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'Sheet1'!$A$1:$BC$44</definedName>
  </definedNames>
  <calcPr fullCalcOnLoad="1"/>
</workbook>
</file>

<file path=xl/sharedStrings.xml><?xml version="1.0" encoding="utf-8"?>
<sst xmlns="http://schemas.openxmlformats.org/spreadsheetml/2006/main" count="263" uniqueCount="51">
  <si>
    <t>　イ  主要死因別死亡数・率 （Ｔ２－８）</t>
  </si>
  <si>
    <t>＜総数＞</t>
  </si>
  <si>
    <t>＜男＞</t>
  </si>
  <si>
    <t>＜女＞</t>
  </si>
  <si>
    <t xml:space="preserve">     総      数</t>
  </si>
  <si>
    <t xml:space="preserve"> 　悪 性 新 生 物</t>
  </si>
  <si>
    <t xml:space="preserve"> くも膜下出血(再掲)</t>
  </si>
  <si>
    <t xml:space="preserve">  　脳梗塞(再掲)</t>
  </si>
  <si>
    <t>　　急性心筋梗塞</t>
  </si>
  <si>
    <t>　人　口</t>
  </si>
  <si>
    <t>実    数</t>
  </si>
  <si>
    <t>率 *</t>
  </si>
  <si>
    <t>実   数</t>
  </si>
  <si>
    <t>実　数</t>
  </si>
  <si>
    <t>（総数）</t>
  </si>
  <si>
    <t>男</t>
  </si>
  <si>
    <t>女</t>
  </si>
  <si>
    <t xml:space="preserve"> 全    国</t>
  </si>
  <si>
    <t xml:space="preserve"> 岐 阜 県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</si>
  <si>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</si>
  <si>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</si>
  <si>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</si>
  <si>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</si>
  <si>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</si>
  <si>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</si>
  <si>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</si>
  <si>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</si>
  <si>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</si>
  <si>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>山 県 市</t>
  </si>
  <si>
    <t xml:space="preserve"> 瑞 穂 市</t>
  </si>
  <si>
    <t>瑞 穂 市</t>
  </si>
  <si>
    <t xml:space="preserve"> 本巣郡計</t>
  </si>
  <si>
    <t xml:space="preserve"> 北 方 町</t>
  </si>
  <si>
    <t xml:space="preserve">     肺  　 炎</t>
  </si>
  <si>
    <t xml:space="preserve"> 　不 慮 の 事 故</t>
  </si>
  <si>
    <t>　　 老　 　衰</t>
  </si>
  <si>
    <t xml:space="preserve">     自     殺</t>
  </si>
  <si>
    <t>　 　肝　疾　患</t>
  </si>
  <si>
    <t>　 　腎　不　全</t>
  </si>
  <si>
    <t xml:space="preserve">     糖  尿  病</t>
  </si>
  <si>
    <t>　　 結 　　核</t>
  </si>
  <si>
    <t>各務原市</t>
  </si>
  <si>
    <t>　　</t>
  </si>
  <si>
    <t xml:space="preserve"> 本 巣 市</t>
  </si>
  <si>
    <t xml:space="preserve">  　脳内出血(再掲)</t>
  </si>
  <si>
    <t>＜女＞</t>
  </si>
  <si>
    <t>脳 　　　血　　　 管 　　　疾　　　 患　</t>
  </si>
  <si>
    <t>*  率は人口10万対（全国及び県の率は厚生労働省公表値）</t>
  </si>
  <si>
    <t>心疾患(高血圧症を除く）</t>
  </si>
  <si>
    <t>（平成２１年）</t>
  </si>
  <si>
    <t>H21年10月現在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</si>
</sst>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.0;\-#,##0.0;\-#"/>
    <numFmt numFmtId="178" formatCode="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center"/>
      <protection locked="0"/>
    </xf>
    <xf numFmtId="3" fontId="0" fillId="0" borderId="10" xfId="0" applyNumberFormat="1" applyBorder="1" applyAlignment="1">
      <alignment horizontal="center"/>
    </xf>
    <xf numFmtId="176" fontId="0" fillId="0" borderId="11" xfId="0" applyNumberFormat="1" applyBorder="1" applyAlignment="1" applyProtection="1">
      <alignment horizontal="right"/>
      <protection locked="0"/>
    </xf>
    <xf numFmtId="177" fontId="0" fillId="0" borderId="11" xfId="0" applyNumberFormat="1" applyBorder="1" applyAlignment="1">
      <alignment horizontal="right"/>
    </xf>
    <xf numFmtId="176" fontId="0" fillId="0" borderId="10" xfId="0" applyNumberFormat="1" applyBorder="1" applyAlignment="1" applyProtection="1">
      <alignment horizontal="right"/>
      <protection locked="0"/>
    </xf>
    <xf numFmtId="177" fontId="0" fillId="0" borderId="10" xfId="0" applyNumberFormat="1" applyBorder="1" applyAlignment="1">
      <alignment horizontal="right"/>
    </xf>
    <xf numFmtId="3" fontId="0" fillId="0" borderId="0" xfId="0" applyNumberFormat="1" applyBorder="1" applyAlignment="1" applyProtection="1">
      <alignment horizontal="left"/>
      <protection locked="0"/>
    </xf>
    <xf numFmtId="3" fontId="0" fillId="0" borderId="0" xfId="0" applyNumberFormat="1" applyBorder="1" applyAlignment="1">
      <alignment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77" fontId="0" fillId="0" borderId="15" xfId="0" applyNumberForma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 applyProtection="1">
      <alignment horizontal="center"/>
      <protection locked="0"/>
    </xf>
    <xf numFmtId="177" fontId="0" fillId="0" borderId="13" xfId="0" applyNumberFormat="1" applyBorder="1" applyAlignment="1">
      <alignment horizontal="right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6" fontId="0" fillId="0" borderId="18" xfId="0" applyNumberFormat="1" applyBorder="1" applyAlignment="1" applyProtection="1">
      <alignment horizontal="right"/>
      <protection locked="0"/>
    </xf>
    <xf numFmtId="177" fontId="0" fillId="0" borderId="18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3" fontId="0" fillId="0" borderId="20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left"/>
      <protection locked="0"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178" fontId="0" fillId="0" borderId="0" xfId="0" applyNumberFormat="1" applyBorder="1" applyAlignment="1">
      <alignment/>
    </xf>
    <xf numFmtId="3" fontId="0" fillId="0" borderId="21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horizontal="center" shrinkToFit="1"/>
      <protection locked="0"/>
    </xf>
    <xf numFmtId="3" fontId="0" fillId="0" borderId="14" xfId="0" applyNumberFormat="1" applyBorder="1" applyAlignment="1">
      <alignment horizontal="center" shrinkToFit="1"/>
    </xf>
    <xf numFmtId="3" fontId="0" fillId="0" borderId="16" xfId="0" applyNumberFormat="1" applyBorder="1" applyAlignment="1" applyProtection="1">
      <alignment horizontal="center" shrinkToFit="1"/>
      <protection locked="0"/>
    </xf>
    <xf numFmtId="3" fontId="0" fillId="0" borderId="16" xfId="0" applyNumberFormat="1" applyBorder="1" applyAlignment="1">
      <alignment horizontal="center" shrinkToFit="1"/>
    </xf>
    <xf numFmtId="3" fontId="0" fillId="0" borderId="17" xfId="0" applyNumberFormat="1" applyBorder="1" applyAlignment="1">
      <alignment horizontal="center" shrinkToFit="1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 vertical="center"/>
    </xf>
    <xf numFmtId="3" fontId="0" fillId="0" borderId="20" xfId="0" applyNumberFormat="1" applyBorder="1" applyAlignment="1">
      <alignment vertical="center"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horizontal="left"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>
      <alignment vertical="center"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3" fontId="0" fillId="0" borderId="10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3" fontId="0" fillId="0" borderId="20" xfId="0" applyNumberFormat="1" applyFill="1" applyBorder="1" applyAlignment="1" applyProtection="1">
      <alignment horizontal="center"/>
      <protection locked="0"/>
    </xf>
    <xf numFmtId="176" fontId="0" fillId="0" borderId="11" xfId="0" applyNumberFormat="1" applyFill="1" applyBorder="1" applyAlignment="1" applyProtection="1">
      <alignment horizontal="right"/>
      <protection locked="0"/>
    </xf>
    <xf numFmtId="176" fontId="0" fillId="0" borderId="11" xfId="0" applyNumberFormat="1" applyFill="1" applyBorder="1" applyAlignment="1" applyProtection="1">
      <alignment/>
      <protection locked="0"/>
    </xf>
    <xf numFmtId="176" fontId="0" fillId="0" borderId="11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3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 applyProtection="1">
      <alignment horizontal="left"/>
      <protection locked="0"/>
    </xf>
    <xf numFmtId="3" fontId="0" fillId="0" borderId="11" xfId="0" applyNumberFormat="1" applyFill="1" applyBorder="1" applyAlignment="1" applyProtection="1">
      <alignment horizontal="left"/>
      <protection locked="0"/>
    </xf>
    <xf numFmtId="3" fontId="0" fillId="0" borderId="21" xfId="0" applyNumberFormat="1" applyFill="1" applyBorder="1" applyAlignment="1" applyProtection="1">
      <alignment horizontal="left"/>
      <protection locked="0"/>
    </xf>
    <xf numFmtId="3" fontId="0" fillId="0" borderId="0" xfId="0" applyNumberFormat="1" applyFill="1" applyAlignment="1">
      <alignment horizontal="center"/>
    </xf>
    <xf numFmtId="3" fontId="0" fillId="0" borderId="22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left" vertical="center"/>
      <protection locked="0"/>
    </xf>
    <xf numFmtId="3" fontId="0" fillId="0" borderId="24" xfId="0" applyNumberFormat="1" applyFill="1" applyBorder="1" applyAlignment="1" applyProtection="1">
      <alignment vertical="center"/>
      <protection locked="0"/>
    </xf>
    <xf numFmtId="3" fontId="0" fillId="0" borderId="25" xfId="0" applyNumberFormat="1" applyFill="1" applyBorder="1" applyAlignment="1">
      <alignment vertical="center"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>
      <alignment horizontal="center"/>
    </xf>
    <xf numFmtId="3" fontId="0" fillId="0" borderId="13" xfId="0" applyNumberFormat="1" applyFill="1" applyBorder="1" applyAlignment="1" applyProtection="1">
      <alignment horizontal="center"/>
      <protection locked="0"/>
    </xf>
    <xf numFmtId="3" fontId="0" fillId="0" borderId="23" xfId="0" applyNumberFormat="1" applyFill="1" applyBorder="1" applyAlignment="1" applyProtection="1">
      <alignment/>
      <protection locked="0"/>
    </xf>
    <xf numFmtId="177" fontId="0" fillId="0" borderId="11" xfId="0" applyNumberFormat="1" applyFill="1" applyBorder="1" applyAlignment="1">
      <alignment horizontal="right"/>
    </xf>
    <xf numFmtId="177" fontId="0" fillId="0" borderId="15" xfId="0" applyNumberFormat="1" applyFill="1" applyBorder="1" applyAlignment="1">
      <alignment horizontal="right"/>
    </xf>
    <xf numFmtId="3" fontId="0" fillId="0" borderId="14" xfId="0" applyNumberFormat="1" applyFill="1" applyBorder="1" applyAlignment="1" applyProtection="1">
      <alignment horizontal="center" shrinkToFit="1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178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 horizontal="center" shrinkToFit="1"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14" xfId="0" applyNumberFormat="1" applyFill="1" applyBorder="1" applyAlignment="1">
      <alignment horizontal="left" shrinkToFit="1"/>
    </xf>
    <xf numFmtId="177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77" fontId="0" fillId="0" borderId="13" xfId="0" applyNumberFormat="1" applyFill="1" applyBorder="1" applyAlignment="1">
      <alignment horizontal="right"/>
    </xf>
    <xf numFmtId="3" fontId="0" fillId="0" borderId="16" xfId="0" applyNumberFormat="1" applyFill="1" applyBorder="1" applyAlignment="1" applyProtection="1">
      <alignment horizontal="center" shrinkToFit="1"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>
      <alignment horizontal="center" shrinkToFit="1"/>
    </xf>
    <xf numFmtId="3" fontId="0" fillId="0" borderId="10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177" fontId="0" fillId="0" borderId="18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177" fontId="0" fillId="0" borderId="19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center" shrinkToFit="1"/>
    </xf>
    <xf numFmtId="3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3" fontId="0" fillId="0" borderId="0" xfId="0" applyNumberFormat="1" applyFill="1" applyAlignment="1">
      <alignment horizontal="left"/>
    </xf>
    <xf numFmtId="3" fontId="0" fillId="0" borderId="2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176" fontId="0" fillId="0" borderId="10" xfId="0" applyNumberForma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>
      <alignment horizontal="center"/>
    </xf>
    <xf numFmtId="3" fontId="0" fillId="0" borderId="26" xfId="0" applyNumberFormat="1" applyFill="1" applyBorder="1" applyAlignment="1" applyProtection="1">
      <alignment horizontal="center" vertical="center"/>
      <protection locked="0"/>
    </xf>
    <xf numFmtId="3" fontId="0" fillId="0" borderId="27" xfId="0" applyNumberFormat="1" applyFill="1" applyBorder="1" applyAlignment="1" applyProtection="1">
      <alignment horizontal="center" vertical="center"/>
      <protection locked="0"/>
    </xf>
    <xf numFmtId="3" fontId="0" fillId="0" borderId="28" xfId="0" applyNumberFormat="1" applyFill="1" applyBorder="1" applyAlignment="1" applyProtection="1">
      <alignment horizontal="center" vertical="center"/>
      <protection locked="0"/>
    </xf>
    <xf numFmtId="3" fontId="0" fillId="0" borderId="29" xfId="0" applyNumberFormat="1" applyFill="1" applyBorder="1" applyAlignment="1" applyProtection="1">
      <alignment horizontal="center" vertical="center"/>
      <protection locked="0"/>
    </xf>
    <xf numFmtId="3" fontId="0" fillId="0" borderId="30" xfId="0" applyNumberFormat="1" applyFill="1" applyBorder="1" applyAlignment="1" applyProtection="1">
      <alignment horizontal="center" vertical="center"/>
      <protection locked="0"/>
    </xf>
    <xf numFmtId="3" fontId="0" fillId="0" borderId="31" xfId="0" applyNumberFormat="1" applyFill="1" applyBorder="1" applyAlignment="1" applyProtection="1">
      <alignment horizontal="center" vertical="center"/>
      <protection locked="0"/>
    </xf>
    <xf numFmtId="3" fontId="0" fillId="0" borderId="32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3" fontId="0" fillId="0" borderId="33" xfId="0" applyNumberFormat="1" applyFill="1" applyBorder="1" applyAlignment="1" applyProtection="1">
      <alignment horizontal="center" vertical="center"/>
      <protection locked="0"/>
    </xf>
    <xf numFmtId="3" fontId="0" fillId="0" borderId="34" xfId="0" applyNumberFormat="1" applyFill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29" xfId="0" applyNumberFormat="1" applyBorder="1" applyAlignment="1" applyProtection="1">
      <alignment horizontal="center" vertical="center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35" xfId="0" applyNumberFormat="1" applyFill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 applyProtection="1">
      <alignment horizontal="center" vertical="center"/>
      <protection locked="0"/>
    </xf>
    <xf numFmtId="3" fontId="0" fillId="0" borderId="35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9"/>
  <sheetViews>
    <sheetView tabSelected="1" view="pageBreakPreview" zoomScale="75" zoomScaleSheetLayoutView="75" zoomScalePageLayoutView="0" workbookViewId="0" topLeftCell="N16">
      <selection activeCell="AR1" sqref="AR1"/>
    </sheetView>
  </sheetViews>
  <sheetFormatPr defaultColWidth="9.00390625" defaultRowHeight="13.5"/>
  <cols>
    <col min="1" max="1" width="10.625" style="0" customWidth="1"/>
    <col min="2" max="17" width="9.625" style="0" customWidth="1"/>
    <col min="18" max="18" width="5.00390625" style="0" customWidth="1"/>
    <col min="19" max="19" width="12.50390625" style="0" hidden="1" customWidth="1"/>
    <col min="20" max="20" width="10.625" style="0" customWidth="1"/>
    <col min="21" max="21" width="9.625" style="56" customWidth="1"/>
    <col min="22" max="22" width="9.625" style="0" customWidth="1"/>
    <col min="23" max="23" width="9.625" style="56" customWidth="1"/>
    <col min="24" max="24" width="9.625" style="0" customWidth="1"/>
    <col min="25" max="25" width="9.625" style="56" customWidth="1"/>
    <col min="26" max="26" width="9.625" style="0" customWidth="1"/>
    <col min="27" max="36" width="9.625" style="56" customWidth="1"/>
    <col min="37" max="37" width="4.125" style="56" customWidth="1"/>
    <col min="38" max="38" width="13.25390625" style="56" hidden="1" customWidth="1"/>
    <col min="39" max="39" width="10.625" style="56" customWidth="1"/>
    <col min="40" max="55" width="9.625" style="56" customWidth="1"/>
    <col min="56" max="56" width="9.00390625" style="56" customWidth="1"/>
    <col min="57" max="57" width="12.875" style="56" hidden="1" customWidth="1"/>
    <col min="58" max="77" width="9.00390625" style="56" customWidth="1"/>
  </cols>
  <sheetData>
    <row r="1" spans="1:59" ht="14.25">
      <c r="A1" s="5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1"/>
      <c r="V1" s="2"/>
      <c r="W1" s="51"/>
      <c r="X1" s="2"/>
      <c r="Y1" s="51"/>
      <c r="Z1" s="2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68"/>
      <c r="BG1" s="68"/>
    </row>
    <row r="2" spans="1:59" ht="14.25" thickBo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8" t="s">
        <v>49</v>
      </c>
      <c r="R2" s="2"/>
      <c r="S2" s="2"/>
      <c r="T2" s="3" t="s">
        <v>2</v>
      </c>
      <c r="U2" s="51"/>
      <c r="V2" s="2"/>
      <c r="W2" s="51"/>
      <c r="X2" s="2"/>
      <c r="Y2" s="51"/>
      <c r="Z2" s="2"/>
      <c r="AA2" s="51"/>
      <c r="AB2" s="51"/>
      <c r="AC2" s="51"/>
      <c r="AD2" s="51"/>
      <c r="AE2" s="51"/>
      <c r="AF2" s="51"/>
      <c r="AG2" s="51"/>
      <c r="AH2" s="51"/>
      <c r="AI2" s="68"/>
      <c r="AJ2" s="48" t="s">
        <v>49</v>
      </c>
      <c r="AK2" s="51"/>
      <c r="AL2" s="51"/>
      <c r="AM2" s="68" t="s">
        <v>45</v>
      </c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68"/>
      <c r="BC2" s="48" t="s">
        <v>49</v>
      </c>
      <c r="BD2" s="51"/>
      <c r="BE2" s="51"/>
      <c r="BF2" s="68"/>
      <c r="BG2" s="68"/>
    </row>
    <row r="3" spans="1:59" ht="13.5">
      <c r="A3" s="30"/>
      <c r="B3" s="127" t="s">
        <v>4</v>
      </c>
      <c r="C3" s="128"/>
      <c r="D3" s="127" t="s">
        <v>5</v>
      </c>
      <c r="E3" s="128"/>
      <c r="F3" s="127" t="s">
        <v>46</v>
      </c>
      <c r="G3" s="134"/>
      <c r="H3" s="134"/>
      <c r="I3" s="134"/>
      <c r="J3" s="134"/>
      <c r="K3" s="134"/>
      <c r="L3" s="134"/>
      <c r="M3" s="128"/>
      <c r="N3" s="117" t="s">
        <v>48</v>
      </c>
      <c r="O3" s="123"/>
      <c r="P3" s="123"/>
      <c r="Q3" s="125"/>
      <c r="R3" s="4"/>
      <c r="S3" s="5" t="s">
        <v>50</v>
      </c>
      <c r="T3" s="30"/>
      <c r="U3" s="127" t="s">
        <v>4</v>
      </c>
      <c r="V3" s="128"/>
      <c r="W3" s="127" t="s">
        <v>5</v>
      </c>
      <c r="X3" s="128"/>
      <c r="Y3" s="127" t="s">
        <v>46</v>
      </c>
      <c r="Z3" s="134"/>
      <c r="AA3" s="134"/>
      <c r="AB3" s="134"/>
      <c r="AC3" s="134"/>
      <c r="AD3" s="134"/>
      <c r="AE3" s="134"/>
      <c r="AF3" s="128"/>
      <c r="AG3" s="117" t="s">
        <v>48</v>
      </c>
      <c r="AH3" s="123"/>
      <c r="AI3" s="123"/>
      <c r="AJ3" s="125"/>
      <c r="AK3" s="69"/>
      <c r="AL3" s="70" t="s">
        <v>50</v>
      </c>
      <c r="AM3" s="71"/>
      <c r="AN3" s="117" t="s">
        <v>4</v>
      </c>
      <c r="AO3" s="118"/>
      <c r="AP3" s="117" t="s">
        <v>5</v>
      </c>
      <c r="AQ3" s="118"/>
      <c r="AR3" s="117" t="s">
        <v>46</v>
      </c>
      <c r="AS3" s="123"/>
      <c r="AT3" s="123"/>
      <c r="AU3" s="123"/>
      <c r="AV3" s="123"/>
      <c r="AW3" s="123"/>
      <c r="AX3" s="123"/>
      <c r="AY3" s="118"/>
      <c r="AZ3" s="117" t="s">
        <v>48</v>
      </c>
      <c r="BA3" s="123"/>
      <c r="BB3" s="123"/>
      <c r="BC3" s="125"/>
      <c r="BD3" s="54"/>
      <c r="BE3" s="52" t="s">
        <v>50</v>
      </c>
      <c r="BF3" s="72"/>
      <c r="BG3" s="68"/>
    </row>
    <row r="4" spans="1:59" ht="13.5">
      <c r="A4" s="31"/>
      <c r="B4" s="129"/>
      <c r="C4" s="130"/>
      <c r="D4" s="129"/>
      <c r="E4" s="130"/>
      <c r="F4" s="129"/>
      <c r="G4" s="135"/>
      <c r="H4" s="135"/>
      <c r="I4" s="135"/>
      <c r="J4" s="135"/>
      <c r="K4" s="135"/>
      <c r="L4" s="135"/>
      <c r="M4" s="130"/>
      <c r="N4" s="119"/>
      <c r="O4" s="124"/>
      <c r="P4" s="124"/>
      <c r="Q4" s="126"/>
      <c r="R4" s="8"/>
      <c r="S4" s="8"/>
      <c r="T4" s="31"/>
      <c r="U4" s="129"/>
      <c r="V4" s="130"/>
      <c r="W4" s="129"/>
      <c r="X4" s="130"/>
      <c r="Y4" s="129"/>
      <c r="Z4" s="135"/>
      <c r="AA4" s="135"/>
      <c r="AB4" s="135"/>
      <c r="AC4" s="135"/>
      <c r="AD4" s="135"/>
      <c r="AE4" s="135"/>
      <c r="AF4" s="130"/>
      <c r="AG4" s="119"/>
      <c r="AH4" s="124"/>
      <c r="AI4" s="124"/>
      <c r="AJ4" s="126"/>
      <c r="AK4" s="55"/>
      <c r="AL4" s="55"/>
      <c r="AM4" s="73"/>
      <c r="AN4" s="119"/>
      <c r="AO4" s="120"/>
      <c r="AP4" s="119"/>
      <c r="AQ4" s="120"/>
      <c r="AR4" s="119"/>
      <c r="AS4" s="124"/>
      <c r="AT4" s="124"/>
      <c r="AU4" s="124"/>
      <c r="AV4" s="124"/>
      <c r="AW4" s="124"/>
      <c r="AX4" s="124"/>
      <c r="AY4" s="120"/>
      <c r="AZ4" s="119"/>
      <c r="BA4" s="124"/>
      <c r="BB4" s="124"/>
      <c r="BC4" s="126"/>
      <c r="BD4" s="55"/>
      <c r="BE4" s="55"/>
      <c r="BF4" s="72"/>
      <c r="BG4" s="68"/>
    </row>
    <row r="5" spans="1:59" ht="13.5">
      <c r="A5" s="32"/>
      <c r="B5" s="131"/>
      <c r="C5" s="132"/>
      <c r="D5" s="131"/>
      <c r="E5" s="132"/>
      <c r="F5" s="41"/>
      <c r="G5" s="41"/>
      <c r="H5" s="42" t="s">
        <v>6</v>
      </c>
      <c r="I5" s="43"/>
      <c r="J5" s="42" t="s">
        <v>44</v>
      </c>
      <c r="K5" s="44"/>
      <c r="L5" s="45" t="s">
        <v>7</v>
      </c>
      <c r="M5" s="46"/>
      <c r="N5" s="41"/>
      <c r="O5" s="41"/>
      <c r="P5" s="42" t="s">
        <v>8</v>
      </c>
      <c r="Q5" s="47"/>
      <c r="R5" s="6"/>
      <c r="S5" s="9" t="s">
        <v>9</v>
      </c>
      <c r="T5" s="32"/>
      <c r="U5" s="131"/>
      <c r="V5" s="132"/>
      <c r="W5" s="131"/>
      <c r="X5" s="132"/>
      <c r="Y5" s="67"/>
      <c r="Z5" s="41"/>
      <c r="AA5" s="74" t="s">
        <v>6</v>
      </c>
      <c r="AB5" s="75"/>
      <c r="AC5" s="74" t="s">
        <v>44</v>
      </c>
      <c r="AD5" s="76"/>
      <c r="AE5" s="77" t="s">
        <v>7</v>
      </c>
      <c r="AF5" s="78"/>
      <c r="AG5" s="67"/>
      <c r="AH5" s="67"/>
      <c r="AI5" s="74" t="s">
        <v>8</v>
      </c>
      <c r="AJ5" s="79"/>
      <c r="AK5" s="54"/>
      <c r="AL5" s="80" t="s">
        <v>9</v>
      </c>
      <c r="AM5" s="81"/>
      <c r="AN5" s="121"/>
      <c r="AO5" s="122"/>
      <c r="AP5" s="121"/>
      <c r="AQ5" s="122"/>
      <c r="AR5" s="67"/>
      <c r="AS5" s="67"/>
      <c r="AT5" s="74" t="s">
        <v>6</v>
      </c>
      <c r="AU5" s="75"/>
      <c r="AV5" s="74" t="s">
        <v>44</v>
      </c>
      <c r="AW5" s="76"/>
      <c r="AX5" s="77" t="s">
        <v>7</v>
      </c>
      <c r="AY5" s="78"/>
      <c r="AZ5" s="67"/>
      <c r="BA5" s="67"/>
      <c r="BB5" s="74" t="s">
        <v>8</v>
      </c>
      <c r="BC5" s="79"/>
      <c r="BD5" s="54"/>
      <c r="BE5" s="80" t="s">
        <v>9</v>
      </c>
      <c r="BF5" s="72"/>
      <c r="BG5" s="68"/>
    </row>
    <row r="6" spans="1:59" ht="14.25" thickBot="1">
      <c r="A6" s="33"/>
      <c r="B6" s="29" t="s">
        <v>10</v>
      </c>
      <c r="C6" s="7" t="s">
        <v>11</v>
      </c>
      <c r="D6" s="7" t="s">
        <v>10</v>
      </c>
      <c r="E6" s="7" t="s">
        <v>11</v>
      </c>
      <c r="F6" s="7" t="s">
        <v>12</v>
      </c>
      <c r="G6" s="7" t="s">
        <v>11</v>
      </c>
      <c r="H6" s="7" t="s">
        <v>12</v>
      </c>
      <c r="I6" s="7" t="s">
        <v>11</v>
      </c>
      <c r="J6" s="7" t="s">
        <v>12</v>
      </c>
      <c r="K6" s="7" t="s">
        <v>11</v>
      </c>
      <c r="L6" s="7" t="s">
        <v>12</v>
      </c>
      <c r="M6" s="7" t="s">
        <v>11</v>
      </c>
      <c r="N6" s="7" t="s">
        <v>12</v>
      </c>
      <c r="O6" s="7" t="s">
        <v>11</v>
      </c>
      <c r="P6" s="10" t="s">
        <v>13</v>
      </c>
      <c r="Q6" s="18" t="s">
        <v>11</v>
      </c>
      <c r="R6" s="6"/>
      <c r="S6" s="9" t="s">
        <v>14</v>
      </c>
      <c r="T6" s="33"/>
      <c r="U6" s="57" t="s">
        <v>10</v>
      </c>
      <c r="V6" s="7" t="s">
        <v>11</v>
      </c>
      <c r="W6" s="52" t="s">
        <v>10</v>
      </c>
      <c r="X6" s="7" t="s">
        <v>11</v>
      </c>
      <c r="Y6" s="52" t="s">
        <v>12</v>
      </c>
      <c r="Z6" s="7" t="s">
        <v>11</v>
      </c>
      <c r="AA6" s="52" t="s">
        <v>12</v>
      </c>
      <c r="AB6" s="52" t="s">
        <v>11</v>
      </c>
      <c r="AC6" s="52" t="s">
        <v>12</v>
      </c>
      <c r="AD6" s="52" t="s">
        <v>11</v>
      </c>
      <c r="AE6" s="52" t="s">
        <v>12</v>
      </c>
      <c r="AF6" s="52" t="s">
        <v>11</v>
      </c>
      <c r="AG6" s="52" t="s">
        <v>12</v>
      </c>
      <c r="AH6" s="52" t="s">
        <v>11</v>
      </c>
      <c r="AI6" s="82" t="s">
        <v>13</v>
      </c>
      <c r="AJ6" s="83" t="s">
        <v>11</v>
      </c>
      <c r="AK6" s="54"/>
      <c r="AL6" s="80" t="s">
        <v>15</v>
      </c>
      <c r="AM6" s="84"/>
      <c r="AN6" s="57" t="s">
        <v>10</v>
      </c>
      <c r="AO6" s="52" t="s">
        <v>11</v>
      </c>
      <c r="AP6" s="52" t="s">
        <v>10</v>
      </c>
      <c r="AQ6" s="52" t="s">
        <v>11</v>
      </c>
      <c r="AR6" s="52" t="s">
        <v>12</v>
      </c>
      <c r="AS6" s="52" t="s">
        <v>11</v>
      </c>
      <c r="AT6" s="52" t="s">
        <v>12</v>
      </c>
      <c r="AU6" s="52" t="s">
        <v>11</v>
      </c>
      <c r="AV6" s="52" t="s">
        <v>12</v>
      </c>
      <c r="AW6" s="52" t="s">
        <v>11</v>
      </c>
      <c r="AX6" s="52" t="s">
        <v>12</v>
      </c>
      <c r="AY6" s="52" t="s">
        <v>11</v>
      </c>
      <c r="AZ6" s="52" t="s">
        <v>12</v>
      </c>
      <c r="BA6" s="52" t="s">
        <v>11</v>
      </c>
      <c r="BB6" s="82" t="s">
        <v>13</v>
      </c>
      <c r="BC6" s="83" t="s">
        <v>11</v>
      </c>
      <c r="BD6" s="54"/>
      <c r="BE6" s="80" t="s">
        <v>16</v>
      </c>
      <c r="BF6" s="72"/>
      <c r="BG6" s="68"/>
    </row>
    <row r="7" spans="1:59" ht="14.25" thickBot="1">
      <c r="A7" s="19" t="s">
        <v>17</v>
      </c>
      <c r="B7" s="11">
        <f>U7+AN7</f>
        <v>1141865</v>
      </c>
      <c r="C7" s="12">
        <f aca="true" t="shared" si="0" ref="C7:C21">ROUND(B7/S7*100000,1)</f>
        <v>895.5</v>
      </c>
      <c r="D7" s="11">
        <f>W7+AP7</f>
        <v>344105</v>
      </c>
      <c r="E7" s="12">
        <f aca="true" t="shared" si="1" ref="E7:E21">ROUND(D7/S7*100000,1)</f>
        <v>269.9</v>
      </c>
      <c r="F7" s="11">
        <f>Y7+AR7</f>
        <v>122350</v>
      </c>
      <c r="G7" s="12">
        <f aca="true" t="shared" si="2" ref="G7:G21">ROUND(F7/S7*100000,1)</f>
        <v>96</v>
      </c>
      <c r="H7" s="11">
        <f>AA7+AT7</f>
        <v>13923</v>
      </c>
      <c r="I7" s="12">
        <f aca="true" t="shared" si="3" ref="I7:I21">ROUND(H7/S7*100000,1)</f>
        <v>10.9</v>
      </c>
      <c r="J7" s="11">
        <f>AC7+AV7</f>
        <v>33002</v>
      </c>
      <c r="K7" s="12">
        <f aca="true" t="shared" si="4" ref="K7:K21">ROUND(J7/S7*100000,1)</f>
        <v>25.9</v>
      </c>
      <c r="L7" s="11">
        <f>AE7+AX7</f>
        <v>72238</v>
      </c>
      <c r="M7" s="12">
        <f aca="true" t="shared" si="5" ref="M7:M21">ROUND(L7/S7*100000,1)</f>
        <v>56.7</v>
      </c>
      <c r="N7" s="11">
        <f>AG7+AZ7</f>
        <v>180745</v>
      </c>
      <c r="O7" s="12">
        <f aca="true" t="shared" si="6" ref="O7:O21">ROUND(N7/S7*100000,1)</f>
        <v>141.7</v>
      </c>
      <c r="P7" s="11">
        <f>AI7+BB7</f>
        <v>43209</v>
      </c>
      <c r="Q7" s="20">
        <f aca="true" t="shared" si="7" ref="Q7:Q21">ROUND(P7/S7*100000,1)</f>
        <v>33.9</v>
      </c>
      <c r="R7" s="6"/>
      <c r="S7" s="17">
        <v>127510000</v>
      </c>
      <c r="T7" s="36" t="s">
        <v>17</v>
      </c>
      <c r="U7" s="58">
        <v>609042</v>
      </c>
      <c r="V7" s="12">
        <f>ROUND(U7/AL7*100000,1)</f>
        <v>980.3</v>
      </c>
      <c r="W7" s="58">
        <v>206352</v>
      </c>
      <c r="X7" s="12">
        <f>ROUND(W7/AL7*100000,1)</f>
        <v>332.1</v>
      </c>
      <c r="Y7" s="58">
        <v>59293</v>
      </c>
      <c r="Z7" s="12">
        <f>ROUND(Y7/AL7*100000,1)</f>
        <v>95.4</v>
      </c>
      <c r="AA7" s="58">
        <v>5229</v>
      </c>
      <c r="AB7" s="85">
        <f>ROUND(AA7/AL7*100000,1)</f>
        <v>8.4</v>
      </c>
      <c r="AC7" s="58">
        <v>18394</v>
      </c>
      <c r="AD7" s="85">
        <f>ROUND(AC7/AL7*100000,1)</f>
        <v>29.6</v>
      </c>
      <c r="AE7" s="58">
        <v>34183</v>
      </c>
      <c r="AF7" s="85">
        <f>ROUND(AE7/AL7*100000,1)</f>
        <v>55</v>
      </c>
      <c r="AG7" s="58">
        <v>85543</v>
      </c>
      <c r="AH7" s="85">
        <f>ROUND(AG7/AL7*100000,1)</f>
        <v>137.7</v>
      </c>
      <c r="AI7" s="58">
        <v>23913</v>
      </c>
      <c r="AJ7" s="86">
        <f>ROUND(AI7/AL7*100000,1)</f>
        <v>38.5</v>
      </c>
      <c r="AK7" s="54"/>
      <c r="AL7" s="17">
        <v>62130000</v>
      </c>
      <c r="AM7" s="87" t="s">
        <v>17</v>
      </c>
      <c r="AN7" s="58">
        <v>532823</v>
      </c>
      <c r="AO7" s="85">
        <f>ROUND(AN7/BE7*100000,1)</f>
        <v>815</v>
      </c>
      <c r="AP7" s="58">
        <v>137753</v>
      </c>
      <c r="AQ7" s="85">
        <f>ROUND(AP7/BE7*100000,1)</f>
        <v>210.7</v>
      </c>
      <c r="AR7" s="58">
        <v>63057</v>
      </c>
      <c r="AS7" s="85">
        <f>ROUND(AR7/BE7*100000,1)</f>
        <v>96.4</v>
      </c>
      <c r="AT7" s="58">
        <v>8694</v>
      </c>
      <c r="AU7" s="85">
        <f>ROUND(AT7/BE7*100000,1)</f>
        <v>13.3</v>
      </c>
      <c r="AV7" s="58">
        <v>14608</v>
      </c>
      <c r="AW7" s="85">
        <f>ROUND(AV7/BE7*100000,1)</f>
        <v>22.3</v>
      </c>
      <c r="AX7" s="58">
        <v>38055</v>
      </c>
      <c r="AY7" s="85">
        <f>ROUND(AX7/BE7*100000,1)</f>
        <v>58.2</v>
      </c>
      <c r="AZ7" s="58">
        <v>95202</v>
      </c>
      <c r="BA7" s="85">
        <f>ROUND(AZ7/BE7*100000,1)</f>
        <v>145.6</v>
      </c>
      <c r="BB7" s="58">
        <v>19296</v>
      </c>
      <c r="BC7" s="86">
        <f>ROUND(BB7/BE7*100000,1)</f>
        <v>29.5</v>
      </c>
      <c r="BD7" s="88"/>
      <c r="BE7" s="17">
        <v>65380000</v>
      </c>
      <c r="BF7" s="72"/>
      <c r="BG7" s="68"/>
    </row>
    <row r="8" spans="1:59" ht="14.25" thickBot="1">
      <c r="A8" s="19" t="s">
        <v>18</v>
      </c>
      <c r="B8" s="11">
        <f>U8+AN8</f>
        <v>19402</v>
      </c>
      <c r="C8" s="12">
        <f t="shared" si="0"/>
        <v>929.8</v>
      </c>
      <c r="D8" s="11">
        <f>W8+AP8</f>
        <v>5713</v>
      </c>
      <c r="E8" s="12">
        <f t="shared" si="1"/>
        <v>273.8</v>
      </c>
      <c r="F8" s="11">
        <f>Y8+AR8</f>
        <v>2051</v>
      </c>
      <c r="G8" s="12">
        <f t="shared" si="2"/>
        <v>98.3</v>
      </c>
      <c r="H8" s="11">
        <f>AA8+AT8</f>
        <v>220</v>
      </c>
      <c r="I8" s="12">
        <f t="shared" si="3"/>
        <v>10.5</v>
      </c>
      <c r="J8" s="11">
        <f>AC8+AV8</f>
        <v>585</v>
      </c>
      <c r="K8" s="12">
        <f t="shared" si="4"/>
        <v>28</v>
      </c>
      <c r="L8" s="11">
        <f>AE8+AX8</f>
        <v>1189</v>
      </c>
      <c r="M8" s="12">
        <f t="shared" si="5"/>
        <v>57</v>
      </c>
      <c r="N8" s="11">
        <f>AG8+AZ8</f>
        <v>3147</v>
      </c>
      <c r="O8" s="12">
        <f t="shared" si="6"/>
        <v>150.8</v>
      </c>
      <c r="P8" s="11">
        <f>AI8+BB8</f>
        <v>686</v>
      </c>
      <c r="Q8" s="20">
        <f t="shared" si="7"/>
        <v>32.9</v>
      </c>
      <c r="R8" s="6"/>
      <c r="S8" s="17">
        <v>2086590</v>
      </c>
      <c r="T8" s="36" t="s">
        <v>18</v>
      </c>
      <c r="U8" s="59">
        <v>10296</v>
      </c>
      <c r="V8" s="12">
        <f aca="true" t="shared" si="8" ref="V8:V21">ROUND(U8/$AL8*100000,1)</f>
        <v>1019</v>
      </c>
      <c r="W8" s="58">
        <v>3345</v>
      </c>
      <c r="X8" s="12">
        <f aca="true" t="shared" si="9" ref="X8:X21">ROUND(W8/$AL8*100000,1)</f>
        <v>331</v>
      </c>
      <c r="Y8" s="58">
        <v>997</v>
      </c>
      <c r="Z8" s="12">
        <f aca="true" t="shared" si="10" ref="Z8:Z21">ROUND(Y8/$AL8*100000,1)</f>
        <v>98.7</v>
      </c>
      <c r="AA8" s="60">
        <v>79</v>
      </c>
      <c r="AB8" s="85">
        <f aca="true" t="shared" si="11" ref="AB8:AB21">ROUND(AA8/$AL8*100000,1)</f>
        <v>7.8</v>
      </c>
      <c r="AC8" s="60">
        <v>330</v>
      </c>
      <c r="AD8" s="85">
        <f aca="true" t="shared" si="12" ref="AD8:AD21">ROUND(AC8/$AL8*100000,1)</f>
        <v>32.7</v>
      </c>
      <c r="AE8" s="58">
        <v>558</v>
      </c>
      <c r="AF8" s="85">
        <f aca="true" t="shared" si="13" ref="AF8:AF21">ROUND(AE8/$AL8*100000,1)</f>
        <v>55.2</v>
      </c>
      <c r="AG8" s="58">
        <v>1507</v>
      </c>
      <c r="AH8" s="89">
        <f aca="true" t="shared" si="14" ref="AH8:AH21">ROUND(AG8/$AL8*100000,1)</f>
        <v>149.1</v>
      </c>
      <c r="AI8" s="58">
        <v>374</v>
      </c>
      <c r="AJ8" s="86">
        <f aca="true" t="shared" si="15" ref="AJ8:AJ21">ROUND(AI8/$AL8*100000,1)</f>
        <v>37</v>
      </c>
      <c r="AK8" s="54"/>
      <c r="AL8" s="17">
        <v>1010431</v>
      </c>
      <c r="AM8" s="87" t="s">
        <v>18</v>
      </c>
      <c r="AN8" s="90">
        <v>9106</v>
      </c>
      <c r="AO8" s="85">
        <f aca="true" t="shared" si="16" ref="AO8:AO21">ROUND(AN8/$BE8*100000,1)</f>
        <v>846.2</v>
      </c>
      <c r="AP8" s="58">
        <v>2368</v>
      </c>
      <c r="AQ8" s="85">
        <f aca="true" t="shared" si="17" ref="AQ8:AQ21">ROUND(AP8/$BE8*100000,1)</f>
        <v>220</v>
      </c>
      <c r="AR8" s="58">
        <v>1054</v>
      </c>
      <c r="AS8" s="85">
        <f aca="true" t="shared" si="18" ref="AS8:AS21">ROUND(AR8/$BE8*100000,1)</f>
        <v>97.9</v>
      </c>
      <c r="AT8" s="60">
        <v>141</v>
      </c>
      <c r="AU8" s="85">
        <f aca="true" t="shared" si="19" ref="AU8:AU21">ROUND(AT8/$BE8*100000,1)</f>
        <v>13.1</v>
      </c>
      <c r="AV8" s="60">
        <v>255</v>
      </c>
      <c r="AW8" s="85">
        <f aca="true" t="shared" si="20" ref="AW8:AW21">ROUND(AV8/$BE8*100000,1)</f>
        <v>23.7</v>
      </c>
      <c r="AX8" s="58">
        <v>631</v>
      </c>
      <c r="AY8" s="85">
        <f aca="true" t="shared" si="21" ref="AY8:AY21">ROUND(AX8/$BE8*100000,1)</f>
        <v>58.6</v>
      </c>
      <c r="AZ8" s="58">
        <v>1640</v>
      </c>
      <c r="BA8" s="85">
        <f aca="true" t="shared" si="22" ref="BA8:BA21">ROUND(AZ8/$BE8*100000,1)</f>
        <v>152.4</v>
      </c>
      <c r="BB8" s="58">
        <v>312</v>
      </c>
      <c r="BC8" s="86">
        <f aca="true" t="shared" si="23" ref="BC8:BC21">ROUND(BB8/$BE8*100000,1)</f>
        <v>29</v>
      </c>
      <c r="BD8" s="88"/>
      <c r="BE8" s="17">
        <v>1076159</v>
      </c>
      <c r="BF8" s="72"/>
      <c r="BG8" s="68"/>
    </row>
    <row r="9" spans="1:59" ht="14.25" thickBot="1">
      <c r="A9" s="116" t="s">
        <v>19</v>
      </c>
      <c r="B9" s="58">
        <f>U9+AN9</f>
        <v>3059</v>
      </c>
      <c r="C9" s="85">
        <f t="shared" si="0"/>
        <v>779.4</v>
      </c>
      <c r="D9" s="58">
        <f>W9+AP9</f>
        <v>969</v>
      </c>
      <c r="E9" s="85">
        <f t="shared" si="1"/>
        <v>246.9</v>
      </c>
      <c r="F9" s="58">
        <f>Y9+AR9</f>
        <v>332</v>
      </c>
      <c r="G9" s="85">
        <f t="shared" si="2"/>
        <v>84.6</v>
      </c>
      <c r="H9" s="58">
        <f>AA9+AT9</f>
        <v>43</v>
      </c>
      <c r="I9" s="85">
        <f t="shared" si="3"/>
        <v>11</v>
      </c>
      <c r="J9" s="58">
        <f>AC9+AV9</f>
        <v>99</v>
      </c>
      <c r="K9" s="85">
        <f t="shared" si="4"/>
        <v>25.2</v>
      </c>
      <c r="L9" s="58">
        <f>AE9+AX9</f>
        <v>178</v>
      </c>
      <c r="M9" s="85">
        <f t="shared" si="5"/>
        <v>45.4</v>
      </c>
      <c r="N9" s="58">
        <f>AG9+AZ9</f>
        <v>491</v>
      </c>
      <c r="O9" s="85">
        <f t="shared" si="6"/>
        <v>125.1</v>
      </c>
      <c r="P9" s="58">
        <f>AI9+BB9</f>
        <v>113</v>
      </c>
      <c r="Q9" s="86">
        <f t="shared" si="7"/>
        <v>28.8</v>
      </c>
      <c r="R9" s="55"/>
      <c r="S9" s="17">
        <v>392460</v>
      </c>
      <c r="T9" s="92" t="s">
        <v>19</v>
      </c>
      <c r="U9" s="60">
        <f>U10+U16</f>
        <v>1742</v>
      </c>
      <c r="V9" s="85">
        <f t="shared" si="8"/>
        <v>909.1</v>
      </c>
      <c r="W9" s="60">
        <f>W10+W16</f>
        <v>575</v>
      </c>
      <c r="X9" s="85">
        <f t="shared" si="9"/>
        <v>300.1</v>
      </c>
      <c r="Y9" s="60">
        <f>Y10+Y16</f>
        <v>182</v>
      </c>
      <c r="Z9" s="85">
        <f t="shared" si="10"/>
        <v>95</v>
      </c>
      <c r="AA9" s="60">
        <f>AA10+AA16</f>
        <v>15</v>
      </c>
      <c r="AB9" s="85">
        <f t="shared" si="11"/>
        <v>7.8</v>
      </c>
      <c r="AC9" s="60">
        <f>AC10+AC16</f>
        <v>64</v>
      </c>
      <c r="AD9" s="85">
        <f t="shared" si="12"/>
        <v>33.4</v>
      </c>
      <c r="AE9" s="60">
        <f>AE10+AE16</f>
        <v>96</v>
      </c>
      <c r="AF9" s="85">
        <f t="shared" si="13"/>
        <v>50.1</v>
      </c>
      <c r="AG9" s="60">
        <f>AG10+AG16</f>
        <v>252</v>
      </c>
      <c r="AH9" s="89">
        <f t="shared" si="14"/>
        <v>131.5</v>
      </c>
      <c r="AI9" s="60">
        <f>AI10+AI16</f>
        <v>64</v>
      </c>
      <c r="AJ9" s="86">
        <f t="shared" si="15"/>
        <v>33.4</v>
      </c>
      <c r="AK9" s="55"/>
      <c r="AL9" s="91">
        <v>191628</v>
      </c>
      <c r="AM9" s="92" t="s">
        <v>19</v>
      </c>
      <c r="AN9" s="93">
        <f>SUM(AN10+AN16)</f>
        <v>1317</v>
      </c>
      <c r="AO9" s="85">
        <f t="shared" si="16"/>
        <v>655.8</v>
      </c>
      <c r="AP9" s="60">
        <f>AP10+AP16</f>
        <v>394</v>
      </c>
      <c r="AQ9" s="85">
        <f t="shared" si="17"/>
        <v>196.2</v>
      </c>
      <c r="AR9" s="60">
        <f>AR10+AR16</f>
        <v>150</v>
      </c>
      <c r="AS9" s="85">
        <f t="shared" si="18"/>
        <v>74.7</v>
      </c>
      <c r="AT9" s="60">
        <f>AT10+AT16</f>
        <v>28</v>
      </c>
      <c r="AU9" s="85">
        <f t="shared" si="19"/>
        <v>13.9</v>
      </c>
      <c r="AV9" s="60">
        <f>AV10+AV16</f>
        <v>35</v>
      </c>
      <c r="AW9" s="85">
        <f t="shared" si="20"/>
        <v>17.4</v>
      </c>
      <c r="AX9" s="60">
        <f>AX10+AX16</f>
        <v>82</v>
      </c>
      <c r="AY9" s="85">
        <f t="shared" si="21"/>
        <v>40.8</v>
      </c>
      <c r="AZ9" s="60">
        <f>AZ10+AZ16</f>
        <v>239</v>
      </c>
      <c r="BA9" s="85">
        <f t="shared" si="22"/>
        <v>119</v>
      </c>
      <c r="BB9" s="60">
        <f>BB10+BB16</f>
        <v>49</v>
      </c>
      <c r="BC9" s="86">
        <f t="shared" si="23"/>
        <v>24.4</v>
      </c>
      <c r="BD9" s="94"/>
      <c r="BE9" s="91">
        <v>200832</v>
      </c>
      <c r="BF9" s="72"/>
      <c r="BG9" s="68"/>
    </row>
    <row r="10" spans="1:59" ht="14.25" thickBot="1">
      <c r="A10" s="37" t="s">
        <v>20</v>
      </c>
      <c r="B10" s="11">
        <f>U10+AN10</f>
        <v>2043</v>
      </c>
      <c r="C10" s="12">
        <f t="shared" si="0"/>
        <v>790.8</v>
      </c>
      <c r="D10" s="11">
        <f>W10+AP10</f>
        <v>644</v>
      </c>
      <c r="E10" s="12">
        <f t="shared" si="1"/>
        <v>249.3</v>
      </c>
      <c r="F10" s="11">
        <f>Y10+AR10</f>
        <v>214</v>
      </c>
      <c r="G10" s="12">
        <f t="shared" si="2"/>
        <v>82.8</v>
      </c>
      <c r="H10" s="11">
        <f>AA10+AT10</f>
        <v>36</v>
      </c>
      <c r="I10" s="12">
        <f t="shared" si="3"/>
        <v>13.9</v>
      </c>
      <c r="J10" s="11">
        <f>AC10+AV10</f>
        <v>59</v>
      </c>
      <c r="K10" s="12">
        <f t="shared" si="4"/>
        <v>22.8</v>
      </c>
      <c r="L10" s="11">
        <f>AE10+AX10</f>
        <v>113</v>
      </c>
      <c r="M10" s="12">
        <f t="shared" si="5"/>
        <v>43.7</v>
      </c>
      <c r="N10" s="11">
        <f>AG10+AZ10</f>
        <v>321</v>
      </c>
      <c r="O10" s="12">
        <f t="shared" si="6"/>
        <v>124.2</v>
      </c>
      <c r="P10" s="11">
        <f>AI10+BB10</f>
        <v>74</v>
      </c>
      <c r="Q10" s="20">
        <f t="shared" si="7"/>
        <v>28.6</v>
      </c>
      <c r="R10" s="6"/>
      <c r="S10" s="17">
        <v>258358</v>
      </c>
      <c r="T10" s="49" t="s">
        <v>20</v>
      </c>
      <c r="U10" s="61">
        <f>SUM(U11:U13)</f>
        <v>1176</v>
      </c>
      <c r="V10" s="12">
        <f t="shared" si="8"/>
        <v>933.8</v>
      </c>
      <c r="W10" s="60">
        <f>SUM(W11:W13)</f>
        <v>384</v>
      </c>
      <c r="X10" s="12">
        <f t="shared" si="9"/>
        <v>304.9</v>
      </c>
      <c r="Y10" s="60">
        <f>SUM(Y11:Y13)</f>
        <v>121</v>
      </c>
      <c r="Z10" s="12">
        <f t="shared" si="10"/>
        <v>96.1</v>
      </c>
      <c r="AA10" s="60">
        <f>SUM(AA11:AA13)</f>
        <v>12</v>
      </c>
      <c r="AB10" s="85">
        <f t="shared" si="11"/>
        <v>9.5</v>
      </c>
      <c r="AC10" s="60">
        <f>SUM(AC11:AC13)</f>
        <v>43</v>
      </c>
      <c r="AD10" s="85">
        <f t="shared" si="12"/>
        <v>34.1</v>
      </c>
      <c r="AE10" s="60">
        <f>SUM(AE11:AE13)</f>
        <v>63</v>
      </c>
      <c r="AF10" s="85">
        <f t="shared" si="13"/>
        <v>50</v>
      </c>
      <c r="AG10" s="60">
        <f>SUM(AG11:AG13)</f>
        <v>172</v>
      </c>
      <c r="AH10" s="89">
        <f t="shared" si="14"/>
        <v>136.6</v>
      </c>
      <c r="AI10" s="60">
        <f>IF(SUM(AI11:AI13)=0,"- ",SUM(AI11:AI13))</f>
        <v>50</v>
      </c>
      <c r="AJ10" s="86">
        <f t="shared" si="15"/>
        <v>39.7</v>
      </c>
      <c r="AK10" s="54"/>
      <c r="AL10" s="17">
        <v>125935</v>
      </c>
      <c r="AM10" s="95" t="s">
        <v>20</v>
      </c>
      <c r="AN10" s="93">
        <f>SUM(AN11:AN13)</f>
        <v>867</v>
      </c>
      <c r="AO10" s="85">
        <f t="shared" si="16"/>
        <v>654.7</v>
      </c>
      <c r="AP10" s="60">
        <f>IF(SUM(AP11:AP13)=0,"- ",SUM(AP11:AP13))</f>
        <v>260</v>
      </c>
      <c r="AQ10" s="85">
        <f t="shared" si="17"/>
        <v>196.3</v>
      </c>
      <c r="AR10" s="60">
        <f>SUM(AR11:AR13)</f>
        <v>93</v>
      </c>
      <c r="AS10" s="85">
        <f t="shared" si="18"/>
        <v>70.2</v>
      </c>
      <c r="AT10" s="60">
        <f>SUM(AT11:AT13)</f>
        <v>24</v>
      </c>
      <c r="AU10" s="85">
        <f t="shared" si="19"/>
        <v>18.1</v>
      </c>
      <c r="AV10" s="60">
        <f>SUM(AV11:AV13)</f>
        <v>16</v>
      </c>
      <c r="AW10" s="85">
        <f t="shared" si="20"/>
        <v>12.1</v>
      </c>
      <c r="AX10" s="60">
        <f>SUM(AX11:AX13)</f>
        <v>50</v>
      </c>
      <c r="AY10" s="85">
        <f t="shared" si="21"/>
        <v>37.8</v>
      </c>
      <c r="AZ10" s="60">
        <f>SUM(AZ11:AZ13)</f>
        <v>149</v>
      </c>
      <c r="BA10" s="85">
        <f t="shared" si="22"/>
        <v>112.5</v>
      </c>
      <c r="BB10" s="60">
        <f>SUM(BB11:BB13)</f>
        <v>24</v>
      </c>
      <c r="BC10" s="86">
        <f t="shared" si="23"/>
        <v>18.1</v>
      </c>
      <c r="BD10" s="88"/>
      <c r="BE10" s="17">
        <v>132423</v>
      </c>
      <c r="BF10" s="72"/>
      <c r="BG10" s="68"/>
    </row>
    <row r="11" spans="1:59" ht="13.5">
      <c r="A11" s="21" t="s">
        <v>21</v>
      </c>
      <c r="B11" s="11">
        <f>U11+AN11</f>
        <v>582</v>
      </c>
      <c r="C11" s="12">
        <f t="shared" si="0"/>
        <v>865</v>
      </c>
      <c r="D11" s="11">
        <f>W11+AP11</f>
        <v>201</v>
      </c>
      <c r="E11" s="12">
        <f t="shared" si="1"/>
        <v>298.7</v>
      </c>
      <c r="F11" s="11">
        <f>Y11+AR11</f>
        <v>51</v>
      </c>
      <c r="G11" s="12">
        <f t="shared" si="2"/>
        <v>75.8</v>
      </c>
      <c r="H11" s="11">
        <f>AA11+AT11</f>
        <v>6</v>
      </c>
      <c r="I11" s="12">
        <f t="shared" si="3"/>
        <v>8.9</v>
      </c>
      <c r="J11" s="11">
        <f>AC11+AV11</f>
        <v>10</v>
      </c>
      <c r="K11" s="12">
        <f t="shared" si="4"/>
        <v>14.9</v>
      </c>
      <c r="L11" s="11">
        <f>AE11+AX11</f>
        <v>34</v>
      </c>
      <c r="M11" s="12">
        <f t="shared" si="5"/>
        <v>50.5</v>
      </c>
      <c r="N11" s="11">
        <f>AG11+AZ11</f>
        <v>91</v>
      </c>
      <c r="O11" s="12">
        <f t="shared" si="6"/>
        <v>135.3</v>
      </c>
      <c r="P11" s="11">
        <f>AI11+BB11</f>
        <v>20</v>
      </c>
      <c r="Q11" s="20">
        <f t="shared" si="7"/>
        <v>29.7</v>
      </c>
      <c r="R11" s="8"/>
      <c r="S11" s="17">
        <v>67281</v>
      </c>
      <c r="T11" s="37" t="s">
        <v>21</v>
      </c>
      <c r="U11" s="61">
        <v>327</v>
      </c>
      <c r="V11" s="12">
        <f t="shared" si="8"/>
        <v>995.3</v>
      </c>
      <c r="W11" s="60">
        <v>122</v>
      </c>
      <c r="X11" s="12">
        <f t="shared" si="9"/>
        <v>371.3</v>
      </c>
      <c r="Y11" s="60">
        <v>25</v>
      </c>
      <c r="Z11" s="12">
        <f t="shared" si="10"/>
        <v>76.1</v>
      </c>
      <c r="AA11" s="60">
        <v>3</v>
      </c>
      <c r="AB11" s="85">
        <f t="shared" si="11"/>
        <v>9.1</v>
      </c>
      <c r="AC11" s="60">
        <v>8</v>
      </c>
      <c r="AD11" s="85">
        <f t="shared" si="12"/>
        <v>24.3</v>
      </c>
      <c r="AE11" s="60">
        <v>14</v>
      </c>
      <c r="AF11" s="85">
        <f t="shared" si="13"/>
        <v>42.6</v>
      </c>
      <c r="AG11" s="60">
        <v>49</v>
      </c>
      <c r="AH11" s="89">
        <f t="shared" si="14"/>
        <v>149.1</v>
      </c>
      <c r="AI11" s="60">
        <v>14</v>
      </c>
      <c r="AJ11" s="86">
        <f t="shared" si="15"/>
        <v>42.6</v>
      </c>
      <c r="AK11" s="55"/>
      <c r="AL11" s="91">
        <v>32855</v>
      </c>
      <c r="AM11" s="92" t="s">
        <v>21</v>
      </c>
      <c r="AN11" s="93">
        <v>255</v>
      </c>
      <c r="AO11" s="85">
        <f t="shared" si="16"/>
        <v>740.7</v>
      </c>
      <c r="AP11" s="60">
        <v>79</v>
      </c>
      <c r="AQ11" s="85">
        <f t="shared" si="17"/>
        <v>229.5</v>
      </c>
      <c r="AR11" s="60">
        <v>26</v>
      </c>
      <c r="AS11" s="85">
        <f t="shared" si="18"/>
        <v>75.5</v>
      </c>
      <c r="AT11" s="60">
        <v>3</v>
      </c>
      <c r="AU11" s="85">
        <f t="shared" si="19"/>
        <v>8.7</v>
      </c>
      <c r="AV11" s="60">
        <v>2</v>
      </c>
      <c r="AW11" s="85">
        <f t="shared" si="20"/>
        <v>5.8</v>
      </c>
      <c r="AX11" s="60">
        <v>20</v>
      </c>
      <c r="AY11" s="85">
        <f t="shared" si="21"/>
        <v>58.1</v>
      </c>
      <c r="AZ11" s="60">
        <v>42</v>
      </c>
      <c r="BA11" s="85">
        <f t="shared" si="22"/>
        <v>122</v>
      </c>
      <c r="BB11" s="60">
        <v>6</v>
      </c>
      <c r="BC11" s="86">
        <f t="shared" si="23"/>
        <v>17.4</v>
      </c>
      <c r="BD11" s="94"/>
      <c r="BE11" s="91">
        <v>34426</v>
      </c>
      <c r="BF11" s="72"/>
      <c r="BG11" s="68"/>
    </row>
    <row r="12" spans="1:59" ht="14.25" thickBot="1">
      <c r="A12" s="22" t="s">
        <v>22</v>
      </c>
      <c r="B12" s="13">
        <f>U12+AN12</f>
        <v>1111</v>
      </c>
      <c r="C12" s="14">
        <f t="shared" si="0"/>
        <v>766.5</v>
      </c>
      <c r="D12" s="13">
        <f>W12+AP12</f>
        <v>331</v>
      </c>
      <c r="E12" s="14">
        <f t="shared" si="1"/>
        <v>228.3</v>
      </c>
      <c r="F12" s="13">
        <f>Y12+AR12</f>
        <v>124</v>
      </c>
      <c r="G12" s="14">
        <f t="shared" si="2"/>
        <v>85.5</v>
      </c>
      <c r="H12" s="13">
        <f>AA12+AT12</f>
        <v>22</v>
      </c>
      <c r="I12" s="14">
        <f t="shared" si="3"/>
        <v>15.2</v>
      </c>
      <c r="J12" s="13">
        <f>AC12+AV12</f>
        <v>37</v>
      </c>
      <c r="K12" s="14">
        <f t="shared" si="4"/>
        <v>25.5</v>
      </c>
      <c r="L12" s="13">
        <f>AE12+AX12</f>
        <v>62</v>
      </c>
      <c r="M12" s="14">
        <f t="shared" si="5"/>
        <v>42.8</v>
      </c>
      <c r="N12" s="13">
        <f>AG12+AZ12</f>
        <v>176</v>
      </c>
      <c r="O12" s="14">
        <f t="shared" si="6"/>
        <v>121.4</v>
      </c>
      <c r="P12" s="13">
        <f>AI12+BB12</f>
        <v>39</v>
      </c>
      <c r="Q12" s="23">
        <f t="shared" si="7"/>
        <v>26.9</v>
      </c>
      <c r="R12" s="8"/>
      <c r="S12" s="17">
        <v>144954</v>
      </c>
      <c r="T12" s="38" t="s">
        <v>22</v>
      </c>
      <c r="U12" s="62">
        <v>645</v>
      </c>
      <c r="V12" s="14">
        <f t="shared" si="8"/>
        <v>908.2</v>
      </c>
      <c r="W12" s="65">
        <v>190</v>
      </c>
      <c r="X12" s="14">
        <f t="shared" si="9"/>
        <v>267.5</v>
      </c>
      <c r="Y12" s="65">
        <v>76</v>
      </c>
      <c r="Z12" s="14">
        <f t="shared" si="10"/>
        <v>107</v>
      </c>
      <c r="AA12" s="65">
        <v>8</v>
      </c>
      <c r="AB12" s="96">
        <f t="shared" si="11"/>
        <v>11.3</v>
      </c>
      <c r="AC12" s="65">
        <v>26</v>
      </c>
      <c r="AD12" s="96">
        <f t="shared" si="12"/>
        <v>36.6</v>
      </c>
      <c r="AE12" s="65">
        <v>40</v>
      </c>
      <c r="AF12" s="96">
        <f t="shared" si="13"/>
        <v>56.3</v>
      </c>
      <c r="AG12" s="65">
        <v>95</v>
      </c>
      <c r="AH12" s="97">
        <f t="shared" si="14"/>
        <v>133.8</v>
      </c>
      <c r="AI12" s="65">
        <v>26</v>
      </c>
      <c r="AJ12" s="98">
        <f t="shared" si="15"/>
        <v>36.6</v>
      </c>
      <c r="AK12" s="55"/>
      <c r="AL12" s="17">
        <v>71023</v>
      </c>
      <c r="AM12" s="99" t="s">
        <v>22</v>
      </c>
      <c r="AN12" s="100">
        <v>466</v>
      </c>
      <c r="AO12" s="96">
        <f t="shared" si="16"/>
        <v>630.3</v>
      </c>
      <c r="AP12" s="65">
        <v>141</v>
      </c>
      <c r="AQ12" s="96">
        <f t="shared" si="17"/>
        <v>190.7</v>
      </c>
      <c r="AR12" s="65">
        <v>48</v>
      </c>
      <c r="AS12" s="96">
        <f t="shared" si="18"/>
        <v>64.9</v>
      </c>
      <c r="AT12" s="65">
        <v>14</v>
      </c>
      <c r="AU12" s="96">
        <f t="shared" si="19"/>
        <v>18.9</v>
      </c>
      <c r="AV12" s="65">
        <v>11</v>
      </c>
      <c r="AW12" s="96">
        <f t="shared" si="20"/>
        <v>14.9</v>
      </c>
      <c r="AX12" s="65">
        <v>22</v>
      </c>
      <c r="AY12" s="96">
        <f t="shared" si="21"/>
        <v>29.8</v>
      </c>
      <c r="AZ12" s="65">
        <v>81</v>
      </c>
      <c r="BA12" s="96">
        <f t="shared" si="22"/>
        <v>109.6</v>
      </c>
      <c r="BB12" s="65">
        <v>13</v>
      </c>
      <c r="BC12" s="98">
        <f t="shared" si="23"/>
        <v>17.6</v>
      </c>
      <c r="BD12" s="94"/>
      <c r="BE12" s="17">
        <v>73931</v>
      </c>
      <c r="BF12" s="72"/>
      <c r="BG12" s="68"/>
    </row>
    <row r="13" spans="1:59" ht="13.5">
      <c r="A13" s="21" t="s">
        <v>23</v>
      </c>
      <c r="B13" s="11">
        <f>U13+AN13</f>
        <v>350</v>
      </c>
      <c r="C13" s="12">
        <f t="shared" si="0"/>
        <v>758.8</v>
      </c>
      <c r="D13" s="11">
        <f>W13+AP13</f>
        <v>112</v>
      </c>
      <c r="E13" s="12">
        <f t="shared" si="1"/>
        <v>242.8</v>
      </c>
      <c r="F13" s="11">
        <f>Y13+AR13</f>
        <v>39</v>
      </c>
      <c r="G13" s="12">
        <f t="shared" si="2"/>
        <v>84.6</v>
      </c>
      <c r="H13" s="11">
        <f>AA13+AT13</f>
        <v>8</v>
      </c>
      <c r="I13" s="12">
        <f t="shared" si="3"/>
        <v>17.3</v>
      </c>
      <c r="J13" s="11">
        <f>AC13+AV13</f>
        <v>12</v>
      </c>
      <c r="K13" s="12">
        <f t="shared" si="4"/>
        <v>26</v>
      </c>
      <c r="L13" s="11">
        <f>AE13+AX13</f>
        <v>17</v>
      </c>
      <c r="M13" s="12">
        <f t="shared" si="5"/>
        <v>36.9</v>
      </c>
      <c r="N13" s="11">
        <f>AG13+AZ13</f>
        <v>54</v>
      </c>
      <c r="O13" s="12">
        <f t="shared" si="6"/>
        <v>117.1</v>
      </c>
      <c r="P13" s="11">
        <f>AI13+BB13</f>
        <v>15</v>
      </c>
      <c r="Q13" s="20">
        <f t="shared" si="7"/>
        <v>32.5</v>
      </c>
      <c r="R13" s="8"/>
      <c r="S13" s="17">
        <v>46123</v>
      </c>
      <c r="T13" s="37" t="s">
        <v>23</v>
      </c>
      <c r="U13" s="61">
        <f>SUM(U14:U15)</f>
        <v>204</v>
      </c>
      <c r="V13" s="12">
        <f t="shared" si="8"/>
        <v>924.9</v>
      </c>
      <c r="W13" s="61">
        <f>SUM(W14:W15)</f>
        <v>72</v>
      </c>
      <c r="X13" s="12">
        <f t="shared" si="9"/>
        <v>326.4</v>
      </c>
      <c r="Y13" s="60">
        <f>SUM(Y14:Y15)</f>
        <v>20</v>
      </c>
      <c r="Z13" s="12">
        <f t="shared" si="10"/>
        <v>90.7</v>
      </c>
      <c r="AA13" s="60">
        <f>SUM(AA14:AA15)</f>
        <v>1</v>
      </c>
      <c r="AB13" s="85">
        <f t="shared" si="11"/>
        <v>4.5</v>
      </c>
      <c r="AC13" s="60">
        <f>SUM(AC14:AC15)</f>
        <v>9</v>
      </c>
      <c r="AD13" s="85">
        <f t="shared" si="12"/>
        <v>40.8</v>
      </c>
      <c r="AE13" s="60">
        <f>SUM(AE14:AE15)</f>
        <v>9</v>
      </c>
      <c r="AF13" s="85">
        <f t="shared" si="13"/>
        <v>40.8</v>
      </c>
      <c r="AG13" s="60">
        <f>SUM(AG14:AG15)</f>
        <v>28</v>
      </c>
      <c r="AH13" s="89">
        <f t="shared" si="14"/>
        <v>126.9</v>
      </c>
      <c r="AI13" s="60">
        <f>SUM(AI14:AI15)</f>
        <v>10</v>
      </c>
      <c r="AJ13" s="86">
        <f t="shared" si="15"/>
        <v>45.3</v>
      </c>
      <c r="AK13" s="55"/>
      <c r="AL13" s="91">
        <v>22057</v>
      </c>
      <c r="AM13" s="92" t="s">
        <v>23</v>
      </c>
      <c r="AN13" s="93">
        <f>SUM(AN14:AN15)</f>
        <v>146</v>
      </c>
      <c r="AO13" s="85">
        <f t="shared" si="16"/>
        <v>606.7</v>
      </c>
      <c r="AP13" s="61">
        <f>SUM(AP14:AP15)</f>
        <v>40</v>
      </c>
      <c r="AQ13" s="85">
        <f t="shared" si="17"/>
        <v>166.2</v>
      </c>
      <c r="AR13" s="60">
        <f>SUM(AR14:AR15)</f>
        <v>19</v>
      </c>
      <c r="AS13" s="85">
        <f t="shared" si="18"/>
        <v>78.9</v>
      </c>
      <c r="AT13" s="60">
        <f>SUM(AT14:AT15)</f>
        <v>7</v>
      </c>
      <c r="AU13" s="85">
        <f t="shared" si="19"/>
        <v>29.1</v>
      </c>
      <c r="AV13" s="60">
        <f>SUM(AV14:AV15)</f>
        <v>3</v>
      </c>
      <c r="AW13" s="85">
        <f t="shared" si="20"/>
        <v>12.5</v>
      </c>
      <c r="AX13" s="60">
        <f>SUM(AX14:AX15)</f>
        <v>8</v>
      </c>
      <c r="AY13" s="85">
        <f t="shared" si="21"/>
        <v>33.2</v>
      </c>
      <c r="AZ13" s="60">
        <f>SUM(AZ14:AZ15)</f>
        <v>26</v>
      </c>
      <c r="BA13" s="85">
        <f t="shared" si="22"/>
        <v>108</v>
      </c>
      <c r="BB13" s="60">
        <f>SUM(BB14:BB15)</f>
        <v>5</v>
      </c>
      <c r="BC13" s="86">
        <f t="shared" si="23"/>
        <v>20.8</v>
      </c>
      <c r="BD13" s="94"/>
      <c r="BE13" s="91">
        <v>24066</v>
      </c>
      <c r="BF13" s="72"/>
      <c r="BG13" s="68"/>
    </row>
    <row r="14" spans="1:59" ht="13.5">
      <c r="A14" s="24" t="s">
        <v>24</v>
      </c>
      <c r="B14" s="13">
        <f>U14+AN14</f>
        <v>157</v>
      </c>
      <c r="C14" s="14">
        <f t="shared" si="0"/>
        <v>673.4</v>
      </c>
      <c r="D14" s="13">
        <f>W14+AP14</f>
        <v>53</v>
      </c>
      <c r="E14" s="14">
        <f t="shared" si="1"/>
        <v>227.3</v>
      </c>
      <c r="F14" s="13">
        <f>Y14+AR14</f>
        <v>20</v>
      </c>
      <c r="G14" s="14">
        <f t="shared" si="2"/>
        <v>85.8</v>
      </c>
      <c r="H14" s="13">
        <f>AA14+AT14</f>
        <v>4</v>
      </c>
      <c r="I14" s="14">
        <f t="shared" si="3"/>
        <v>17.2</v>
      </c>
      <c r="J14" s="13">
        <f>AC14+AV14</f>
        <v>5</v>
      </c>
      <c r="K14" s="14">
        <f t="shared" si="4"/>
        <v>21.4</v>
      </c>
      <c r="L14" s="13">
        <f>AE14+AX14</f>
        <v>11</v>
      </c>
      <c r="M14" s="14">
        <f t="shared" si="5"/>
        <v>47.2</v>
      </c>
      <c r="N14" s="13">
        <f>AG14+AZ14</f>
        <v>24</v>
      </c>
      <c r="O14" s="14">
        <f t="shared" si="6"/>
        <v>102.9</v>
      </c>
      <c r="P14" s="13">
        <f>AI14+BB14</f>
        <v>8</v>
      </c>
      <c r="Q14" s="23">
        <f t="shared" si="7"/>
        <v>34.3</v>
      </c>
      <c r="R14" s="8"/>
      <c r="S14" s="17">
        <v>23316</v>
      </c>
      <c r="T14" s="39" t="s">
        <v>24</v>
      </c>
      <c r="U14" s="63">
        <v>101</v>
      </c>
      <c r="V14" s="14">
        <f t="shared" si="8"/>
        <v>878.6</v>
      </c>
      <c r="W14" s="65">
        <v>39</v>
      </c>
      <c r="X14" s="14">
        <f t="shared" si="9"/>
        <v>339.3</v>
      </c>
      <c r="Y14" s="65">
        <v>11</v>
      </c>
      <c r="Z14" s="14">
        <f t="shared" si="10"/>
        <v>95.7</v>
      </c>
      <c r="AA14" s="65">
        <v>1</v>
      </c>
      <c r="AB14" s="96">
        <f t="shared" si="11"/>
        <v>8.7</v>
      </c>
      <c r="AC14" s="65">
        <v>4</v>
      </c>
      <c r="AD14" s="96">
        <f t="shared" si="12"/>
        <v>34.8</v>
      </c>
      <c r="AE14" s="65">
        <v>6</v>
      </c>
      <c r="AF14" s="96">
        <f t="shared" si="13"/>
        <v>52.2</v>
      </c>
      <c r="AG14" s="65">
        <v>15</v>
      </c>
      <c r="AH14" s="97">
        <f t="shared" si="14"/>
        <v>130.5</v>
      </c>
      <c r="AI14" s="65">
        <v>5</v>
      </c>
      <c r="AJ14" s="98">
        <f t="shared" si="15"/>
        <v>43.5</v>
      </c>
      <c r="AK14" s="55"/>
      <c r="AL14" s="91">
        <v>11495</v>
      </c>
      <c r="AM14" s="101" t="s">
        <v>24</v>
      </c>
      <c r="AN14" s="102">
        <v>56</v>
      </c>
      <c r="AO14" s="96">
        <f t="shared" si="16"/>
        <v>473.7</v>
      </c>
      <c r="AP14" s="65">
        <v>14</v>
      </c>
      <c r="AQ14" s="96">
        <f t="shared" si="17"/>
        <v>118.4</v>
      </c>
      <c r="AR14" s="65">
        <v>9</v>
      </c>
      <c r="AS14" s="96">
        <f t="shared" si="18"/>
        <v>76.1</v>
      </c>
      <c r="AT14" s="65">
        <v>3</v>
      </c>
      <c r="AU14" s="96">
        <f t="shared" si="19"/>
        <v>25.4</v>
      </c>
      <c r="AV14" s="65">
        <v>1</v>
      </c>
      <c r="AW14" s="96">
        <f t="shared" si="20"/>
        <v>8.5</v>
      </c>
      <c r="AX14" s="65">
        <v>5</v>
      </c>
      <c r="AY14" s="96">
        <f t="shared" si="21"/>
        <v>42.3</v>
      </c>
      <c r="AZ14" s="65">
        <v>9</v>
      </c>
      <c r="BA14" s="96">
        <f t="shared" si="22"/>
        <v>76.1</v>
      </c>
      <c r="BB14" s="65">
        <v>3</v>
      </c>
      <c r="BC14" s="98">
        <f t="shared" si="23"/>
        <v>25.4</v>
      </c>
      <c r="BD14" s="94"/>
      <c r="BE14" s="91">
        <v>11821</v>
      </c>
      <c r="BF14" s="72"/>
      <c r="BG14" s="68"/>
    </row>
    <row r="15" spans="1:59" ht="14.25" thickBot="1">
      <c r="A15" s="24" t="s">
        <v>25</v>
      </c>
      <c r="B15" s="13">
        <f>U15+AN15</f>
        <v>193</v>
      </c>
      <c r="C15" s="14">
        <f t="shared" si="0"/>
        <v>846.2</v>
      </c>
      <c r="D15" s="13">
        <f>W15+AP15</f>
        <v>59</v>
      </c>
      <c r="E15" s="14">
        <f t="shared" si="1"/>
        <v>258.7</v>
      </c>
      <c r="F15" s="13">
        <f>Y15+AR15</f>
        <v>19</v>
      </c>
      <c r="G15" s="14">
        <f t="shared" si="2"/>
        <v>83.3</v>
      </c>
      <c r="H15" s="13">
        <f>AA15+AT15</f>
        <v>4</v>
      </c>
      <c r="I15" s="14">
        <f t="shared" si="3"/>
        <v>17.5</v>
      </c>
      <c r="J15" s="13">
        <f>AC15+AV15</f>
        <v>7</v>
      </c>
      <c r="K15" s="14">
        <f t="shared" si="4"/>
        <v>30.7</v>
      </c>
      <c r="L15" s="13">
        <f>AE15+AX15</f>
        <v>6</v>
      </c>
      <c r="M15" s="14">
        <f t="shared" si="5"/>
        <v>26.3</v>
      </c>
      <c r="N15" s="13">
        <f>AG15+AZ15</f>
        <v>30</v>
      </c>
      <c r="O15" s="14">
        <f t="shared" si="6"/>
        <v>131.5</v>
      </c>
      <c r="P15" s="13">
        <f>AI15+BB15</f>
        <v>7</v>
      </c>
      <c r="Q15" s="23">
        <f t="shared" si="7"/>
        <v>30.7</v>
      </c>
      <c r="R15" s="8"/>
      <c r="S15" s="17">
        <v>22807</v>
      </c>
      <c r="T15" s="39" t="s">
        <v>25</v>
      </c>
      <c r="U15" s="63">
        <v>103</v>
      </c>
      <c r="V15" s="14">
        <f t="shared" si="8"/>
        <v>975.2</v>
      </c>
      <c r="W15" s="65">
        <v>33</v>
      </c>
      <c r="X15" s="14">
        <f t="shared" si="9"/>
        <v>312.4</v>
      </c>
      <c r="Y15" s="65">
        <v>9</v>
      </c>
      <c r="Z15" s="14">
        <f t="shared" si="10"/>
        <v>85.2</v>
      </c>
      <c r="AA15" s="65">
        <v>0</v>
      </c>
      <c r="AB15" s="96">
        <f t="shared" si="11"/>
        <v>0</v>
      </c>
      <c r="AC15" s="65">
        <v>5</v>
      </c>
      <c r="AD15" s="96">
        <f t="shared" si="12"/>
        <v>47.3</v>
      </c>
      <c r="AE15" s="65">
        <v>3</v>
      </c>
      <c r="AF15" s="96">
        <f t="shared" si="13"/>
        <v>28.4</v>
      </c>
      <c r="AG15" s="65">
        <v>13</v>
      </c>
      <c r="AH15" s="97">
        <f t="shared" si="14"/>
        <v>123.1</v>
      </c>
      <c r="AI15" s="65">
        <v>5</v>
      </c>
      <c r="AJ15" s="98">
        <f t="shared" si="15"/>
        <v>47.3</v>
      </c>
      <c r="AK15" s="55"/>
      <c r="AL15" s="91">
        <v>10562</v>
      </c>
      <c r="AM15" s="101" t="s">
        <v>25</v>
      </c>
      <c r="AN15" s="102">
        <v>90</v>
      </c>
      <c r="AO15" s="96">
        <f t="shared" si="16"/>
        <v>735</v>
      </c>
      <c r="AP15" s="65">
        <v>26</v>
      </c>
      <c r="AQ15" s="96">
        <f t="shared" si="17"/>
        <v>212.3</v>
      </c>
      <c r="AR15" s="65">
        <v>10</v>
      </c>
      <c r="AS15" s="96">
        <f t="shared" si="18"/>
        <v>81.7</v>
      </c>
      <c r="AT15" s="65">
        <v>4</v>
      </c>
      <c r="AU15" s="96">
        <f t="shared" si="19"/>
        <v>32.7</v>
      </c>
      <c r="AV15" s="65">
        <v>2</v>
      </c>
      <c r="AW15" s="96">
        <f t="shared" si="20"/>
        <v>16.3</v>
      </c>
      <c r="AX15" s="65">
        <v>3</v>
      </c>
      <c r="AY15" s="96">
        <f t="shared" si="21"/>
        <v>24.5</v>
      </c>
      <c r="AZ15" s="65">
        <v>17</v>
      </c>
      <c r="BA15" s="96">
        <f t="shared" si="22"/>
        <v>138.8</v>
      </c>
      <c r="BB15" s="65">
        <v>2</v>
      </c>
      <c r="BC15" s="98">
        <f t="shared" si="23"/>
        <v>16.3</v>
      </c>
      <c r="BD15" s="94"/>
      <c r="BE15" s="91">
        <v>12245</v>
      </c>
      <c r="BF15" s="72"/>
      <c r="BG15" s="68"/>
    </row>
    <row r="16" spans="1:59" ht="14.25" thickBot="1">
      <c r="A16" s="21" t="s">
        <v>26</v>
      </c>
      <c r="B16" s="11">
        <f>U16+AN16</f>
        <v>1016</v>
      </c>
      <c r="C16" s="12">
        <f t="shared" si="0"/>
        <v>757.6</v>
      </c>
      <c r="D16" s="11">
        <f>W16+AP16</f>
        <v>325</v>
      </c>
      <c r="E16" s="12">
        <f t="shared" si="1"/>
        <v>242.4</v>
      </c>
      <c r="F16" s="11">
        <f>Y16+AR16</f>
        <v>118</v>
      </c>
      <c r="G16" s="12">
        <f t="shared" si="2"/>
        <v>88</v>
      </c>
      <c r="H16" s="11">
        <f>AA16+AT16</f>
        <v>7</v>
      </c>
      <c r="I16" s="12">
        <f t="shared" si="3"/>
        <v>5.2</v>
      </c>
      <c r="J16" s="11">
        <f>AC16+AV16</f>
        <v>40</v>
      </c>
      <c r="K16" s="12">
        <f t="shared" si="4"/>
        <v>29.8</v>
      </c>
      <c r="L16" s="11">
        <f>AE16+AX16</f>
        <v>65</v>
      </c>
      <c r="M16" s="12">
        <f t="shared" si="5"/>
        <v>48.5</v>
      </c>
      <c r="N16" s="11">
        <f>AG16+AZ16</f>
        <v>170</v>
      </c>
      <c r="O16" s="12">
        <f t="shared" si="6"/>
        <v>126.8</v>
      </c>
      <c r="P16" s="11">
        <f>AI16+BB16</f>
        <v>39</v>
      </c>
      <c r="Q16" s="20">
        <f t="shared" si="7"/>
        <v>29.1</v>
      </c>
      <c r="R16" s="8"/>
      <c r="S16" s="17">
        <v>134102</v>
      </c>
      <c r="T16" s="37" t="s">
        <v>26</v>
      </c>
      <c r="U16" s="61">
        <f>SUM(U17:U20)</f>
        <v>566</v>
      </c>
      <c r="V16" s="12">
        <f t="shared" si="8"/>
        <v>861.6</v>
      </c>
      <c r="W16" s="61">
        <f>SUM(W17:W20)</f>
        <v>191</v>
      </c>
      <c r="X16" s="12">
        <f t="shared" si="9"/>
        <v>290.7</v>
      </c>
      <c r="Y16" s="61">
        <f>SUM(Y17:Y20)</f>
        <v>61</v>
      </c>
      <c r="Z16" s="12">
        <f t="shared" si="10"/>
        <v>92.9</v>
      </c>
      <c r="AA16" s="61">
        <f>SUM(AA17:AA20)</f>
        <v>3</v>
      </c>
      <c r="AB16" s="85">
        <f t="shared" si="11"/>
        <v>4.6</v>
      </c>
      <c r="AC16" s="61">
        <f>SUM(AC17:AC20)</f>
        <v>21</v>
      </c>
      <c r="AD16" s="85">
        <f t="shared" si="12"/>
        <v>32</v>
      </c>
      <c r="AE16" s="61">
        <f>SUM(AE17:AE20)</f>
        <v>33</v>
      </c>
      <c r="AF16" s="85">
        <f t="shared" si="13"/>
        <v>50.2</v>
      </c>
      <c r="AG16" s="61">
        <f>SUM(AG17:AG20)</f>
        <v>80</v>
      </c>
      <c r="AH16" s="89">
        <f t="shared" si="14"/>
        <v>121.8</v>
      </c>
      <c r="AI16" s="61">
        <f>SUM(AI17:AI20)</f>
        <v>14</v>
      </c>
      <c r="AJ16" s="86">
        <f t="shared" si="15"/>
        <v>21.3</v>
      </c>
      <c r="AK16" s="55"/>
      <c r="AL16" s="91">
        <v>65693</v>
      </c>
      <c r="AM16" s="92" t="s">
        <v>26</v>
      </c>
      <c r="AN16" s="93">
        <f>SUM(AN17:AN20)</f>
        <v>450</v>
      </c>
      <c r="AO16" s="85">
        <f t="shared" si="16"/>
        <v>657.8</v>
      </c>
      <c r="AP16" s="61">
        <f>SUM(AP17:AP20)</f>
        <v>134</v>
      </c>
      <c r="AQ16" s="85">
        <f t="shared" si="17"/>
        <v>195.9</v>
      </c>
      <c r="AR16" s="61">
        <f>SUM(AR17:AR20)</f>
        <v>57</v>
      </c>
      <c r="AS16" s="85">
        <f t="shared" si="18"/>
        <v>83.3</v>
      </c>
      <c r="AT16" s="61">
        <f>SUM(AT17:AT20)</f>
        <v>4</v>
      </c>
      <c r="AU16" s="85">
        <f t="shared" si="19"/>
        <v>5.8</v>
      </c>
      <c r="AV16" s="61">
        <f>SUM(AV17:AV20)</f>
        <v>19</v>
      </c>
      <c r="AW16" s="85">
        <f t="shared" si="20"/>
        <v>27.8</v>
      </c>
      <c r="AX16" s="61">
        <f>SUM(AX17:AX20)</f>
        <v>32</v>
      </c>
      <c r="AY16" s="85">
        <f t="shared" si="21"/>
        <v>46.8</v>
      </c>
      <c r="AZ16" s="61">
        <f>SUM(AZ17:AZ20)</f>
        <v>90</v>
      </c>
      <c r="BA16" s="85">
        <f t="shared" si="22"/>
        <v>131.6</v>
      </c>
      <c r="BB16" s="61">
        <f>SUM(BB17:BB20)</f>
        <v>25</v>
      </c>
      <c r="BC16" s="86">
        <f t="shared" si="23"/>
        <v>36.5</v>
      </c>
      <c r="BD16" s="94"/>
      <c r="BE16" s="91">
        <v>68409</v>
      </c>
      <c r="BF16" s="72"/>
      <c r="BG16" s="68"/>
    </row>
    <row r="17" spans="1:59" ht="13.5">
      <c r="A17" s="21" t="s">
        <v>27</v>
      </c>
      <c r="B17" s="11">
        <f>U17+AN17</f>
        <v>302</v>
      </c>
      <c r="C17" s="12">
        <f t="shared" si="0"/>
        <v>1032.9</v>
      </c>
      <c r="D17" s="11">
        <f>W17+AP17</f>
        <v>85</v>
      </c>
      <c r="E17" s="12">
        <f t="shared" si="1"/>
        <v>290.7</v>
      </c>
      <c r="F17" s="11">
        <f>Y17+AR17</f>
        <v>44</v>
      </c>
      <c r="G17" s="12">
        <f t="shared" si="2"/>
        <v>150.5</v>
      </c>
      <c r="H17" s="11">
        <f>AA17+AT17</f>
        <v>5</v>
      </c>
      <c r="I17" s="12">
        <f t="shared" si="3"/>
        <v>17.1</v>
      </c>
      <c r="J17" s="11">
        <f>AC17+AV17</f>
        <v>14</v>
      </c>
      <c r="K17" s="12">
        <f t="shared" si="4"/>
        <v>47.9</v>
      </c>
      <c r="L17" s="11">
        <f>AE17+AX17</f>
        <v>23</v>
      </c>
      <c r="M17" s="12">
        <f t="shared" si="5"/>
        <v>78.7</v>
      </c>
      <c r="N17" s="11">
        <f>AG17+AZ17</f>
        <v>51</v>
      </c>
      <c r="O17" s="12">
        <f t="shared" si="6"/>
        <v>174.4</v>
      </c>
      <c r="P17" s="11">
        <f>AI17+BB17</f>
        <v>14</v>
      </c>
      <c r="Q17" s="20">
        <f t="shared" si="7"/>
        <v>47.9</v>
      </c>
      <c r="R17" s="8"/>
      <c r="S17" s="17">
        <v>29237</v>
      </c>
      <c r="T17" s="37" t="s">
        <v>27</v>
      </c>
      <c r="U17" s="61">
        <v>163</v>
      </c>
      <c r="V17" s="12">
        <f t="shared" si="8"/>
        <v>1158.9</v>
      </c>
      <c r="W17" s="60">
        <v>50</v>
      </c>
      <c r="X17" s="12">
        <f t="shared" si="9"/>
        <v>355.5</v>
      </c>
      <c r="Y17" s="60">
        <v>20</v>
      </c>
      <c r="Z17" s="12">
        <f t="shared" si="10"/>
        <v>142.2</v>
      </c>
      <c r="AA17" s="60">
        <v>2</v>
      </c>
      <c r="AB17" s="85">
        <f t="shared" si="11"/>
        <v>14.2</v>
      </c>
      <c r="AC17" s="60">
        <v>9</v>
      </c>
      <c r="AD17" s="85">
        <f t="shared" si="12"/>
        <v>64</v>
      </c>
      <c r="AE17" s="60">
        <v>9</v>
      </c>
      <c r="AF17" s="85">
        <f t="shared" si="13"/>
        <v>64</v>
      </c>
      <c r="AG17" s="60">
        <v>27</v>
      </c>
      <c r="AH17" s="89">
        <f t="shared" si="14"/>
        <v>192</v>
      </c>
      <c r="AI17" s="60">
        <v>6</v>
      </c>
      <c r="AJ17" s="86">
        <f t="shared" si="15"/>
        <v>42.7</v>
      </c>
      <c r="AK17" s="55"/>
      <c r="AL17" s="91">
        <v>14065</v>
      </c>
      <c r="AM17" s="92" t="s">
        <v>28</v>
      </c>
      <c r="AN17" s="93">
        <v>139</v>
      </c>
      <c r="AO17" s="85">
        <f t="shared" si="16"/>
        <v>916.2</v>
      </c>
      <c r="AP17" s="60">
        <v>35</v>
      </c>
      <c r="AQ17" s="85">
        <f t="shared" si="17"/>
        <v>230.7</v>
      </c>
      <c r="AR17" s="60">
        <v>24</v>
      </c>
      <c r="AS17" s="85">
        <f t="shared" si="18"/>
        <v>158.2</v>
      </c>
      <c r="AT17" s="60">
        <v>3</v>
      </c>
      <c r="AU17" s="85">
        <f t="shared" si="19"/>
        <v>19.8</v>
      </c>
      <c r="AV17" s="60">
        <v>5</v>
      </c>
      <c r="AW17" s="85">
        <f t="shared" si="20"/>
        <v>33</v>
      </c>
      <c r="AX17" s="60">
        <v>14</v>
      </c>
      <c r="AY17" s="85">
        <f t="shared" si="21"/>
        <v>92.3</v>
      </c>
      <c r="AZ17" s="60">
        <v>24</v>
      </c>
      <c r="BA17" s="85">
        <f t="shared" si="22"/>
        <v>158.2</v>
      </c>
      <c r="BB17" s="60">
        <v>8</v>
      </c>
      <c r="BC17" s="86">
        <f t="shared" si="23"/>
        <v>52.7</v>
      </c>
      <c r="BD17" s="94"/>
      <c r="BE17" s="91">
        <v>15172</v>
      </c>
      <c r="BF17" s="72"/>
      <c r="BG17" s="68"/>
    </row>
    <row r="18" spans="1:59" ht="13.5">
      <c r="A18" s="24" t="s">
        <v>29</v>
      </c>
      <c r="B18" s="13">
        <f>U18+AN18</f>
        <v>297</v>
      </c>
      <c r="C18" s="14">
        <f t="shared" si="0"/>
        <v>572.3</v>
      </c>
      <c r="D18" s="13">
        <f>W18+AP18</f>
        <v>107</v>
      </c>
      <c r="E18" s="14">
        <f t="shared" si="1"/>
        <v>206.2</v>
      </c>
      <c r="F18" s="13">
        <f>Y18+AR18</f>
        <v>26</v>
      </c>
      <c r="G18" s="14">
        <f t="shared" si="2"/>
        <v>50.1</v>
      </c>
      <c r="H18" s="13">
        <f>AA18+AT18</f>
        <v>1</v>
      </c>
      <c r="I18" s="14">
        <f t="shared" si="3"/>
        <v>1.9</v>
      </c>
      <c r="J18" s="13">
        <f>AC18+AV18</f>
        <v>10</v>
      </c>
      <c r="K18" s="14">
        <f t="shared" si="4"/>
        <v>19.3</v>
      </c>
      <c r="L18" s="13">
        <f>AE18+AX18</f>
        <v>12</v>
      </c>
      <c r="M18" s="14">
        <f t="shared" si="5"/>
        <v>23.1</v>
      </c>
      <c r="N18" s="13">
        <f>AG18+AZ18</f>
        <v>55</v>
      </c>
      <c r="O18" s="14">
        <f t="shared" si="6"/>
        <v>106</v>
      </c>
      <c r="P18" s="13">
        <f>AI18+BB18</f>
        <v>12</v>
      </c>
      <c r="Q18" s="23">
        <f t="shared" si="7"/>
        <v>23.1</v>
      </c>
      <c r="R18" s="8"/>
      <c r="S18" s="17">
        <v>51894</v>
      </c>
      <c r="T18" s="39" t="s">
        <v>29</v>
      </c>
      <c r="U18" s="63">
        <v>171</v>
      </c>
      <c r="V18" s="14">
        <f t="shared" si="8"/>
        <v>657.1</v>
      </c>
      <c r="W18" s="65">
        <v>67</v>
      </c>
      <c r="X18" s="14">
        <f t="shared" si="9"/>
        <v>257.5</v>
      </c>
      <c r="Y18" s="65">
        <v>16</v>
      </c>
      <c r="Z18" s="14">
        <f t="shared" si="10"/>
        <v>61.5</v>
      </c>
      <c r="AA18" s="65">
        <v>1</v>
      </c>
      <c r="AB18" s="96">
        <f t="shared" si="11"/>
        <v>3.8</v>
      </c>
      <c r="AC18" s="65">
        <v>5</v>
      </c>
      <c r="AD18" s="96">
        <f t="shared" si="12"/>
        <v>19.2</v>
      </c>
      <c r="AE18" s="65">
        <v>7</v>
      </c>
      <c r="AF18" s="96">
        <f t="shared" si="13"/>
        <v>26.9</v>
      </c>
      <c r="AG18" s="65">
        <v>29</v>
      </c>
      <c r="AH18" s="97">
        <f t="shared" si="14"/>
        <v>111.4</v>
      </c>
      <c r="AI18" s="65">
        <v>6</v>
      </c>
      <c r="AJ18" s="98">
        <f t="shared" si="15"/>
        <v>23.1</v>
      </c>
      <c r="AK18" s="55"/>
      <c r="AL18" s="91">
        <v>26023</v>
      </c>
      <c r="AM18" s="101" t="s">
        <v>30</v>
      </c>
      <c r="AN18" s="102">
        <v>126</v>
      </c>
      <c r="AO18" s="96">
        <f t="shared" si="16"/>
        <v>487</v>
      </c>
      <c r="AP18" s="65">
        <v>40</v>
      </c>
      <c r="AQ18" s="96">
        <f t="shared" si="17"/>
        <v>154.6</v>
      </c>
      <c r="AR18" s="65">
        <v>10</v>
      </c>
      <c r="AS18" s="96">
        <f t="shared" si="18"/>
        <v>38.7</v>
      </c>
      <c r="AT18" s="65">
        <v>0</v>
      </c>
      <c r="AU18" s="96">
        <f t="shared" si="19"/>
        <v>0</v>
      </c>
      <c r="AV18" s="65">
        <v>5</v>
      </c>
      <c r="AW18" s="96">
        <f t="shared" si="20"/>
        <v>19.3</v>
      </c>
      <c r="AX18" s="65">
        <v>5</v>
      </c>
      <c r="AY18" s="96">
        <f t="shared" si="21"/>
        <v>19.3</v>
      </c>
      <c r="AZ18" s="65">
        <v>26</v>
      </c>
      <c r="BA18" s="96">
        <f t="shared" si="22"/>
        <v>100.5</v>
      </c>
      <c r="BB18" s="65">
        <v>6</v>
      </c>
      <c r="BC18" s="98">
        <f t="shared" si="23"/>
        <v>23.2</v>
      </c>
      <c r="BD18" s="94"/>
      <c r="BE18" s="91">
        <v>25871</v>
      </c>
      <c r="BF18" s="72"/>
      <c r="BG18" s="68"/>
    </row>
    <row r="19" spans="1:59" ht="14.25" thickBot="1">
      <c r="A19" s="24" t="s">
        <v>43</v>
      </c>
      <c r="B19" s="13">
        <f>U19+AN19</f>
        <v>312</v>
      </c>
      <c r="C19" s="14">
        <f t="shared" si="0"/>
        <v>893.7</v>
      </c>
      <c r="D19" s="13">
        <f>W19+AP19</f>
        <v>93</v>
      </c>
      <c r="E19" s="14">
        <f>ROUND(D19/S19*100000,1)</f>
        <v>266.4</v>
      </c>
      <c r="F19" s="13">
        <f>Y19+AR19</f>
        <v>36</v>
      </c>
      <c r="G19" s="14">
        <f>ROUND(F19/S19*100000,1)</f>
        <v>103.1</v>
      </c>
      <c r="H19" s="13">
        <f>AA19+AT19</f>
        <v>1</v>
      </c>
      <c r="I19" s="14">
        <f>ROUND(H19/S19*100000,1)</f>
        <v>2.9</v>
      </c>
      <c r="J19" s="13">
        <f>AC19+AV19</f>
        <v>12</v>
      </c>
      <c r="K19" s="14">
        <f>ROUND(J19/S19*100000,1)</f>
        <v>34.4</v>
      </c>
      <c r="L19" s="13">
        <f>AE19+AX19</f>
        <v>22</v>
      </c>
      <c r="M19" s="14">
        <f>ROUND(L19/S19*100000,1)</f>
        <v>63</v>
      </c>
      <c r="N19" s="13">
        <f>AG19+AZ19</f>
        <v>47</v>
      </c>
      <c r="O19" s="14">
        <f>ROUND(N19/S19*100000,1)</f>
        <v>134.6</v>
      </c>
      <c r="P19" s="13">
        <f>AI19+BB19</f>
        <v>9</v>
      </c>
      <c r="Q19" s="23">
        <f>ROUND(P19/S19*100000,1)</f>
        <v>25.8</v>
      </c>
      <c r="R19" s="8"/>
      <c r="S19" s="17">
        <v>34910</v>
      </c>
      <c r="T19" s="24" t="s">
        <v>43</v>
      </c>
      <c r="U19" s="63">
        <v>174</v>
      </c>
      <c r="V19" s="14">
        <f t="shared" si="8"/>
        <v>1029</v>
      </c>
      <c r="W19" s="65">
        <v>48</v>
      </c>
      <c r="X19" s="14">
        <f t="shared" si="9"/>
        <v>283.9</v>
      </c>
      <c r="Y19" s="65">
        <v>18</v>
      </c>
      <c r="Z19" s="14">
        <f t="shared" si="10"/>
        <v>106.4</v>
      </c>
      <c r="AA19" s="65">
        <v>0</v>
      </c>
      <c r="AB19" s="96">
        <f t="shared" si="11"/>
        <v>0</v>
      </c>
      <c r="AC19" s="65">
        <v>5</v>
      </c>
      <c r="AD19" s="96">
        <f t="shared" si="12"/>
        <v>29.6</v>
      </c>
      <c r="AE19" s="65">
        <v>12</v>
      </c>
      <c r="AF19" s="96">
        <f t="shared" si="13"/>
        <v>71</v>
      </c>
      <c r="AG19" s="65">
        <v>20</v>
      </c>
      <c r="AH19" s="97">
        <f t="shared" si="14"/>
        <v>118.3</v>
      </c>
      <c r="AI19" s="65">
        <v>2</v>
      </c>
      <c r="AJ19" s="98">
        <f t="shared" si="15"/>
        <v>11.8</v>
      </c>
      <c r="AK19" s="55"/>
      <c r="AL19" s="91">
        <v>16910</v>
      </c>
      <c r="AM19" s="103" t="s">
        <v>43</v>
      </c>
      <c r="AN19" s="102">
        <v>138</v>
      </c>
      <c r="AO19" s="96">
        <f t="shared" si="16"/>
        <v>766.7</v>
      </c>
      <c r="AP19" s="65">
        <v>45</v>
      </c>
      <c r="AQ19" s="96">
        <f t="shared" si="17"/>
        <v>250</v>
      </c>
      <c r="AR19" s="65">
        <v>18</v>
      </c>
      <c r="AS19" s="96">
        <f t="shared" si="18"/>
        <v>100</v>
      </c>
      <c r="AT19" s="65">
        <v>1</v>
      </c>
      <c r="AU19" s="96">
        <f t="shared" si="19"/>
        <v>5.6</v>
      </c>
      <c r="AV19" s="65">
        <v>7</v>
      </c>
      <c r="AW19" s="96">
        <f t="shared" si="20"/>
        <v>38.9</v>
      </c>
      <c r="AX19" s="65">
        <v>10</v>
      </c>
      <c r="AY19" s="96">
        <f t="shared" si="21"/>
        <v>55.6</v>
      </c>
      <c r="AZ19" s="65">
        <v>27</v>
      </c>
      <c r="BA19" s="96">
        <f t="shared" si="22"/>
        <v>150</v>
      </c>
      <c r="BB19" s="65">
        <v>7</v>
      </c>
      <c r="BC19" s="98">
        <f t="shared" si="23"/>
        <v>38.9</v>
      </c>
      <c r="BD19" s="94"/>
      <c r="BE19" s="91">
        <v>18000</v>
      </c>
      <c r="BF19" s="72"/>
      <c r="BG19" s="68"/>
    </row>
    <row r="20" spans="1:59" ht="13.5">
      <c r="A20" s="21" t="s">
        <v>31</v>
      </c>
      <c r="B20" s="11">
        <f>U20+AN20</f>
        <v>105</v>
      </c>
      <c r="C20" s="12">
        <f t="shared" si="0"/>
        <v>581.4</v>
      </c>
      <c r="D20" s="11">
        <f>W20+AP20</f>
        <v>40</v>
      </c>
      <c r="E20" s="12">
        <f t="shared" si="1"/>
        <v>221.5</v>
      </c>
      <c r="F20" s="11">
        <f>Y20+AR20</f>
        <v>12</v>
      </c>
      <c r="G20" s="12">
        <f t="shared" si="2"/>
        <v>66.4</v>
      </c>
      <c r="H20" s="11">
        <f>AA20+AT20</f>
        <v>0</v>
      </c>
      <c r="I20" s="12">
        <f t="shared" si="3"/>
        <v>0</v>
      </c>
      <c r="J20" s="11">
        <f>AC20+AV20</f>
        <v>4</v>
      </c>
      <c r="K20" s="12">
        <f t="shared" si="4"/>
        <v>22.1</v>
      </c>
      <c r="L20" s="11">
        <f>AE20+AX20</f>
        <v>8</v>
      </c>
      <c r="M20" s="12">
        <f t="shared" si="5"/>
        <v>44.3</v>
      </c>
      <c r="N20" s="11">
        <f>AG20+AZ20</f>
        <v>17</v>
      </c>
      <c r="O20" s="12">
        <f t="shared" si="6"/>
        <v>94.1</v>
      </c>
      <c r="P20" s="11">
        <f>AI20+BB20</f>
        <v>4</v>
      </c>
      <c r="Q20" s="20">
        <f t="shared" si="7"/>
        <v>22.1</v>
      </c>
      <c r="R20" s="8"/>
      <c r="S20" s="17">
        <v>18061</v>
      </c>
      <c r="T20" s="37" t="s">
        <v>31</v>
      </c>
      <c r="U20" s="61">
        <f>SUM(U21:U21)</f>
        <v>58</v>
      </c>
      <c r="V20" s="12">
        <f t="shared" si="8"/>
        <v>667.1</v>
      </c>
      <c r="W20" s="60">
        <f>SUM(W21:W21)</f>
        <v>26</v>
      </c>
      <c r="X20" s="12">
        <f t="shared" si="9"/>
        <v>299</v>
      </c>
      <c r="Y20" s="60">
        <f>SUM(Y21:Y21)</f>
        <v>7</v>
      </c>
      <c r="Z20" s="12">
        <f t="shared" si="10"/>
        <v>80.5</v>
      </c>
      <c r="AA20" s="60">
        <f>SUM(AA21:AA21)</f>
        <v>0</v>
      </c>
      <c r="AB20" s="85">
        <f t="shared" si="11"/>
        <v>0</v>
      </c>
      <c r="AC20" s="60">
        <f>SUM(AC21:AC21)</f>
        <v>2</v>
      </c>
      <c r="AD20" s="85">
        <f t="shared" si="12"/>
        <v>23</v>
      </c>
      <c r="AE20" s="60">
        <f>SUM(AE21:AE21)</f>
        <v>5</v>
      </c>
      <c r="AF20" s="85">
        <f t="shared" si="13"/>
        <v>57.5</v>
      </c>
      <c r="AG20" s="60">
        <f>SUM(AG21:AG21)</f>
        <v>4</v>
      </c>
      <c r="AH20" s="89">
        <f t="shared" si="14"/>
        <v>46</v>
      </c>
      <c r="AI20" s="60">
        <f>SUM(AI21:AI21)</f>
        <v>0</v>
      </c>
      <c r="AJ20" s="86">
        <f t="shared" si="15"/>
        <v>0</v>
      </c>
      <c r="AK20" s="55"/>
      <c r="AL20" s="91">
        <v>8695</v>
      </c>
      <c r="AM20" s="92" t="s">
        <v>31</v>
      </c>
      <c r="AN20" s="104">
        <f>SUM(AN21:AN21)</f>
        <v>47</v>
      </c>
      <c r="AO20" s="85">
        <f t="shared" si="16"/>
        <v>501.8</v>
      </c>
      <c r="AP20" s="60">
        <f>SUM(AP21:AP21)</f>
        <v>14</v>
      </c>
      <c r="AQ20" s="85">
        <f t="shared" si="17"/>
        <v>149.5</v>
      </c>
      <c r="AR20" s="60">
        <f>SUM(AR21:AR21)</f>
        <v>5</v>
      </c>
      <c r="AS20" s="85">
        <f t="shared" si="18"/>
        <v>53.4</v>
      </c>
      <c r="AT20" s="60">
        <f>SUM(AT21:AT21)</f>
        <v>0</v>
      </c>
      <c r="AU20" s="85">
        <f t="shared" si="19"/>
        <v>0</v>
      </c>
      <c r="AV20" s="60">
        <f>SUM(AV21:AV21)</f>
        <v>2</v>
      </c>
      <c r="AW20" s="85">
        <f t="shared" si="20"/>
        <v>21.4</v>
      </c>
      <c r="AX20" s="60">
        <f>SUM(AX21:AX21)</f>
        <v>3</v>
      </c>
      <c r="AY20" s="85">
        <f t="shared" si="21"/>
        <v>32</v>
      </c>
      <c r="AZ20" s="60">
        <f>SUM(AZ21:AZ21)</f>
        <v>13</v>
      </c>
      <c r="BA20" s="85">
        <f t="shared" si="22"/>
        <v>138.8</v>
      </c>
      <c r="BB20" s="60">
        <f>SUM(BB21:BB21)</f>
        <v>4</v>
      </c>
      <c r="BC20" s="86">
        <f t="shared" si="23"/>
        <v>42.7</v>
      </c>
      <c r="BD20" s="94"/>
      <c r="BE20" s="91">
        <v>9366</v>
      </c>
      <c r="BF20" s="72"/>
      <c r="BG20" s="68"/>
    </row>
    <row r="21" spans="1:59" ht="14.25" thickBot="1">
      <c r="A21" s="25" t="s">
        <v>32</v>
      </c>
      <c r="B21" s="26">
        <f>U21+AN21</f>
        <v>105</v>
      </c>
      <c r="C21" s="27">
        <f t="shared" si="0"/>
        <v>581.4</v>
      </c>
      <c r="D21" s="26">
        <f>W21+AP21</f>
        <v>40</v>
      </c>
      <c r="E21" s="27">
        <f t="shared" si="1"/>
        <v>221.5</v>
      </c>
      <c r="F21" s="26">
        <f>Y21+AR21</f>
        <v>12</v>
      </c>
      <c r="G21" s="27">
        <f t="shared" si="2"/>
        <v>66.4</v>
      </c>
      <c r="H21" s="26">
        <f>AA21+AT21</f>
        <v>0</v>
      </c>
      <c r="I21" s="27">
        <f t="shared" si="3"/>
        <v>0</v>
      </c>
      <c r="J21" s="26">
        <f>AC21+AV21</f>
        <v>4</v>
      </c>
      <c r="K21" s="27">
        <f t="shared" si="4"/>
        <v>22.1</v>
      </c>
      <c r="L21" s="26">
        <f>AE21+AX21</f>
        <v>8</v>
      </c>
      <c r="M21" s="27">
        <f t="shared" si="5"/>
        <v>44.3</v>
      </c>
      <c r="N21" s="26">
        <f>AG21+AZ21</f>
        <v>17</v>
      </c>
      <c r="O21" s="27">
        <f t="shared" si="6"/>
        <v>94.1</v>
      </c>
      <c r="P21" s="26">
        <f>AI21+BB21</f>
        <v>4</v>
      </c>
      <c r="Q21" s="28">
        <f t="shared" si="7"/>
        <v>22.1</v>
      </c>
      <c r="R21" s="8"/>
      <c r="S21" s="17">
        <v>18061</v>
      </c>
      <c r="T21" s="40" t="s">
        <v>32</v>
      </c>
      <c r="U21" s="64">
        <v>58</v>
      </c>
      <c r="V21" s="27">
        <f t="shared" si="8"/>
        <v>667.1</v>
      </c>
      <c r="W21" s="66">
        <v>26</v>
      </c>
      <c r="X21" s="27">
        <f t="shared" si="9"/>
        <v>299</v>
      </c>
      <c r="Y21" s="66">
        <v>7</v>
      </c>
      <c r="Z21" s="27">
        <f t="shared" si="10"/>
        <v>80.5</v>
      </c>
      <c r="AA21" s="66">
        <v>0</v>
      </c>
      <c r="AB21" s="105">
        <f t="shared" si="11"/>
        <v>0</v>
      </c>
      <c r="AC21" s="66">
        <v>2</v>
      </c>
      <c r="AD21" s="105">
        <f t="shared" si="12"/>
        <v>23</v>
      </c>
      <c r="AE21" s="66">
        <v>5</v>
      </c>
      <c r="AF21" s="105">
        <f t="shared" si="13"/>
        <v>57.5</v>
      </c>
      <c r="AG21" s="66">
        <v>4</v>
      </c>
      <c r="AH21" s="106">
        <f t="shared" si="14"/>
        <v>46</v>
      </c>
      <c r="AI21" s="66">
        <v>0</v>
      </c>
      <c r="AJ21" s="107">
        <f t="shared" si="15"/>
        <v>0</v>
      </c>
      <c r="AK21" s="55"/>
      <c r="AL21" s="91">
        <v>8695</v>
      </c>
      <c r="AM21" s="108" t="s">
        <v>32</v>
      </c>
      <c r="AN21" s="109">
        <v>47</v>
      </c>
      <c r="AO21" s="105">
        <f t="shared" si="16"/>
        <v>501.8</v>
      </c>
      <c r="AP21" s="66">
        <v>14</v>
      </c>
      <c r="AQ21" s="105">
        <f t="shared" si="17"/>
        <v>149.5</v>
      </c>
      <c r="AR21" s="66">
        <v>5</v>
      </c>
      <c r="AS21" s="105">
        <f t="shared" si="18"/>
        <v>53.4</v>
      </c>
      <c r="AT21" s="66">
        <v>0</v>
      </c>
      <c r="AU21" s="105">
        <f t="shared" si="19"/>
        <v>0</v>
      </c>
      <c r="AV21" s="66">
        <v>2</v>
      </c>
      <c r="AW21" s="105">
        <f t="shared" si="20"/>
        <v>21.4</v>
      </c>
      <c r="AX21" s="66">
        <v>3</v>
      </c>
      <c r="AY21" s="105">
        <f t="shared" si="21"/>
        <v>32</v>
      </c>
      <c r="AZ21" s="66">
        <v>13</v>
      </c>
      <c r="BA21" s="105">
        <f t="shared" si="22"/>
        <v>138.8</v>
      </c>
      <c r="BB21" s="66">
        <v>4</v>
      </c>
      <c r="BC21" s="107">
        <f t="shared" si="23"/>
        <v>42.7</v>
      </c>
      <c r="BD21" s="94"/>
      <c r="BE21" s="91">
        <v>9366</v>
      </c>
      <c r="BF21" s="72"/>
      <c r="BG21" s="68"/>
    </row>
    <row r="22" spans="1:59" ht="13.5">
      <c r="A22" s="15" t="s">
        <v>47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8"/>
      <c r="S22" s="16"/>
      <c r="T22" s="15" t="s">
        <v>47</v>
      </c>
      <c r="U22" s="53"/>
      <c r="V22" s="16"/>
      <c r="W22" s="53"/>
      <c r="X22" s="16"/>
      <c r="Y22" s="53"/>
      <c r="Z22" s="16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5"/>
      <c r="AL22" s="110"/>
      <c r="AM22" s="15" t="s">
        <v>47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5"/>
      <c r="BE22" s="53"/>
      <c r="BF22" s="68"/>
      <c r="BG22" s="68"/>
    </row>
    <row r="23" spans="1:59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8"/>
      <c r="S23" s="16"/>
      <c r="T23" s="15"/>
      <c r="U23" s="53"/>
      <c r="V23" s="16"/>
      <c r="W23" s="53"/>
      <c r="X23" s="16"/>
      <c r="Y23" s="53"/>
      <c r="Z23" s="16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5"/>
      <c r="AL23" s="110"/>
      <c r="AM23" s="111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5"/>
      <c r="BE23" s="53"/>
      <c r="BF23" s="68"/>
      <c r="BG23" s="68"/>
    </row>
    <row r="24" spans="1:59" ht="14.25" thickBot="1">
      <c r="A24" s="9" t="s">
        <v>1</v>
      </c>
      <c r="B24" s="6"/>
      <c r="C24" s="6"/>
      <c r="D24" s="6"/>
      <c r="E24" s="6"/>
      <c r="F24" s="6"/>
      <c r="G24" s="6"/>
      <c r="H24" s="8"/>
      <c r="I24" s="8"/>
      <c r="J24" s="8"/>
      <c r="K24" s="8"/>
      <c r="L24" s="8"/>
      <c r="M24" s="8"/>
      <c r="N24" s="6"/>
      <c r="O24" s="2"/>
      <c r="P24" s="3"/>
      <c r="Q24" s="48" t="s">
        <v>49</v>
      </c>
      <c r="R24" s="6"/>
      <c r="S24" s="8"/>
      <c r="T24" s="9" t="s">
        <v>2</v>
      </c>
      <c r="U24" s="54"/>
      <c r="V24" s="6"/>
      <c r="W24" s="54"/>
      <c r="X24" s="6"/>
      <c r="Y24" s="54"/>
      <c r="Z24" s="6"/>
      <c r="AA24" s="55"/>
      <c r="AB24" s="55"/>
      <c r="AC24" s="55"/>
      <c r="AD24" s="54"/>
      <c r="AE24" s="54"/>
      <c r="AF24" s="54"/>
      <c r="AG24" s="54"/>
      <c r="AH24" s="51"/>
      <c r="AI24" s="68"/>
      <c r="AJ24" s="48" t="s">
        <v>49</v>
      </c>
      <c r="AK24" s="54"/>
      <c r="AL24" s="55"/>
      <c r="AM24" s="80" t="s">
        <v>3</v>
      </c>
      <c r="AN24" s="54"/>
      <c r="AO24" s="54"/>
      <c r="AP24" s="54"/>
      <c r="AQ24" s="54"/>
      <c r="AR24" s="54"/>
      <c r="AS24" s="54"/>
      <c r="AT24" s="55"/>
      <c r="AU24" s="55"/>
      <c r="AV24" s="55"/>
      <c r="AW24" s="54"/>
      <c r="AX24" s="54"/>
      <c r="AY24" s="54"/>
      <c r="AZ24" s="54"/>
      <c r="BA24" s="51"/>
      <c r="BB24" s="68"/>
      <c r="BC24" s="48" t="s">
        <v>49</v>
      </c>
      <c r="BD24" s="54"/>
      <c r="BE24" s="55"/>
      <c r="BF24" s="68"/>
      <c r="BG24" s="68"/>
    </row>
    <row r="25" spans="1:59" ht="13.5">
      <c r="A25" s="35"/>
      <c r="B25" s="127" t="s">
        <v>33</v>
      </c>
      <c r="C25" s="128"/>
      <c r="D25" s="127" t="s">
        <v>34</v>
      </c>
      <c r="E25" s="128"/>
      <c r="F25" s="127" t="s">
        <v>35</v>
      </c>
      <c r="G25" s="128"/>
      <c r="H25" s="127" t="s">
        <v>36</v>
      </c>
      <c r="I25" s="128"/>
      <c r="J25" s="127" t="s">
        <v>37</v>
      </c>
      <c r="K25" s="128"/>
      <c r="L25" s="127" t="s">
        <v>38</v>
      </c>
      <c r="M25" s="128"/>
      <c r="N25" s="127" t="s">
        <v>39</v>
      </c>
      <c r="O25" s="128"/>
      <c r="P25" s="127" t="s">
        <v>40</v>
      </c>
      <c r="Q25" s="136"/>
      <c r="R25" s="6"/>
      <c r="S25" s="8"/>
      <c r="T25" s="35"/>
      <c r="U25" s="127" t="s">
        <v>33</v>
      </c>
      <c r="V25" s="128"/>
      <c r="W25" s="127" t="s">
        <v>34</v>
      </c>
      <c r="X25" s="128"/>
      <c r="Y25" s="127" t="s">
        <v>35</v>
      </c>
      <c r="Z25" s="128"/>
      <c r="AA25" s="117" t="s">
        <v>36</v>
      </c>
      <c r="AB25" s="118"/>
      <c r="AC25" s="117" t="s">
        <v>37</v>
      </c>
      <c r="AD25" s="118"/>
      <c r="AE25" s="117" t="s">
        <v>38</v>
      </c>
      <c r="AF25" s="118"/>
      <c r="AG25" s="117" t="s">
        <v>39</v>
      </c>
      <c r="AH25" s="118"/>
      <c r="AI25" s="117" t="s">
        <v>40</v>
      </c>
      <c r="AJ25" s="125"/>
      <c r="AK25" s="69"/>
      <c r="AL25" s="112"/>
      <c r="AM25" s="113"/>
      <c r="AN25" s="117" t="s">
        <v>33</v>
      </c>
      <c r="AO25" s="118"/>
      <c r="AP25" s="117" t="s">
        <v>34</v>
      </c>
      <c r="AQ25" s="118"/>
      <c r="AR25" s="117" t="s">
        <v>35</v>
      </c>
      <c r="AS25" s="118"/>
      <c r="AT25" s="117" t="s">
        <v>36</v>
      </c>
      <c r="AU25" s="118"/>
      <c r="AV25" s="117" t="s">
        <v>37</v>
      </c>
      <c r="AW25" s="118"/>
      <c r="AX25" s="117" t="s">
        <v>38</v>
      </c>
      <c r="AY25" s="118"/>
      <c r="AZ25" s="117" t="s">
        <v>39</v>
      </c>
      <c r="BA25" s="118"/>
      <c r="BB25" s="117" t="s">
        <v>40</v>
      </c>
      <c r="BC25" s="125"/>
      <c r="BD25" s="54"/>
      <c r="BE25" s="55"/>
      <c r="BF25" s="68"/>
      <c r="BG25" s="68"/>
    </row>
    <row r="26" spans="1:59" ht="13.5">
      <c r="A26" s="31"/>
      <c r="B26" s="129"/>
      <c r="C26" s="130"/>
      <c r="D26" s="129"/>
      <c r="E26" s="130"/>
      <c r="F26" s="129"/>
      <c r="G26" s="130"/>
      <c r="H26" s="129"/>
      <c r="I26" s="130"/>
      <c r="J26" s="129"/>
      <c r="K26" s="130"/>
      <c r="L26" s="129"/>
      <c r="M26" s="130"/>
      <c r="N26" s="129"/>
      <c r="O26" s="130"/>
      <c r="P26" s="129"/>
      <c r="Q26" s="137"/>
      <c r="R26" s="8"/>
      <c r="S26" s="8"/>
      <c r="T26" s="31"/>
      <c r="U26" s="129"/>
      <c r="V26" s="130"/>
      <c r="W26" s="129"/>
      <c r="X26" s="130"/>
      <c r="Y26" s="129"/>
      <c r="Z26" s="130"/>
      <c r="AA26" s="119"/>
      <c r="AB26" s="120"/>
      <c r="AC26" s="119"/>
      <c r="AD26" s="120"/>
      <c r="AE26" s="119"/>
      <c r="AF26" s="120"/>
      <c r="AG26" s="119"/>
      <c r="AH26" s="120"/>
      <c r="AI26" s="119"/>
      <c r="AJ26" s="126"/>
      <c r="AK26" s="55"/>
      <c r="AL26" s="55"/>
      <c r="AM26" s="73"/>
      <c r="AN26" s="119"/>
      <c r="AO26" s="120"/>
      <c r="AP26" s="119"/>
      <c r="AQ26" s="120"/>
      <c r="AR26" s="119"/>
      <c r="AS26" s="120"/>
      <c r="AT26" s="119"/>
      <c r="AU26" s="120"/>
      <c r="AV26" s="119"/>
      <c r="AW26" s="120"/>
      <c r="AX26" s="119"/>
      <c r="AY26" s="120"/>
      <c r="AZ26" s="119"/>
      <c r="BA26" s="120"/>
      <c r="BB26" s="119"/>
      <c r="BC26" s="126"/>
      <c r="BD26" s="55"/>
      <c r="BE26" s="55"/>
      <c r="BF26" s="68"/>
      <c r="BG26" s="68"/>
    </row>
    <row r="27" spans="1:59" ht="13.5">
      <c r="A27" s="32"/>
      <c r="B27" s="131"/>
      <c r="C27" s="132"/>
      <c r="D27" s="131"/>
      <c r="E27" s="132"/>
      <c r="F27" s="131"/>
      <c r="G27" s="132"/>
      <c r="H27" s="131"/>
      <c r="I27" s="132"/>
      <c r="J27" s="131"/>
      <c r="K27" s="132"/>
      <c r="L27" s="131"/>
      <c r="M27" s="132"/>
      <c r="N27" s="131"/>
      <c r="O27" s="132"/>
      <c r="P27" s="131"/>
      <c r="Q27" s="138"/>
      <c r="R27" s="6"/>
      <c r="S27" s="8"/>
      <c r="T27" s="32"/>
      <c r="U27" s="131"/>
      <c r="V27" s="132"/>
      <c r="W27" s="131"/>
      <c r="X27" s="132"/>
      <c r="Y27" s="131"/>
      <c r="Z27" s="132"/>
      <c r="AA27" s="121"/>
      <c r="AB27" s="122"/>
      <c r="AC27" s="121"/>
      <c r="AD27" s="122"/>
      <c r="AE27" s="121"/>
      <c r="AF27" s="122"/>
      <c r="AG27" s="121"/>
      <c r="AH27" s="122"/>
      <c r="AI27" s="121"/>
      <c r="AJ27" s="133"/>
      <c r="AK27" s="54"/>
      <c r="AL27" s="55"/>
      <c r="AM27" s="81"/>
      <c r="AN27" s="121"/>
      <c r="AO27" s="122"/>
      <c r="AP27" s="121"/>
      <c r="AQ27" s="122"/>
      <c r="AR27" s="121"/>
      <c r="AS27" s="122"/>
      <c r="AT27" s="121"/>
      <c r="AU27" s="122"/>
      <c r="AV27" s="121"/>
      <c r="AW27" s="122"/>
      <c r="AX27" s="121"/>
      <c r="AY27" s="122"/>
      <c r="AZ27" s="121"/>
      <c r="BA27" s="122"/>
      <c r="BB27" s="121"/>
      <c r="BC27" s="133"/>
      <c r="BD27" s="54"/>
      <c r="BE27" s="55"/>
      <c r="BF27" s="68"/>
      <c r="BG27" s="68"/>
    </row>
    <row r="28" spans="1:59" ht="14.25" thickBot="1">
      <c r="A28" s="33"/>
      <c r="B28" s="29" t="s">
        <v>10</v>
      </c>
      <c r="C28" s="7" t="s">
        <v>11</v>
      </c>
      <c r="D28" s="7" t="s">
        <v>12</v>
      </c>
      <c r="E28" s="7" t="s">
        <v>11</v>
      </c>
      <c r="F28" s="7" t="s">
        <v>10</v>
      </c>
      <c r="G28" s="7" t="s">
        <v>11</v>
      </c>
      <c r="H28" s="7" t="s">
        <v>12</v>
      </c>
      <c r="I28" s="7" t="s">
        <v>11</v>
      </c>
      <c r="J28" s="7" t="s">
        <v>10</v>
      </c>
      <c r="K28" s="7" t="s">
        <v>11</v>
      </c>
      <c r="L28" s="7" t="s">
        <v>10</v>
      </c>
      <c r="M28" s="7" t="s">
        <v>11</v>
      </c>
      <c r="N28" s="7" t="s">
        <v>12</v>
      </c>
      <c r="O28" s="7" t="s">
        <v>11</v>
      </c>
      <c r="P28" s="7" t="s">
        <v>12</v>
      </c>
      <c r="Q28" s="18" t="s">
        <v>11</v>
      </c>
      <c r="R28" s="6"/>
      <c r="S28" s="8"/>
      <c r="T28" s="33"/>
      <c r="U28" s="57" t="s">
        <v>10</v>
      </c>
      <c r="V28" s="7" t="s">
        <v>11</v>
      </c>
      <c r="W28" s="52" t="s">
        <v>12</v>
      </c>
      <c r="X28" s="7" t="s">
        <v>11</v>
      </c>
      <c r="Y28" s="52" t="s">
        <v>10</v>
      </c>
      <c r="Z28" s="7" t="s">
        <v>11</v>
      </c>
      <c r="AA28" s="52" t="s">
        <v>12</v>
      </c>
      <c r="AB28" s="52" t="s">
        <v>11</v>
      </c>
      <c r="AC28" s="52" t="s">
        <v>10</v>
      </c>
      <c r="AD28" s="52" t="s">
        <v>11</v>
      </c>
      <c r="AE28" s="52" t="s">
        <v>10</v>
      </c>
      <c r="AF28" s="52" t="s">
        <v>11</v>
      </c>
      <c r="AG28" s="52" t="s">
        <v>12</v>
      </c>
      <c r="AH28" s="52" t="s">
        <v>11</v>
      </c>
      <c r="AI28" s="52" t="s">
        <v>12</v>
      </c>
      <c r="AJ28" s="83" t="s">
        <v>11</v>
      </c>
      <c r="AK28" s="54"/>
      <c r="AL28" s="55"/>
      <c r="AM28" s="84"/>
      <c r="AN28" s="57" t="s">
        <v>10</v>
      </c>
      <c r="AO28" s="52" t="s">
        <v>11</v>
      </c>
      <c r="AP28" s="52" t="s">
        <v>12</v>
      </c>
      <c r="AQ28" s="52" t="s">
        <v>11</v>
      </c>
      <c r="AR28" s="52" t="s">
        <v>10</v>
      </c>
      <c r="AS28" s="52" t="s">
        <v>11</v>
      </c>
      <c r="AT28" s="52" t="s">
        <v>12</v>
      </c>
      <c r="AU28" s="52" t="s">
        <v>11</v>
      </c>
      <c r="AV28" s="52" t="s">
        <v>10</v>
      </c>
      <c r="AW28" s="52" t="s">
        <v>11</v>
      </c>
      <c r="AX28" s="52" t="s">
        <v>10</v>
      </c>
      <c r="AY28" s="52" t="s">
        <v>11</v>
      </c>
      <c r="AZ28" s="52" t="s">
        <v>12</v>
      </c>
      <c r="BA28" s="52" t="s">
        <v>11</v>
      </c>
      <c r="BB28" s="52" t="s">
        <v>12</v>
      </c>
      <c r="BC28" s="83" t="s">
        <v>11</v>
      </c>
      <c r="BD28" s="54"/>
      <c r="BE28" s="55"/>
      <c r="BF28" s="68"/>
      <c r="BG28" s="68"/>
    </row>
    <row r="29" spans="1:59" ht="14.25" thickBot="1">
      <c r="A29" s="19" t="s">
        <v>17</v>
      </c>
      <c r="B29" s="11">
        <f>U29+AN29</f>
        <v>112004</v>
      </c>
      <c r="C29" s="12">
        <f aca="true" t="shared" si="24" ref="C29:C43">ROUND(B29/S7*100000,1)</f>
        <v>87.8</v>
      </c>
      <c r="D29" s="11">
        <f>W29+AP29</f>
        <v>37756</v>
      </c>
      <c r="E29" s="12">
        <f aca="true" t="shared" si="25" ref="E29:E43">ROUND(D29/S7*100000,1)</f>
        <v>29.6</v>
      </c>
      <c r="F29" s="11">
        <f>Y29+AR29</f>
        <v>38670</v>
      </c>
      <c r="G29" s="12">
        <f aca="true" t="shared" si="26" ref="G29:G43">ROUND(F29/S7*100000,1)</f>
        <v>30.3</v>
      </c>
      <c r="H29" s="11">
        <f>AA29+AT29</f>
        <v>30707</v>
      </c>
      <c r="I29" s="12">
        <f aca="true" t="shared" si="27" ref="I29:I43">ROUND(H29/S7*100000,1)</f>
        <v>24.1</v>
      </c>
      <c r="J29" s="11">
        <f>AC29+AV29</f>
        <v>15969</v>
      </c>
      <c r="K29" s="12">
        <f aca="true" t="shared" si="28" ref="K29:K43">ROUND(J29/S7*100000,1)</f>
        <v>12.5</v>
      </c>
      <c r="L29" s="11">
        <f>AE29+AX29</f>
        <v>22743</v>
      </c>
      <c r="M29" s="12">
        <f aca="true" t="shared" si="29" ref="M29:M43">ROUND(L29/S7*100000,1)</f>
        <v>17.8</v>
      </c>
      <c r="N29" s="11">
        <f>AG29+AZ29</f>
        <v>13987</v>
      </c>
      <c r="O29" s="12">
        <f aca="true" t="shared" si="30" ref="O29:O43">ROUND(N29/S7*100000,1)</f>
        <v>11</v>
      </c>
      <c r="P29" s="11">
        <f>AI29+BB29</f>
        <v>2159</v>
      </c>
      <c r="Q29" s="20">
        <f aca="true" t="shared" si="31" ref="Q29:Q43">ROUND(P29/S7*100000,1)</f>
        <v>1.7</v>
      </c>
      <c r="R29" s="6"/>
      <c r="S29" s="8"/>
      <c r="T29" s="19" t="s">
        <v>17</v>
      </c>
      <c r="U29" s="58">
        <v>59889</v>
      </c>
      <c r="V29" s="12">
        <f>ROUND(U29/AL7*100000,1)</f>
        <v>96.4</v>
      </c>
      <c r="W29" s="58">
        <v>22588</v>
      </c>
      <c r="X29" s="12">
        <f>ROUND(W29/AL7*100000,1)</f>
        <v>36.4</v>
      </c>
      <c r="Y29" s="58">
        <v>9301</v>
      </c>
      <c r="Z29" s="12">
        <f>ROUND(Y29/AL7*100000,1)</f>
        <v>15</v>
      </c>
      <c r="AA29" s="58">
        <v>22189</v>
      </c>
      <c r="AB29" s="85">
        <f>ROUND(AA29/AL7*100000,1)</f>
        <v>35.7</v>
      </c>
      <c r="AC29" s="58">
        <v>10463</v>
      </c>
      <c r="AD29" s="85">
        <f>ROUND(AC29/AL7*100000,1)</f>
        <v>16.8</v>
      </c>
      <c r="AE29" s="58">
        <v>10716</v>
      </c>
      <c r="AF29" s="85">
        <f>ROUND(AE29/AL7*100000,1)</f>
        <v>17.2</v>
      </c>
      <c r="AG29" s="114">
        <v>7399</v>
      </c>
      <c r="AH29" s="85">
        <f>ROUND(AG29/AL7*100000,1)</f>
        <v>11.9</v>
      </c>
      <c r="AI29" s="114">
        <v>1357</v>
      </c>
      <c r="AJ29" s="86">
        <f>ROUND(AI29/AL7*100000,1)</f>
        <v>2.2</v>
      </c>
      <c r="AK29" s="54"/>
      <c r="AL29" s="55"/>
      <c r="AM29" s="87" t="s">
        <v>17</v>
      </c>
      <c r="AN29" s="58">
        <v>52115</v>
      </c>
      <c r="AO29" s="85">
        <f>ROUND(AN29/BE7*100000,1)</f>
        <v>79.7</v>
      </c>
      <c r="AP29" s="58">
        <v>15168</v>
      </c>
      <c r="AQ29" s="85">
        <f>ROUND(AP29/BE7*100000,1)</f>
        <v>23.2</v>
      </c>
      <c r="AR29" s="58">
        <v>29369</v>
      </c>
      <c r="AS29" s="85">
        <f>ROUND(AR29/BE7*100000,1)</f>
        <v>44.9</v>
      </c>
      <c r="AT29" s="58">
        <v>8518</v>
      </c>
      <c r="AU29" s="85">
        <f>ROUND(AT29/BE7*100000,1)</f>
        <v>13</v>
      </c>
      <c r="AV29" s="58">
        <v>5506</v>
      </c>
      <c r="AW29" s="85">
        <f>ROUND(AV29/BE7*100000,1)</f>
        <v>8.4</v>
      </c>
      <c r="AX29" s="58">
        <v>12027</v>
      </c>
      <c r="AY29" s="85">
        <f>ROUND(AX29/BE7*100000,1)</f>
        <v>18.4</v>
      </c>
      <c r="AZ29" s="114">
        <v>6588</v>
      </c>
      <c r="BA29" s="85">
        <f>ROUND(AZ29/BE7*100000,1)</f>
        <v>10.1</v>
      </c>
      <c r="BB29" s="114">
        <v>802</v>
      </c>
      <c r="BC29" s="86">
        <f>ROUND(BB29/BE7*100000,1)</f>
        <v>1.2</v>
      </c>
      <c r="BD29" s="54"/>
      <c r="BE29" s="55"/>
      <c r="BF29" s="68"/>
      <c r="BG29" s="68"/>
    </row>
    <row r="30" spans="1:59" ht="13.5" customHeight="1" thickBot="1">
      <c r="A30" s="19" t="s">
        <v>18</v>
      </c>
      <c r="B30" s="11">
        <f>U30+AN30</f>
        <v>1769</v>
      </c>
      <c r="C30" s="12">
        <f t="shared" si="24"/>
        <v>84.8</v>
      </c>
      <c r="D30" s="11">
        <f>W30+AP30</f>
        <v>762</v>
      </c>
      <c r="E30" s="12">
        <f t="shared" si="25"/>
        <v>36.5</v>
      </c>
      <c r="F30" s="11">
        <f>Y30+AR30</f>
        <v>859</v>
      </c>
      <c r="G30" s="12">
        <f t="shared" si="26"/>
        <v>41.2</v>
      </c>
      <c r="H30" s="11">
        <f>AA30+AT30</f>
        <v>473</v>
      </c>
      <c r="I30" s="12">
        <f t="shared" si="27"/>
        <v>22.7</v>
      </c>
      <c r="J30" s="11">
        <f>AC30+AV30</f>
        <v>197</v>
      </c>
      <c r="K30" s="12">
        <f t="shared" si="28"/>
        <v>9.4</v>
      </c>
      <c r="L30" s="11">
        <f>AE30+AX30</f>
        <v>354</v>
      </c>
      <c r="M30" s="12">
        <f t="shared" si="29"/>
        <v>17</v>
      </c>
      <c r="N30" s="11">
        <f>AG30+AZ30</f>
        <v>210</v>
      </c>
      <c r="O30" s="12">
        <f t="shared" si="30"/>
        <v>10.1</v>
      </c>
      <c r="P30" s="11">
        <f>AI30+BB30</f>
        <v>44</v>
      </c>
      <c r="Q30" s="20">
        <f t="shared" si="31"/>
        <v>2.1</v>
      </c>
      <c r="R30" s="6"/>
      <c r="S30" s="8"/>
      <c r="T30" s="36" t="s">
        <v>18</v>
      </c>
      <c r="U30" s="58">
        <v>959</v>
      </c>
      <c r="V30" s="12">
        <f aca="true" t="shared" si="32" ref="V30:V43">ROUND(U30/$AL8*100000,1)</f>
        <v>94.9</v>
      </c>
      <c r="W30" s="58">
        <v>437</v>
      </c>
      <c r="X30" s="12">
        <f aca="true" t="shared" si="33" ref="X30:X43">ROUND(W30/$AL8*100000,1)</f>
        <v>43.2</v>
      </c>
      <c r="Y30" s="58">
        <v>230</v>
      </c>
      <c r="Z30" s="12">
        <f aca="true" t="shared" si="34" ref="Z30:Z43">ROUND(Y30/$AL8*100000,1)</f>
        <v>22.8</v>
      </c>
      <c r="AA30" s="58">
        <v>337</v>
      </c>
      <c r="AB30" s="85">
        <f aca="true" t="shared" si="35" ref="AB30:AB43">ROUND(AA30/$AL8*100000,1)</f>
        <v>33.4</v>
      </c>
      <c r="AC30" s="58">
        <v>116</v>
      </c>
      <c r="AD30" s="85">
        <f aca="true" t="shared" si="36" ref="AD30:AD43">ROUND(AC30/$AL8*100000,1)</f>
        <v>11.5</v>
      </c>
      <c r="AE30" s="58">
        <v>171</v>
      </c>
      <c r="AF30" s="85">
        <f aca="true" t="shared" si="37" ref="AF30:AF43">ROUND(AE30/$AL8*100000,1)</f>
        <v>16.9</v>
      </c>
      <c r="AG30" s="58">
        <v>112</v>
      </c>
      <c r="AH30" s="85">
        <f aca="true" t="shared" si="38" ref="AH30:AH43">ROUND(AG30/$AL8*100000,1)</f>
        <v>11.1</v>
      </c>
      <c r="AI30" s="58">
        <v>26</v>
      </c>
      <c r="AJ30" s="86">
        <f aca="true" t="shared" si="39" ref="AJ30:AJ43">ROUND(AI30/$AL8*100000,1)</f>
        <v>2.6</v>
      </c>
      <c r="AK30" s="54"/>
      <c r="AL30" s="55"/>
      <c r="AM30" s="87" t="s">
        <v>18</v>
      </c>
      <c r="AN30" s="58">
        <v>810</v>
      </c>
      <c r="AO30" s="85">
        <f aca="true" t="shared" si="40" ref="AO30:AO43">ROUND(AN30/$BE8*100000,1)</f>
        <v>75.3</v>
      </c>
      <c r="AP30" s="58">
        <v>325</v>
      </c>
      <c r="AQ30" s="85">
        <f aca="true" t="shared" si="41" ref="AQ30:AQ43">ROUND(AP30/$BE8*100000,1)</f>
        <v>30.2</v>
      </c>
      <c r="AR30" s="58">
        <v>629</v>
      </c>
      <c r="AS30" s="89">
        <f aca="true" t="shared" si="42" ref="AS30:AS43">ROUND(AR30/$BE8*100000,1)</f>
        <v>58.4</v>
      </c>
      <c r="AT30" s="58">
        <v>136</v>
      </c>
      <c r="AU30" s="85">
        <f aca="true" t="shared" si="43" ref="AU30:AU43">ROUND(AT30/$BE8*100000,1)</f>
        <v>12.6</v>
      </c>
      <c r="AV30" s="58">
        <v>81</v>
      </c>
      <c r="AW30" s="85">
        <f aca="true" t="shared" si="44" ref="AW30:AW43">ROUND(AV30/$BE8*100000,1)</f>
        <v>7.5</v>
      </c>
      <c r="AX30" s="58">
        <v>183</v>
      </c>
      <c r="AY30" s="85">
        <f aca="true" t="shared" si="45" ref="AY30:AY43">ROUND(AX30/$BE8*100000,1)</f>
        <v>17</v>
      </c>
      <c r="AZ30" s="58">
        <v>98</v>
      </c>
      <c r="BA30" s="85">
        <f aca="true" t="shared" si="46" ref="BA30:BA43">ROUND(AZ30/$BE8*100000,1)</f>
        <v>9.1</v>
      </c>
      <c r="BB30" s="58">
        <v>18</v>
      </c>
      <c r="BC30" s="86">
        <f aca="true" t="shared" si="47" ref="BC30:BC43">ROUND(BB30/$BE8*100000,1)</f>
        <v>1.7</v>
      </c>
      <c r="BD30" s="54"/>
      <c r="BE30" s="55"/>
      <c r="BF30" s="68"/>
      <c r="BG30" s="68"/>
    </row>
    <row r="31" spans="1:59" ht="14.25" thickBot="1">
      <c r="A31" s="116" t="s">
        <v>19</v>
      </c>
      <c r="B31" s="58">
        <f>U31+AN31</f>
        <v>249</v>
      </c>
      <c r="C31" s="85">
        <f t="shared" si="24"/>
        <v>63.4</v>
      </c>
      <c r="D31" s="58">
        <f>W31+AP31</f>
        <v>94</v>
      </c>
      <c r="E31" s="85">
        <f t="shared" si="25"/>
        <v>24</v>
      </c>
      <c r="F31" s="58">
        <f>Y31+AR31</f>
        <v>96</v>
      </c>
      <c r="G31" s="85">
        <f t="shared" si="26"/>
        <v>24.5</v>
      </c>
      <c r="H31" s="58">
        <f>AA31+AT31</f>
        <v>88</v>
      </c>
      <c r="I31" s="85">
        <f t="shared" si="27"/>
        <v>22.4</v>
      </c>
      <c r="J31" s="58">
        <f>AC31+AV31</f>
        <v>35</v>
      </c>
      <c r="K31" s="85">
        <f t="shared" si="28"/>
        <v>8.9</v>
      </c>
      <c r="L31" s="58">
        <f>AE31+AX31</f>
        <v>62</v>
      </c>
      <c r="M31" s="85">
        <f t="shared" si="29"/>
        <v>15.8</v>
      </c>
      <c r="N31" s="58">
        <f>AG31+AZ31</f>
        <v>40</v>
      </c>
      <c r="O31" s="85">
        <f t="shared" si="30"/>
        <v>10.2</v>
      </c>
      <c r="P31" s="58">
        <f>AI31+BB31</f>
        <v>9</v>
      </c>
      <c r="Q31" s="86">
        <f t="shared" si="31"/>
        <v>2.3</v>
      </c>
      <c r="R31" s="55"/>
      <c r="S31" s="55"/>
      <c r="T31" s="92" t="s">
        <v>19</v>
      </c>
      <c r="U31" s="60">
        <f>U32+U38</f>
        <v>155</v>
      </c>
      <c r="V31" s="85">
        <f t="shared" si="32"/>
        <v>80.9</v>
      </c>
      <c r="W31" s="60">
        <f>W32+W38</f>
        <v>60</v>
      </c>
      <c r="X31" s="85">
        <f t="shared" si="33"/>
        <v>31.3</v>
      </c>
      <c r="Y31" s="60">
        <f>Y32+Y38</f>
        <v>24</v>
      </c>
      <c r="Z31" s="85">
        <f t="shared" si="34"/>
        <v>12.5</v>
      </c>
      <c r="AA31" s="60">
        <f>AA32+AA38</f>
        <v>64</v>
      </c>
      <c r="AB31" s="85">
        <f t="shared" si="35"/>
        <v>33.4</v>
      </c>
      <c r="AC31" s="60">
        <f>AC32+AC38</f>
        <v>19</v>
      </c>
      <c r="AD31" s="85">
        <f t="shared" si="36"/>
        <v>9.9</v>
      </c>
      <c r="AE31" s="60">
        <f>AE32+AE38</f>
        <v>30</v>
      </c>
      <c r="AF31" s="85">
        <f t="shared" si="37"/>
        <v>15.7</v>
      </c>
      <c r="AG31" s="60">
        <f>AG32+AG38</f>
        <v>26</v>
      </c>
      <c r="AH31" s="85">
        <f t="shared" si="38"/>
        <v>13.6</v>
      </c>
      <c r="AI31" s="60">
        <f>AI32+AI38</f>
        <v>6</v>
      </c>
      <c r="AJ31" s="86">
        <f t="shared" si="39"/>
        <v>3.1</v>
      </c>
      <c r="AK31" s="55"/>
      <c r="AL31" s="55"/>
      <c r="AM31" s="92" t="s">
        <v>19</v>
      </c>
      <c r="AN31" s="60">
        <f>AN32+AN38</f>
        <v>94</v>
      </c>
      <c r="AO31" s="85">
        <f t="shared" si="40"/>
        <v>46.8</v>
      </c>
      <c r="AP31" s="60">
        <f>AP32+AP38</f>
        <v>34</v>
      </c>
      <c r="AQ31" s="85">
        <f t="shared" si="41"/>
        <v>16.9</v>
      </c>
      <c r="AR31" s="60">
        <f>AR32+AR38</f>
        <v>72</v>
      </c>
      <c r="AS31" s="89">
        <f t="shared" si="42"/>
        <v>35.9</v>
      </c>
      <c r="AT31" s="60">
        <f>AT32+AT38</f>
        <v>24</v>
      </c>
      <c r="AU31" s="85">
        <f t="shared" si="43"/>
        <v>12</v>
      </c>
      <c r="AV31" s="60">
        <f>AV32+AV38</f>
        <v>16</v>
      </c>
      <c r="AW31" s="85">
        <f t="shared" si="44"/>
        <v>8</v>
      </c>
      <c r="AX31" s="60">
        <f>AX32+AX38</f>
        <v>32</v>
      </c>
      <c r="AY31" s="85">
        <f t="shared" si="45"/>
        <v>15.9</v>
      </c>
      <c r="AZ31" s="60">
        <f>AZ32+AZ38</f>
        <v>14</v>
      </c>
      <c r="BA31" s="85">
        <f t="shared" si="46"/>
        <v>7</v>
      </c>
      <c r="BB31" s="60">
        <f>BB32+BB38</f>
        <v>3</v>
      </c>
      <c r="BC31" s="86">
        <f t="shared" si="47"/>
        <v>1.5</v>
      </c>
      <c r="BD31" s="55"/>
      <c r="BE31" s="55"/>
      <c r="BF31" s="68"/>
      <c r="BG31" s="68"/>
    </row>
    <row r="32" spans="1:59" ht="14.25" thickBot="1">
      <c r="A32" s="37" t="s">
        <v>20</v>
      </c>
      <c r="B32" s="11">
        <f>U32+AN32</f>
        <v>159</v>
      </c>
      <c r="C32" s="12">
        <f t="shared" si="24"/>
        <v>61.5</v>
      </c>
      <c r="D32" s="11">
        <f>W32+AP32</f>
        <v>67</v>
      </c>
      <c r="E32" s="12">
        <f t="shared" si="25"/>
        <v>25.9</v>
      </c>
      <c r="F32" s="11">
        <f>Y32+AR32</f>
        <v>58</v>
      </c>
      <c r="G32" s="12">
        <f t="shared" si="26"/>
        <v>22.4</v>
      </c>
      <c r="H32" s="11">
        <f>AA32+AT32</f>
        <v>55</v>
      </c>
      <c r="I32" s="12">
        <f t="shared" si="27"/>
        <v>21.3</v>
      </c>
      <c r="J32" s="11">
        <f>AC32+AV32</f>
        <v>26</v>
      </c>
      <c r="K32" s="12">
        <f t="shared" si="28"/>
        <v>10.1</v>
      </c>
      <c r="L32" s="11">
        <f>AE32+AX32</f>
        <v>48</v>
      </c>
      <c r="M32" s="12">
        <f t="shared" si="29"/>
        <v>18.6</v>
      </c>
      <c r="N32" s="11">
        <f>AG32+AZ32</f>
        <v>27</v>
      </c>
      <c r="O32" s="12">
        <f t="shared" si="30"/>
        <v>10.5</v>
      </c>
      <c r="P32" s="11">
        <f>AI32+BB32</f>
        <v>5</v>
      </c>
      <c r="Q32" s="20">
        <f t="shared" si="31"/>
        <v>1.9</v>
      </c>
      <c r="R32" s="6"/>
      <c r="S32" s="8"/>
      <c r="T32" s="49" t="s">
        <v>20</v>
      </c>
      <c r="U32" s="60">
        <f>SUM(U33:U35)</f>
        <v>95</v>
      </c>
      <c r="V32" s="12">
        <f t="shared" si="32"/>
        <v>75.4</v>
      </c>
      <c r="W32" s="60">
        <f>SUM(W33:W35)</f>
        <v>44</v>
      </c>
      <c r="X32" s="12">
        <f t="shared" si="33"/>
        <v>34.9</v>
      </c>
      <c r="Y32" s="60">
        <f>SUM(Y33:Y35)</f>
        <v>14</v>
      </c>
      <c r="Z32" s="12">
        <f t="shared" si="34"/>
        <v>11.1</v>
      </c>
      <c r="AA32" s="60">
        <f>SUM(AA33:AA35)</f>
        <v>41</v>
      </c>
      <c r="AB32" s="85">
        <f t="shared" si="35"/>
        <v>32.6</v>
      </c>
      <c r="AC32" s="60">
        <f>SUM(AC33:AC35)</f>
        <v>16</v>
      </c>
      <c r="AD32" s="85">
        <f t="shared" si="36"/>
        <v>12.7</v>
      </c>
      <c r="AE32" s="60">
        <f>SUM(AE33:AE35)</f>
        <v>23</v>
      </c>
      <c r="AF32" s="85">
        <f t="shared" si="37"/>
        <v>18.3</v>
      </c>
      <c r="AG32" s="60">
        <f>SUM(AG33:AG35)</f>
        <v>18</v>
      </c>
      <c r="AH32" s="85">
        <f t="shared" si="38"/>
        <v>14.3</v>
      </c>
      <c r="AI32" s="60">
        <f>SUM(AI33:AI35)</f>
        <v>4</v>
      </c>
      <c r="AJ32" s="86">
        <f t="shared" si="39"/>
        <v>3.2</v>
      </c>
      <c r="AK32" s="54"/>
      <c r="AL32" s="55"/>
      <c r="AM32" s="95" t="s">
        <v>20</v>
      </c>
      <c r="AN32" s="60">
        <f>SUM(AN33:AN35)</f>
        <v>64</v>
      </c>
      <c r="AO32" s="85">
        <f t="shared" si="40"/>
        <v>48.3</v>
      </c>
      <c r="AP32" s="60">
        <f>SUM(AP33:AP35)</f>
        <v>23</v>
      </c>
      <c r="AQ32" s="85">
        <f t="shared" si="41"/>
        <v>17.4</v>
      </c>
      <c r="AR32" s="60">
        <f>SUM(AR33:AR35)</f>
        <v>44</v>
      </c>
      <c r="AS32" s="89">
        <f t="shared" si="42"/>
        <v>33.2</v>
      </c>
      <c r="AT32" s="60">
        <f>SUM(AT33:AT35)</f>
        <v>14</v>
      </c>
      <c r="AU32" s="85">
        <f t="shared" si="43"/>
        <v>10.6</v>
      </c>
      <c r="AV32" s="60">
        <f>SUM(AV33:AV35)</f>
        <v>10</v>
      </c>
      <c r="AW32" s="85">
        <f t="shared" si="44"/>
        <v>7.6</v>
      </c>
      <c r="AX32" s="60">
        <f>SUM(AX33:AX35)</f>
        <v>25</v>
      </c>
      <c r="AY32" s="85">
        <f t="shared" si="45"/>
        <v>18.9</v>
      </c>
      <c r="AZ32" s="60">
        <f>IF(SUM(AZ33:AZ35)=0,"- ",SUM(AZ33:AZ35))</f>
        <v>9</v>
      </c>
      <c r="BA32" s="85">
        <f t="shared" si="46"/>
        <v>6.8</v>
      </c>
      <c r="BB32" s="60">
        <f>SUM(BB33:BB35)</f>
        <v>1</v>
      </c>
      <c r="BC32" s="86">
        <f t="shared" si="47"/>
        <v>0.8</v>
      </c>
      <c r="BD32" s="54"/>
      <c r="BE32" s="55"/>
      <c r="BF32" s="68"/>
      <c r="BG32" s="68"/>
    </row>
    <row r="33" spans="1:59" ht="13.5">
      <c r="A33" s="21" t="s">
        <v>21</v>
      </c>
      <c r="B33" s="11">
        <f>U33+AN33</f>
        <v>40</v>
      </c>
      <c r="C33" s="12">
        <f t="shared" si="24"/>
        <v>59.5</v>
      </c>
      <c r="D33" s="11">
        <f>W33+AP33</f>
        <v>24</v>
      </c>
      <c r="E33" s="12">
        <f t="shared" si="25"/>
        <v>35.7</v>
      </c>
      <c r="F33" s="11">
        <f>Y33+AR33</f>
        <v>13</v>
      </c>
      <c r="G33" s="12">
        <f t="shared" si="26"/>
        <v>19.3</v>
      </c>
      <c r="H33" s="11">
        <f>AA33+AT33</f>
        <v>13</v>
      </c>
      <c r="I33" s="12">
        <f t="shared" si="27"/>
        <v>19.3</v>
      </c>
      <c r="J33" s="11">
        <f>AC33+AV33</f>
        <v>11</v>
      </c>
      <c r="K33" s="12">
        <f t="shared" si="28"/>
        <v>16.3</v>
      </c>
      <c r="L33" s="11">
        <f>AE33+AX33</f>
        <v>11</v>
      </c>
      <c r="M33" s="12">
        <f t="shared" si="29"/>
        <v>16.3</v>
      </c>
      <c r="N33" s="11">
        <f>AG33+AZ33</f>
        <v>7</v>
      </c>
      <c r="O33" s="12">
        <f t="shared" si="30"/>
        <v>10.4</v>
      </c>
      <c r="P33" s="11">
        <f>AI33+BB33</f>
        <v>2</v>
      </c>
      <c r="Q33" s="20">
        <f t="shared" si="31"/>
        <v>3</v>
      </c>
      <c r="R33" s="8"/>
      <c r="S33" s="8"/>
      <c r="T33" s="37" t="s">
        <v>21</v>
      </c>
      <c r="U33" s="60">
        <v>22</v>
      </c>
      <c r="V33" s="12">
        <f t="shared" si="32"/>
        <v>67</v>
      </c>
      <c r="W33" s="60">
        <v>15</v>
      </c>
      <c r="X33" s="12">
        <f t="shared" si="33"/>
        <v>45.7</v>
      </c>
      <c r="Y33" s="60">
        <v>5</v>
      </c>
      <c r="Z33" s="12">
        <f t="shared" si="34"/>
        <v>15.2</v>
      </c>
      <c r="AA33" s="60">
        <v>10</v>
      </c>
      <c r="AB33" s="85">
        <f t="shared" si="35"/>
        <v>30.4</v>
      </c>
      <c r="AC33" s="60">
        <v>5</v>
      </c>
      <c r="AD33" s="85">
        <f t="shared" si="36"/>
        <v>15.2</v>
      </c>
      <c r="AE33" s="60">
        <v>5</v>
      </c>
      <c r="AF33" s="85">
        <f t="shared" si="37"/>
        <v>15.2</v>
      </c>
      <c r="AG33" s="60">
        <v>5</v>
      </c>
      <c r="AH33" s="85">
        <f t="shared" si="38"/>
        <v>15.2</v>
      </c>
      <c r="AI33" s="60">
        <v>2</v>
      </c>
      <c r="AJ33" s="86">
        <f t="shared" si="39"/>
        <v>6.1</v>
      </c>
      <c r="AK33" s="55"/>
      <c r="AL33" s="55"/>
      <c r="AM33" s="92" t="s">
        <v>21</v>
      </c>
      <c r="AN33" s="60">
        <v>18</v>
      </c>
      <c r="AO33" s="85">
        <f t="shared" si="40"/>
        <v>52.3</v>
      </c>
      <c r="AP33" s="60">
        <v>9</v>
      </c>
      <c r="AQ33" s="85">
        <f t="shared" si="41"/>
        <v>26.1</v>
      </c>
      <c r="AR33" s="60">
        <v>8</v>
      </c>
      <c r="AS33" s="89">
        <f t="shared" si="42"/>
        <v>23.2</v>
      </c>
      <c r="AT33" s="60">
        <v>3</v>
      </c>
      <c r="AU33" s="85">
        <f t="shared" si="43"/>
        <v>8.7</v>
      </c>
      <c r="AV33" s="60">
        <v>6</v>
      </c>
      <c r="AW33" s="85">
        <f t="shared" si="44"/>
        <v>17.4</v>
      </c>
      <c r="AX33" s="60">
        <v>6</v>
      </c>
      <c r="AY33" s="85">
        <f t="shared" si="45"/>
        <v>17.4</v>
      </c>
      <c r="AZ33" s="60">
        <v>2</v>
      </c>
      <c r="BA33" s="85">
        <f t="shared" si="46"/>
        <v>5.8</v>
      </c>
      <c r="BB33" s="60">
        <v>0</v>
      </c>
      <c r="BC33" s="86">
        <f t="shared" si="47"/>
        <v>0</v>
      </c>
      <c r="BD33" s="55"/>
      <c r="BE33" s="55"/>
      <c r="BF33" s="68"/>
      <c r="BG33" s="68"/>
    </row>
    <row r="34" spans="1:59" ht="14.25" thickBot="1">
      <c r="A34" s="22" t="s">
        <v>41</v>
      </c>
      <c r="B34" s="13">
        <f>U34+AN34</f>
        <v>86</v>
      </c>
      <c r="C34" s="14">
        <f t="shared" si="24"/>
        <v>59.3</v>
      </c>
      <c r="D34" s="13">
        <f>W34+AP34</f>
        <v>29</v>
      </c>
      <c r="E34" s="14">
        <f t="shared" si="25"/>
        <v>20</v>
      </c>
      <c r="F34" s="13">
        <f>Y34+AR34</f>
        <v>40</v>
      </c>
      <c r="G34" s="14">
        <f t="shared" si="26"/>
        <v>27.6</v>
      </c>
      <c r="H34" s="13">
        <f>AA34+AT34</f>
        <v>34</v>
      </c>
      <c r="I34" s="14">
        <f t="shared" si="27"/>
        <v>23.5</v>
      </c>
      <c r="J34" s="13">
        <f>AC34+AV34</f>
        <v>12</v>
      </c>
      <c r="K34" s="14">
        <f t="shared" si="28"/>
        <v>8.3</v>
      </c>
      <c r="L34" s="13">
        <f>AE34+AX34</f>
        <v>24</v>
      </c>
      <c r="M34" s="14">
        <f t="shared" si="29"/>
        <v>16.6</v>
      </c>
      <c r="N34" s="13">
        <f>AG34+AZ34</f>
        <v>15</v>
      </c>
      <c r="O34" s="14">
        <f t="shared" si="30"/>
        <v>10.3</v>
      </c>
      <c r="P34" s="13">
        <f>AI34+BB34</f>
        <v>3</v>
      </c>
      <c r="Q34" s="23">
        <f t="shared" si="31"/>
        <v>2.1</v>
      </c>
      <c r="R34" s="8"/>
      <c r="S34" s="8"/>
      <c r="T34" s="38" t="s">
        <v>41</v>
      </c>
      <c r="U34" s="65">
        <v>55</v>
      </c>
      <c r="V34" s="14">
        <f t="shared" si="32"/>
        <v>77.4</v>
      </c>
      <c r="W34" s="65">
        <v>19</v>
      </c>
      <c r="X34" s="14">
        <f t="shared" si="33"/>
        <v>26.8</v>
      </c>
      <c r="Y34" s="65">
        <v>8</v>
      </c>
      <c r="Z34" s="14">
        <f t="shared" si="34"/>
        <v>11.3</v>
      </c>
      <c r="AA34" s="65">
        <v>25</v>
      </c>
      <c r="AB34" s="96">
        <f t="shared" si="35"/>
        <v>35.2</v>
      </c>
      <c r="AC34" s="65">
        <v>10</v>
      </c>
      <c r="AD34" s="96">
        <f t="shared" si="36"/>
        <v>14.1</v>
      </c>
      <c r="AE34" s="65">
        <v>16</v>
      </c>
      <c r="AF34" s="96">
        <f t="shared" si="37"/>
        <v>22.5</v>
      </c>
      <c r="AG34" s="65">
        <v>9</v>
      </c>
      <c r="AH34" s="96">
        <f t="shared" si="38"/>
        <v>12.7</v>
      </c>
      <c r="AI34" s="65">
        <v>2</v>
      </c>
      <c r="AJ34" s="98">
        <f t="shared" si="39"/>
        <v>2.8</v>
      </c>
      <c r="AK34" s="55"/>
      <c r="AL34" s="55"/>
      <c r="AM34" s="99" t="s">
        <v>22</v>
      </c>
      <c r="AN34" s="65">
        <v>31</v>
      </c>
      <c r="AO34" s="96">
        <f t="shared" si="40"/>
        <v>41.9</v>
      </c>
      <c r="AP34" s="65">
        <v>10</v>
      </c>
      <c r="AQ34" s="96">
        <f t="shared" si="41"/>
        <v>13.5</v>
      </c>
      <c r="AR34" s="65">
        <v>32</v>
      </c>
      <c r="AS34" s="97">
        <f t="shared" si="42"/>
        <v>43.3</v>
      </c>
      <c r="AT34" s="65">
        <v>9</v>
      </c>
      <c r="AU34" s="96">
        <f t="shared" si="43"/>
        <v>12.2</v>
      </c>
      <c r="AV34" s="65">
        <v>2</v>
      </c>
      <c r="AW34" s="96">
        <f t="shared" si="44"/>
        <v>2.7</v>
      </c>
      <c r="AX34" s="65">
        <v>8</v>
      </c>
      <c r="AY34" s="96">
        <f t="shared" si="45"/>
        <v>10.8</v>
      </c>
      <c r="AZ34" s="65">
        <v>6</v>
      </c>
      <c r="BA34" s="96">
        <f t="shared" si="46"/>
        <v>8.1</v>
      </c>
      <c r="BB34" s="65">
        <v>1</v>
      </c>
      <c r="BC34" s="98">
        <f t="shared" si="47"/>
        <v>1.4</v>
      </c>
      <c r="BD34" s="55"/>
      <c r="BE34" s="55"/>
      <c r="BF34" s="68"/>
      <c r="BG34" s="68"/>
    </row>
    <row r="35" spans="1:59" ht="13.5">
      <c r="A35" s="21" t="s">
        <v>23</v>
      </c>
      <c r="B35" s="11">
        <f>U35+AN35</f>
        <v>33</v>
      </c>
      <c r="C35" s="12">
        <f t="shared" si="24"/>
        <v>71.5</v>
      </c>
      <c r="D35" s="11">
        <f>W35+AP35</f>
        <v>14</v>
      </c>
      <c r="E35" s="12">
        <f t="shared" si="25"/>
        <v>30.4</v>
      </c>
      <c r="F35" s="11">
        <f>Y35+AR35</f>
        <v>5</v>
      </c>
      <c r="G35" s="12">
        <f t="shared" si="26"/>
        <v>10.8</v>
      </c>
      <c r="H35" s="11">
        <f>AA35+AT35</f>
        <v>8</v>
      </c>
      <c r="I35" s="12">
        <f t="shared" si="27"/>
        <v>17.3</v>
      </c>
      <c r="J35" s="11">
        <f>AC35+AV35</f>
        <v>3</v>
      </c>
      <c r="K35" s="12">
        <f t="shared" si="28"/>
        <v>6.5</v>
      </c>
      <c r="L35" s="11">
        <f>AE35+AX35</f>
        <v>13</v>
      </c>
      <c r="M35" s="12">
        <f t="shared" si="29"/>
        <v>28.2</v>
      </c>
      <c r="N35" s="11">
        <f>AG35+AZ35</f>
        <v>5</v>
      </c>
      <c r="O35" s="12">
        <f t="shared" si="30"/>
        <v>10.8</v>
      </c>
      <c r="P35" s="11">
        <f>AI35+BB35</f>
        <v>0</v>
      </c>
      <c r="Q35" s="20">
        <f t="shared" si="31"/>
        <v>0</v>
      </c>
      <c r="R35" s="8"/>
      <c r="S35" s="8"/>
      <c r="T35" s="37" t="s">
        <v>23</v>
      </c>
      <c r="U35" s="60">
        <f>SUM(U36:U37)</f>
        <v>18</v>
      </c>
      <c r="V35" s="12">
        <f t="shared" si="32"/>
        <v>81.6</v>
      </c>
      <c r="W35" s="60">
        <f>SUM(W36:W37)</f>
        <v>10</v>
      </c>
      <c r="X35" s="12">
        <f t="shared" si="33"/>
        <v>45.3</v>
      </c>
      <c r="Y35" s="60">
        <f>SUM(Y36:Y37)</f>
        <v>1</v>
      </c>
      <c r="Z35" s="12">
        <f t="shared" si="34"/>
        <v>4.5</v>
      </c>
      <c r="AA35" s="60">
        <f>SUM(AA36:AA37)</f>
        <v>6</v>
      </c>
      <c r="AB35" s="85">
        <f t="shared" si="35"/>
        <v>27.2</v>
      </c>
      <c r="AC35" s="60">
        <f>SUM(AC36:AC37)</f>
        <v>1</v>
      </c>
      <c r="AD35" s="85">
        <f t="shared" si="36"/>
        <v>4.5</v>
      </c>
      <c r="AE35" s="60">
        <f>SUM(AE36:AE37)</f>
        <v>2</v>
      </c>
      <c r="AF35" s="85">
        <f t="shared" si="37"/>
        <v>9.1</v>
      </c>
      <c r="AG35" s="60">
        <f>SUM(AG36:AG37)</f>
        <v>4</v>
      </c>
      <c r="AH35" s="85">
        <f t="shared" si="38"/>
        <v>18.1</v>
      </c>
      <c r="AI35" s="60">
        <f>SUM(AI36:AI37)</f>
        <v>0</v>
      </c>
      <c r="AJ35" s="86">
        <f t="shared" si="39"/>
        <v>0</v>
      </c>
      <c r="AK35" s="55"/>
      <c r="AL35" s="55"/>
      <c r="AM35" s="92" t="s">
        <v>23</v>
      </c>
      <c r="AN35" s="60">
        <f>SUM(AN36:AN37)</f>
        <v>15</v>
      </c>
      <c r="AO35" s="85">
        <f t="shared" si="40"/>
        <v>62.3</v>
      </c>
      <c r="AP35" s="60">
        <f>SUM(AP36:AP37)</f>
        <v>4</v>
      </c>
      <c r="AQ35" s="85">
        <f t="shared" si="41"/>
        <v>16.6</v>
      </c>
      <c r="AR35" s="60">
        <f>SUM(AR36:AR37)</f>
        <v>4</v>
      </c>
      <c r="AS35" s="89">
        <f t="shared" si="42"/>
        <v>16.6</v>
      </c>
      <c r="AT35" s="60">
        <f>SUM(AT36:AT37)</f>
        <v>2</v>
      </c>
      <c r="AU35" s="85">
        <f t="shared" si="43"/>
        <v>8.3</v>
      </c>
      <c r="AV35" s="60">
        <f>SUM(AV36:AV37)</f>
        <v>2</v>
      </c>
      <c r="AW35" s="85">
        <f t="shared" si="44"/>
        <v>8.3</v>
      </c>
      <c r="AX35" s="60">
        <f>SUM(AX36:AX37)</f>
        <v>11</v>
      </c>
      <c r="AY35" s="85">
        <f t="shared" si="45"/>
        <v>45.7</v>
      </c>
      <c r="AZ35" s="60">
        <f>SUM(AZ36:AZ37)</f>
        <v>1</v>
      </c>
      <c r="BA35" s="85">
        <f t="shared" si="46"/>
        <v>4.2</v>
      </c>
      <c r="BB35" s="60">
        <f>SUM(BB36:BB37)</f>
        <v>0</v>
      </c>
      <c r="BC35" s="86">
        <f t="shared" si="47"/>
        <v>0</v>
      </c>
      <c r="BD35" s="55"/>
      <c r="BE35" s="55"/>
      <c r="BF35" s="68"/>
      <c r="BG35" s="68"/>
    </row>
    <row r="36" spans="1:59" ht="13.5">
      <c r="A36" s="24" t="s">
        <v>24</v>
      </c>
      <c r="B36" s="13">
        <f>U36+AN36</f>
        <v>13</v>
      </c>
      <c r="C36" s="14">
        <f t="shared" si="24"/>
        <v>55.8</v>
      </c>
      <c r="D36" s="13">
        <f>W36+AP36</f>
        <v>4</v>
      </c>
      <c r="E36" s="14">
        <f t="shared" si="25"/>
        <v>17.2</v>
      </c>
      <c r="F36" s="13">
        <f>Y36+AR36</f>
        <v>0</v>
      </c>
      <c r="G36" s="14">
        <f t="shared" si="26"/>
        <v>0</v>
      </c>
      <c r="H36" s="13">
        <f>AA36+AT36</f>
        <v>7</v>
      </c>
      <c r="I36" s="14">
        <f t="shared" si="27"/>
        <v>30</v>
      </c>
      <c r="J36" s="13">
        <f>AC36+AV36</f>
        <v>3</v>
      </c>
      <c r="K36" s="14">
        <f t="shared" si="28"/>
        <v>12.9</v>
      </c>
      <c r="L36" s="13">
        <f>AE36+AX36</f>
        <v>5</v>
      </c>
      <c r="M36" s="14">
        <f t="shared" si="29"/>
        <v>21.4</v>
      </c>
      <c r="N36" s="13">
        <f>AG36+AZ36</f>
        <v>2</v>
      </c>
      <c r="O36" s="14">
        <f t="shared" si="30"/>
        <v>8.6</v>
      </c>
      <c r="P36" s="13">
        <f>AI36+BB36</f>
        <v>0</v>
      </c>
      <c r="Q36" s="23">
        <f t="shared" si="31"/>
        <v>0</v>
      </c>
      <c r="R36" s="8"/>
      <c r="S36" s="8"/>
      <c r="T36" s="39" t="s">
        <v>24</v>
      </c>
      <c r="U36" s="65">
        <v>7</v>
      </c>
      <c r="V36" s="14">
        <f t="shared" si="32"/>
        <v>60.9</v>
      </c>
      <c r="W36" s="65">
        <v>3</v>
      </c>
      <c r="X36" s="14">
        <f t="shared" si="33"/>
        <v>26.1</v>
      </c>
      <c r="Y36" s="65">
        <v>0</v>
      </c>
      <c r="Z36" s="14">
        <f t="shared" si="34"/>
        <v>0</v>
      </c>
      <c r="AA36" s="65">
        <v>5</v>
      </c>
      <c r="AB36" s="96">
        <f t="shared" si="35"/>
        <v>43.5</v>
      </c>
      <c r="AC36" s="65">
        <v>1</v>
      </c>
      <c r="AD36" s="96">
        <f t="shared" si="36"/>
        <v>8.7</v>
      </c>
      <c r="AE36" s="65">
        <v>1</v>
      </c>
      <c r="AF36" s="96">
        <f t="shared" si="37"/>
        <v>8.7</v>
      </c>
      <c r="AG36" s="65">
        <v>2</v>
      </c>
      <c r="AH36" s="96">
        <f t="shared" si="38"/>
        <v>17.4</v>
      </c>
      <c r="AI36" s="65">
        <v>0</v>
      </c>
      <c r="AJ36" s="98">
        <f t="shared" si="39"/>
        <v>0</v>
      </c>
      <c r="AK36" s="55"/>
      <c r="AL36" s="55"/>
      <c r="AM36" s="101" t="s">
        <v>24</v>
      </c>
      <c r="AN36" s="65">
        <v>6</v>
      </c>
      <c r="AO36" s="96">
        <f t="shared" si="40"/>
        <v>50.8</v>
      </c>
      <c r="AP36" s="65">
        <v>1</v>
      </c>
      <c r="AQ36" s="96">
        <f t="shared" si="41"/>
        <v>8.5</v>
      </c>
      <c r="AR36" s="65">
        <v>0</v>
      </c>
      <c r="AS36" s="97">
        <f t="shared" si="42"/>
        <v>0</v>
      </c>
      <c r="AT36" s="65">
        <v>2</v>
      </c>
      <c r="AU36" s="96">
        <f t="shared" si="43"/>
        <v>16.9</v>
      </c>
      <c r="AV36" s="115">
        <v>2</v>
      </c>
      <c r="AW36" s="96">
        <f t="shared" si="44"/>
        <v>16.9</v>
      </c>
      <c r="AX36" s="65">
        <v>4</v>
      </c>
      <c r="AY36" s="96">
        <f t="shared" si="45"/>
        <v>33.8</v>
      </c>
      <c r="AZ36" s="65">
        <v>0</v>
      </c>
      <c r="BA36" s="96">
        <f t="shared" si="46"/>
        <v>0</v>
      </c>
      <c r="BB36" s="65">
        <v>0</v>
      </c>
      <c r="BC36" s="98">
        <f t="shared" si="47"/>
        <v>0</v>
      </c>
      <c r="BD36" s="55"/>
      <c r="BE36" s="55"/>
      <c r="BF36" s="68"/>
      <c r="BG36" s="68"/>
    </row>
    <row r="37" spans="1:59" ht="14.25" thickBot="1">
      <c r="A37" s="24" t="s">
        <v>25</v>
      </c>
      <c r="B37" s="13">
        <f>U37+AN37</f>
        <v>20</v>
      </c>
      <c r="C37" s="14">
        <f t="shared" si="24"/>
        <v>87.7</v>
      </c>
      <c r="D37" s="13">
        <f>W37+AP37</f>
        <v>10</v>
      </c>
      <c r="E37" s="14">
        <f t="shared" si="25"/>
        <v>43.8</v>
      </c>
      <c r="F37" s="13">
        <f>Y37+AR37</f>
        <v>5</v>
      </c>
      <c r="G37" s="14">
        <f t="shared" si="26"/>
        <v>21.9</v>
      </c>
      <c r="H37" s="13">
        <f>AA37+AT37</f>
        <v>1</v>
      </c>
      <c r="I37" s="14">
        <f t="shared" si="27"/>
        <v>4.4</v>
      </c>
      <c r="J37" s="13">
        <f>AC37+AV37</f>
        <v>0</v>
      </c>
      <c r="K37" s="14">
        <f t="shared" si="28"/>
        <v>0</v>
      </c>
      <c r="L37" s="13">
        <f>AE37+AX37</f>
        <v>8</v>
      </c>
      <c r="M37" s="14">
        <f t="shared" si="29"/>
        <v>35.1</v>
      </c>
      <c r="N37" s="13">
        <f>AG37+AZ37</f>
        <v>3</v>
      </c>
      <c r="O37" s="14">
        <f t="shared" si="30"/>
        <v>13.2</v>
      </c>
      <c r="P37" s="13">
        <f>AI37+BB37</f>
        <v>0</v>
      </c>
      <c r="Q37" s="23">
        <f t="shared" si="31"/>
        <v>0</v>
      </c>
      <c r="R37" s="8"/>
      <c r="S37" s="8"/>
      <c r="T37" s="39" t="s">
        <v>25</v>
      </c>
      <c r="U37" s="65">
        <v>11</v>
      </c>
      <c r="V37" s="14">
        <f t="shared" si="32"/>
        <v>104.1</v>
      </c>
      <c r="W37" s="65">
        <v>7</v>
      </c>
      <c r="X37" s="14">
        <f t="shared" si="33"/>
        <v>66.3</v>
      </c>
      <c r="Y37" s="65">
        <v>1</v>
      </c>
      <c r="Z37" s="14">
        <f t="shared" si="34"/>
        <v>9.5</v>
      </c>
      <c r="AA37" s="65">
        <v>1</v>
      </c>
      <c r="AB37" s="96">
        <f t="shared" si="35"/>
        <v>9.5</v>
      </c>
      <c r="AC37" s="65">
        <v>0</v>
      </c>
      <c r="AD37" s="96">
        <f t="shared" si="36"/>
        <v>0</v>
      </c>
      <c r="AE37" s="65">
        <v>1</v>
      </c>
      <c r="AF37" s="96">
        <f t="shared" si="37"/>
        <v>9.5</v>
      </c>
      <c r="AG37" s="65">
        <v>2</v>
      </c>
      <c r="AH37" s="96">
        <f t="shared" si="38"/>
        <v>18.9</v>
      </c>
      <c r="AI37" s="65">
        <v>0</v>
      </c>
      <c r="AJ37" s="98">
        <f t="shared" si="39"/>
        <v>0</v>
      </c>
      <c r="AK37" s="55"/>
      <c r="AL37" s="55"/>
      <c r="AM37" s="101" t="s">
        <v>25</v>
      </c>
      <c r="AN37" s="65">
        <v>9</v>
      </c>
      <c r="AO37" s="96">
        <f t="shared" si="40"/>
        <v>73.5</v>
      </c>
      <c r="AP37" s="65">
        <v>3</v>
      </c>
      <c r="AQ37" s="96">
        <f t="shared" si="41"/>
        <v>24.5</v>
      </c>
      <c r="AR37" s="65">
        <v>4</v>
      </c>
      <c r="AS37" s="97">
        <f t="shared" si="42"/>
        <v>32.7</v>
      </c>
      <c r="AT37" s="65">
        <v>0</v>
      </c>
      <c r="AU37" s="96">
        <f t="shared" si="43"/>
        <v>0</v>
      </c>
      <c r="AV37" s="65">
        <v>0</v>
      </c>
      <c r="AW37" s="96">
        <f t="shared" si="44"/>
        <v>0</v>
      </c>
      <c r="AX37" s="65">
        <v>7</v>
      </c>
      <c r="AY37" s="96">
        <f t="shared" si="45"/>
        <v>57.2</v>
      </c>
      <c r="AZ37" s="65">
        <v>1</v>
      </c>
      <c r="BA37" s="96">
        <f t="shared" si="46"/>
        <v>8.2</v>
      </c>
      <c r="BB37" s="65">
        <v>0</v>
      </c>
      <c r="BC37" s="98">
        <f t="shared" si="47"/>
        <v>0</v>
      </c>
      <c r="BD37" s="55"/>
      <c r="BE37" s="55"/>
      <c r="BF37" s="68"/>
      <c r="BG37" s="68"/>
    </row>
    <row r="38" spans="1:59" ht="14.25" thickBot="1">
      <c r="A38" s="21" t="s">
        <v>26</v>
      </c>
      <c r="B38" s="11">
        <f>U38+AN38</f>
        <v>90</v>
      </c>
      <c r="C38" s="12">
        <f t="shared" si="24"/>
        <v>67.1</v>
      </c>
      <c r="D38" s="11">
        <f>W38+AP38</f>
        <v>27</v>
      </c>
      <c r="E38" s="12">
        <f t="shared" si="25"/>
        <v>20.1</v>
      </c>
      <c r="F38" s="11">
        <f>Y38+AR38</f>
        <v>38</v>
      </c>
      <c r="G38" s="12">
        <f t="shared" si="26"/>
        <v>28.3</v>
      </c>
      <c r="H38" s="11">
        <f>AA38+AT38</f>
        <v>33</v>
      </c>
      <c r="I38" s="12">
        <f t="shared" si="27"/>
        <v>24.6</v>
      </c>
      <c r="J38" s="11">
        <f>AC38+AV38</f>
        <v>9</v>
      </c>
      <c r="K38" s="12">
        <f t="shared" si="28"/>
        <v>6.7</v>
      </c>
      <c r="L38" s="11">
        <f>AE38+AX38</f>
        <v>14</v>
      </c>
      <c r="M38" s="12">
        <f t="shared" si="29"/>
        <v>10.4</v>
      </c>
      <c r="N38" s="11">
        <f>AG38+AZ38</f>
        <v>13</v>
      </c>
      <c r="O38" s="12">
        <f t="shared" si="30"/>
        <v>9.7</v>
      </c>
      <c r="P38" s="11">
        <f>AI38+BB38</f>
        <v>4</v>
      </c>
      <c r="Q38" s="20">
        <f t="shared" si="31"/>
        <v>3</v>
      </c>
      <c r="R38" s="8"/>
      <c r="S38" s="8"/>
      <c r="T38" s="37" t="s">
        <v>26</v>
      </c>
      <c r="U38" s="60">
        <f>SUM(U39:U42)</f>
        <v>60</v>
      </c>
      <c r="V38" s="12">
        <f t="shared" si="32"/>
        <v>91.3</v>
      </c>
      <c r="W38" s="60">
        <f>SUM(W39:W42)</f>
        <v>16</v>
      </c>
      <c r="X38" s="12">
        <f t="shared" si="33"/>
        <v>24.4</v>
      </c>
      <c r="Y38" s="60">
        <f>SUM(Y39:Y42)</f>
        <v>10</v>
      </c>
      <c r="Z38" s="12">
        <f t="shared" si="34"/>
        <v>15.2</v>
      </c>
      <c r="AA38" s="60">
        <f>SUM(AA39:AA42)</f>
        <v>23</v>
      </c>
      <c r="AB38" s="85">
        <f t="shared" si="35"/>
        <v>35</v>
      </c>
      <c r="AC38" s="60">
        <f>SUM(AC39:AC42)</f>
        <v>3</v>
      </c>
      <c r="AD38" s="85">
        <f t="shared" si="36"/>
        <v>4.6</v>
      </c>
      <c r="AE38" s="60">
        <f>SUM(AE39:AE42)</f>
        <v>7</v>
      </c>
      <c r="AF38" s="85">
        <f t="shared" si="37"/>
        <v>10.7</v>
      </c>
      <c r="AG38" s="60">
        <f>SUM(AG39:AG42)</f>
        <v>8</v>
      </c>
      <c r="AH38" s="85">
        <f t="shared" si="38"/>
        <v>12.2</v>
      </c>
      <c r="AI38" s="60">
        <f>SUM(AI39:AI42)</f>
        <v>2</v>
      </c>
      <c r="AJ38" s="86">
        <f t="shared" si="39"/>
        <v>3</v>
      </c>
      <c r="AK38" s="55"/>
      <c r="AL38" s="55"/>
      <c r="AM38" s="92" t="s">
        <v>26</v>
      </c>
      <c r="AN38" s="60">
        <f>SUM(AN39:AN42)</f>
        <v>30</v>
      </c>
      <c r="AO38" s="85">
        <f t="shared" si="40"/>
        <v>43.9</v>
      </c>
      <c r="AP38" s="60">
        <f>SUM(AP39:AP42)</f>
        <v>11</v>
      </c>
      <c r="AQ38" s="85">
        <f t="shared" si="41"/>
        <v>16.1</v>
      </c>
      <c r="AR38" s="60">
        <f>SUM(AR39:AR42)</f>
        <v>28</v>
      </c>
      <c r="AS38" s="89">
        <f t="shared" si="42"/>
        <v>40.9</v>
      </c>
      <c r="AT38" s="60">
        <f>SUM(AT39:AT42)</f>
        <v>10</v>
      </c>
      <c r="AU38" s="85">
        <f t="shared" si="43"/>
        <v>14.6</v>
      </c>
      <c r="AV38" s="60">
        <f>SUM(AV39:AV42)</f>
        <v>6</v>
      </c>
      <c r="AW38" s="85">
        <f t="shared" si="44"/>
        <v>8.8</v>
      </c>
      <c r="AX38" s="60">
        <f>SUM(AX39:AX42)</f>
        <v>7</v>
      </c>
      <c r="AY38" s="85">
        <f t="shared" si="45"/>
        <v>10.2</v>
      </c>
      <c r="AZ38" s="60">
        <f>SUM(AZ39:AZ42)</f>
        <v>5</v>
      </c>
      <c r="BA38" s="85">
        <f t="shared" si="46"/>
        <v>7.3</v>
      </c>
      <c r="BB38" s="60">
        <f>SUM(BB39:BB42)</f>
        <v>2</v>
      </c>
      <c r="BC38" s="86">
        <f t="shared" si="47"/>
        <v>2.9</v>
      </c>
      <c r="BD38" s="55"/>
      <c r="BE38" s="55"/>
      <c r="BF38" s="68"/>
      <c r="BG38" s="68"/>
    </row>
    <row r="39" spans="1:59" ht="13.5">
      <c r="A39" s="21" t="s">
        <v>27</v>
      </c>
      <c r="B39" s="11">
        <f>U39+AN39</f>
        <v>36</v>
      </c>
      <c r="C39" s="12">
        <f t="shared" si="24"/>
        <v>123.1</v>
      </c>
      <c r="D39" s="11">
        <f>W39+AP39</f>
        <v>7</v>
      </c>
      <c r="E39" s="12">
        <f t="shared" si="25"/>
        <v>23.9</v>
      </c>
      <c r="F39" s="11">
        <f>Y39+AR39</f>
        <v>7</v>
      </c>
      <c r="G39" s="12">
        <f t="shared" si="26"/>
        <v>23.9</v>
      </c>
      <c r="H39" s="11">
        <f>AA39+AT39</f>
        <v>4</v>
      </c>
      <c r="I39" s="12">
        <f t="shared" si="27"/>
        <v>13.7</v>
      </c>
      <c r="J39" s="11">
        <f>AC39+AV39</f>
        <v>2</v>
      </c>
      <c r="K39" s="12">
        <f t="shared" si="28"/>
        <v>6.8</v>
      </c>
      <c r="L39" s="11">
        <f>AE39+AX39</f>
        <v>5</v>
      </c>
      <c r="M39" s="12">
        <f t="shared" si="29"/>
        <v>17.1</v>
      </c>
      <c r="N39" s="11">
        <f>AG39+AZ39</f>
        <v>3</v>
      </c>
      <c r="O39" s="12">
        <f t="shared" si="30"/>
        <v>10.3</v>
      </c>
      <c r="P39" s="11">
        <f>AI39+BB39</f>
        <v>0</v>
      </c>
      <c r="Q39" s="20">
        <f t="shared" si="31"/>
        <v>0</v>
      </c>
      <c r="R39" s="8"/>
      <c r="S39" s="8"/>
      <c r="T39" s="37" t="s">
        <v>27</v>
      </c>
      <c r="U39" s="60">
        <v>22</v>
      </c>
      <c r="V39" s="12">
        <f t="shared" si="32"/>
        <v>156.4</v>
      </c>
      <c r="W39" s="60">
        <v>4</v>
      </c>
      <c r="X39" s="12">
        <f t="shared" si="33"/>
        <v>28.4</v>
      </c>
      <c r="Y39" s="60">
        <v>0</v>
      </c>
      <c r="Z39" s="12">
        <f t="shared" si="34"/>
        <v>0</v>
      </c>
      <c r="AA39" s="60">
        <v>1</v>
      </c>
      <c r="AB39" s="85">
        <f t="shared" si="35"/>
        <v>7.1</v>
      </c>
      <c r="AC39" s="60">
        <v>0</v>
      </c>
      <c r="AD39" s="85">
        <f t="shared" si="36"/>
        <v>0</v>
      </c>
      <c r="AE39" s="60">
        <v>3</v>
      </c>
      <c r="AF39" s="85">
        <f t="shared" si="37"/>
        <v>21.3</v>
      </c>
      <c r="AG39" s="60">
        <v>2</v>
      </c>
      <c r="AH39" s="85">
        <f t="shared" si="38"/>
        <v>14.2</v>
      </c>
      <c r="AI39" s="60">
        <v>0</v>
      </c>
      <c r="AJ39" s="86">
        <f t="shared" si="39"/>
        <v>0</v>
      </c>
      <c r="AK39" s="55"/>
      <c r="AL39" s="55"/>
      <c r="AM39" s="92" t="s">
        <v>28</v>
      </c>
      <c r="AN39" s="60">
        <v>14</v>
      </c>
      <c r="AO39" s="85">
        <f t="shared" si="40"/>
        <v>92.3</v>
      </c>
      <c r="AP39" s="60">
        <v>3</v>
      </c>
      <c r="AQ39" s="85">
        <f t="shared" si="41"/>
        <v>19.8</v>
      </c>
      <c r="AR39" s="60">
        <v>7</v>
      </c>
      <c r="AS39" s="89">
        <f t="shared" si="42"/>
        <v>46.1</v>
      </c>
      <c r="AT39" s="60">
        <v>3</v>
      </c>
      <c r="AU39" s="85">
        <f t="shared" si="43"/>
        <v>19.8</v>
      </c>
      <c r="AV39" s="60">
        <v>2</v>
      </c>
      <c r="AW39" s="85">
        <f t="shared" si="44"/>
        <v>13.2</v>
      </c>
      <c r="AX39" s="60">
        <v>2</v>
      </c>
      <c r="AY39" s="85">
        <f t="shared" si="45"/>
        <v>13.2</v>
      </c>
      <c r="AZ39" s="60">
        <v>1</v>
      </c>
      <c r="BA39" s="85">
        <f t="shared" si="46"/>
        <v>6.6</v>
      </c>
      <c r="BB39" s="60">
        <v>0</v>
      </c>
      <c r="BC39" s="86">
        <f t="shared" si="47"/>
        <v>0</v>
      </c>
      <c r="BD39" s="55"/>
      <c r="BE39" s="55"/>
      <c r="BF39" s="68"/>
      <c r="BG39" s="68"/>
    </row>
    <row r="40" spans="1:59" ht="13.5">
      <c r="A40" s="24" t="s">
        <v>29</v>
      </c>
      <c r="B40" s="13">
        <f>U40+AN40</f>
        <v>23</v>
      </c>
      <c r="C40" s="14">
        <f t="shared" si="24"/>
        <v>44.3</v>
      </c>
      <c r="D40" s="13">
        <f>W40+AP40</f>
        <v>8</v>
      </c>
      <c r="E40" s="14">
        <f t="shared" si="25"/>
        <v>15.4</v>
      </c>
      <c r="F40" s="13">
        <f>Y40+AR40</f>
        <v>8</v>
      </c>
      <c r="G40" s="14">
        <f t="shared" si="26"/>
        <v>15.4</v>
      </c>
      <c r="H40" s="13">
        <f>AA40+AT40</f>
        <v>12</v>
      </c>
      <c r="I40" s="14">
        <f t="shared" si="27"/>
        <v>23.1</v>
      </c>
      <c r="J40" s="13">
        <f>AC40+AV40</f>
        <v>5</v>
      </c>
      <c r="K40" s="14">
        <f t="shared" si="28"/>
        <v>9.6</v>
      </c>
      <c r="L40" s="13">
        <f>AE40+AX40</f>
        <v>3</v>
      </c>
      <c r="M40" s="14">
        <f t="shared" si="29"/>
        <v>5.8</v>
      </c>
      <c r="N40" s="13">
        <f>AG40+AZ40</f>
        <v>7</v>
      </c>
      <c r="O40" s="14">
        <f t="shared" si="30"/>
        <v>13.5</v>
      </c>
      <c r="P40" s="13">
        <f>AI40+BB40</f>
        <v>1</v>
      </c>
      <c r="Q40" s="23">
        <f t="shared" si="31"/>
        <v>1.9</v>
      </c>
      <c r="R40" s="8"/>
      <c r="S40" s="8"/>
      <c r="T40" s="39" t="s">
        <v>29</v>
      </c>
      <c r="U40" s="65">
        <v>15</v>
      </c>
      <c r="V40" s="14">
        <f t="shared" si="32"/>
        <v>57.6</v>
      </c>
      <c r="W40" s="65">
        <v>5</v>
      </c>
      <c r="X40" s="14">
        <f t="shared" si="33"/>
        <v>19.2</v>
      </c>
      <c r="Y40" s="65">
        <v>2</v>
      </c>
      <c r="Z40" s="14">
        <f t="shared" si="34"/>
        <v>7.7</v>
      </c>
      <c r="AA40" s="65">
        <v>8</v>
      </c>
      <c r="AB40" s="96">
        <f t="shared" si="35"/>
        <v>30.7</v>
      </c>
      <c r="AC40" s="65">
        <v>2</v>
      </c>
      <c r="AD40" s="96">
        <f t="shared" si="36"/>
        <v>7.7</v>
      </c>
      <c r="AE40" s="65">
        <v>1</v>
      </c>
      <c r="AF40" s="96">
        <f t="shared" si="37"/>
        <v>3.8</v>
      </c>
      <c r="AG40" s="65">
        <v>5</v>
      </c>
      <c r="AH40" s="96">
        <f t="shared" si="38"/>
        <v>19.2</v>
      </c>
      <c r="AI40" s="65">
        <v>1</v>
      </c>
      <c r="AJ40" s="98">
        <f t="shared" si="39"/>
        <v>3.8</v>
      </c>
      <c r="AK40" s="55"/>
      <c r="AL40" s="55"/>
      <c r="AM40" s="101" t="s">
        <v>30</v>
      </c>
      <c r="AN40" s="65">
        <v>8</v>
      </c>
      <c r="AO40" s="96">
        <f t="shared" si="40"/>
        <v>30.9</v>
      </c>
      <c r="AP40" s="65">
        <v>3</v>
      </c>
      <c r="AQ40" s="96">
        <f t="shared" si="41"/>
        <v>11.6</v>
      </c>
      <c r="AR40" s="65">
        <v>6</v>
      </c>
      <c r="AS40" s="97">
        <f t="shared" si="42"/>
        <v>23.2</v>
      </c>
      <c r="AT40" s="65">
        <v>4</v>
      </c>
      <c r="AU40" s="96">
        <f t="shared" si="43"/>
        <v>15.5</v>
      </c>
      <c r="AV40" s="65">
        <v>3</v>
      </c>
      <c r="AW40" s="96">
        <f t="shared" si="44"/>
        <v>11.6</v>
      </c>
      <c r="AX40" s="65">
        <v>2</v>
      </c>
      <c r="AY40" s="96">
        <f t="shared" si="45"/>
        <v>7.7</v>
      </c>
      <c r="AZ40" s="65">
        <v>2</v>
      </c>
      <c r="BA40" s="96">
        <f t="shared" si="46"/>
        <v>7.7</v>
      </c>
      <c r="BB40" s="65">
        <v>0</v>
      </c>
      <c r="BC40" s="98">
        <f t="shared" si="47"/>
        <v>0</v>
      </c>
      <c r="BD40" s="55"/>
      <c r="BE40" s="55"/>
      <c r="BF40" s="68"/>
      <c r="BG40" s="68"/>
    </row>
    <row r="41" spans="1:59" ht="14.25" thickBot="1">
      <c r="A41" s="24" t="s">
        <v>43</v>
      </c>
      <c r="B41" s="13">
        <f>U41+AN41</f>
        <v>24</v>
      </c>
      <c r="C41" s="14">
        <f t="shared" si="24"/>
        <v>68.7</v>
      </c>
      <c r="D41" s="13">
        <f>W41+AP41</f>
        <v>11</v>
      </c>
      <c r="E41" s="14">
        <f t="shared" si="25"/>
        <v>31.5</v>
      </c>
      <c r="F41" s="13">
        <f>Y41+AR41</f>
        <v>21</v>
      </c>
      <c r="G41" s="14">
        <f t="shared" si="26"/>
        <v>60.2</v>
      </c>
      <c r="H41" s="13">
        <f>AA41+AT41</f>
        <v>12</v>
      </c>
      <c r="I41" s="14">
        <f t="shared" si="27"/>
        <v>34.4</v>
      </c>
      <c r="J41" s="13">
        <f>AC41+AV41</f>
        <v>1</v>
      </c>
      <c r="K41" s="14">
        <f t="shared" si="28"/>
        <v>2.9</v>
      </c>
      <c r="L41" s="13">
        <f>AE41+AX41</f>
        <v>4</v>
      </c>
      <c r="M41" s="14">
        <f t="shared" si="29"/>
        <v>11.5</v>
      </c>
      <c r="N41" s="13">
        <f>AG41+AZ41</f>
        <v>1</v>
      </c>
      <c r="O41" s="14">
        <f t="shared" si="30"/>
        <v>2.9</v>
      </c>
      <c r="P41" s="13">
        <f>AI41+BB41</f>
        <v>2</v>
      </c>
      <c r="Q41" s="23">
        <f t="shared" si="31"/>
        <v>5.7</v>
      </c>
      <c r="R41" s="8"/>
      <c r="S41" s="8"/>
      <c r="T41" s="24" t="s">
        <v>43</v>
      </c>
      <c r="U41" s="65">
        <v>19</v>
      </c>
      <c r="V41" s="14">
        <f t="shared" si="32"/>
        <v>112.4</v>
      </c>
      <c r="W41" s="65">
        <v>7</v>
      </c>
      <c r="X41" s="14">
        <f t="shared" si="33"/>
        <v>41.4</v>
      </c>
      <c r="Y41" s="65">
        <v>8</v>
      </c>
      <c r="Z41" s="14">
        <f t="shared" si="34"/>
        <v>47.3</v>
      </c>
      <c r="AA41" s="65">
        <v>9</v>
      </c>
      <c r="AB41" s="96">
        <f t="shared" si="35"/>
        <v>53.2</v>
      </c>
      <c r="AC41" s="65">
        <v>1</v>
      </c>
      <c r="AD41" s="96">
        <f t="shared" si="36"/>
        <v>5.9</v>
      </c>
      <c r="AE41" s="65">
        <v>2</v>
      </c>
      <c r="AF41" s="96">
        <f t="shared" si="37"/>
        <v>11.8</v>
      </c>
      <c r="AG41" s="65">
        <v>0</v>
      </c>
      <c r="AH41" s="96">
        <f t="shared" si="38"/>
        <v>0</v>
      </c>
      <c r="AI41" s="65">
        <v>1</v>
      </c>
      <c r="AJ41" s="98">
        <f t="shared" si="39"/>
        <v>5.9</v>
      </c>
      <c r="AK41" s="55"/>
      <c r="AL41" s="55"/>
      <c r="AM41" s="103" t="s">
        <v>43</v>
      </c>
      <c r="AN41" s="65">
        <v>5</v>
      </c>
      <c r="AO41" s="96">
        <f t="shared" si="40"/>
        <v>27.8</v>
      </c>
      <c r="AP41" s="65">
        <v>4</v>
      </c>
      <c r="AQ41" s="96">
        <f t="shared" si="41"/>
        <v>22.2</v>
      </c>
      <c r="AR41" s="65">
        <v>13</v>
      </c>
      <c r="AS41" s="97">
        <f t="shared" si="42"/>
        <v>72.2</v>
      </c>
      <c r="AT41" s="65">
        <v>3</v>
      </c>
      <c r="AU41" s="96">
        <f t="shared" si="43"/>
        <v>16.7</v>
      </c>
      <c r="AV41" s="65">
        <v>0</v>
      </c>
      <c r="AW41" s="96">
        <f t="shared" si="44"/>
        <v>0</v>
      </c>
      <c r="AX41" s="65">
        <v>2</v>
      </c>
      <c r="AY41" s="96">
        <f t="shared" si="45"/>
        <v>11.1</v>
      </c>
      <c r="AZ41" s="65">
        <v>1</v>
      </c>
      <c r="BA41" s="96">
        <f t="shared" si="46"/>
        <v>5.6</v>
      </c>
      <c r="BB41" s="65">
        <v>1</v>
      </c>
      <c r="BC41" s="98">
        <f t="shared" si="47"/>
        <v>5.6</v>
      </c>
      <c r="BD41" s="55"/>
      <c r="BE41" s="55"/>
      <c r="BF41" s="68"/>
      <c r="BG41" s="68"/>
    </row>
    <row r="42" spans="1:59" ht="13.5">
      <c r="A42" s="21" t="s">
        <v>31</v>
      </c>
      <c r="B42" s="11">
        <f>U42+AN42</f>
        <v>7</v>
      </c>
      <c r="C42" s="12">
        <f t="shared" si="24"/>
        <v>38.8</v>
      </c>
      <c r="D42" s="11">
        <f>W42+AP42</f>
        <v>1</v>
      </c>
      <c r="E42" s="12">
        <f t="shared" si="25"/>
        <v>5.5</v>
      </c>
      <c r="F42" s="11">
        <f>Y42+AR42</f>
        <v>2</v>
      </c>
      <c r="G42" s="12">
        <f t="shared" si="26"/>
        <v>11.1</v>
      </c>
      <c r="H42" s="11">
        <f>AA42+AT42</f>
        <v>5</v>
      </c>
      <c r="I42" s="12">
        <f t="shared" si="27"/>
        <v>27.7</v>
      </c>
      <c r="J42" s="11">
        <f>AC42+AV42</f>
        <v>1</v>
      </c>
      <c r="K42" s="12">
        <f t="shared" si="28"/>
        <v>5.5</v>
      </c>
      <c r="L42" s="11">
        <f>AE42+AX42</f>
        <v>2</v>
      </c>
      <c r="M42" s="12">
        <f t="shared" si="29"/>
        <v>11.1</v>
      </c>
      <c r="N42" s="11">
        <f>AG42+AZ42</f>
        <v>2</v>
      </c>
      <c r="O42" s="12">
        <f t="shared" si="30"/>
        <v>11.1</v>
      </c>
      <c r="P42" s="11">
        <f>AI42+BB42</f>
        <v>1</v>
      </c>
      <c r="Q42" s="20">
        <f t="shared" si="31"/>
        <v>5.5</v>
      </c>
      <c r="R42" s="8"/>
      <c r="S42" s="8"/>
      <c r="T42" s="37" t="s">
        <v>31</v>
      </c>
      <c r="U42" s="60">
        <f>SUM(U43:U43)</f>
        <v>4</v>
      </c>
      <c r="V42" s="12">
        <f t="shared" si="32"/>
        <v>46</v>
      </c>
      <c r="W42" s="60">
        <f>SUM(W43:W43)</f>
        <v>0</v>
      </c>
      <c r="X42" s="12">
        <f t="shared" si="33"/>
        <v>0</v>
      </c>
      <c r="Y42" s="60">
        <f>SUM(Y43:Y43)</f>
        <v>0</v>
      </c>
      <c r="Z42" s="12">
        <f t="shared" si="34"/>
        <v>0</v>
      </c>
      <c r="AA42" s="60">
        <f>SUM(AA43:AA43)</f>
        <v>5</v>
      </c>
      <c r="AB42" s="85">
        <f t="shared" si="35"/>
        <v>57.5</v>
      </c>
      <c r="AC42" s="60">
        <f>SUM(AC43:AC43)</f>
        <v>0</v>
      </c>
      <c r="AD42" s="85">
        <f t="shared" si="36"/>
        <v>0</v>
      </c>
      <c r="AE42" s="60">
        <f>SUM(AE43:AE43)</f>
        <v>1</v>
      </c>
      <c r="AF42" s="85">
        <f t="shared" si="37"/>
        <v>11.5</v>
      </c>
      <c r="AG42" s="60">
        <f>SUM(AG43:AG43)</f>
        <v>1</v>
      </c>
      <c r="AH42" s="85">
        <f t="shared" si="38"/>
        <v>11.5</v>
      </c>
      <c r="AI42" s="60">
        <f>SUM(AI43:AI43)</f>
        <v>0</v>
      </c>
      <c r="AJ42" s="86">
        <f t="shared" si="39"/>
        <v>0</v>
      </c>
      <c r="AK42" s="55"/>
      <c r="AL42" s="55"/>
      <c r="AM42" s="92" t="s">
        <v>31</v>
      </c>
      <c r="AN42" s="60">
        <f>SUM(AN43:AN43)</f>
        <v>3</v>
      </c>
      <c r="AO42" s="85">
        <f t="shared" si="40"/>
        <v>32</v>
      </c>
      <c r="AP42" s="60">
        <f>SUM(AP43:AP43)</f>
        <v>1</v>
      </c>
      <c r="AQ42" s="85">
        <f t="shared" si="41"/>
        <v>10.7</v>
      </c>
      <c r="AR42" s="60">
        <f>SUM(AR43:AR43)</f>
        <v>2</v>
      </c>
      <c r="AS42" s="89">
        <f t="shared" si="42"/>
        <v>21.4</v>
      </c>
      <c r="AT42" s="60">
        <f>SUM(AT43:AT43)</f>
        <v>0</v>
      </c>
      <c r="AU42" s="85">
        <f t="shared" si="43"/>
        <v>0</v>
      </c>
      <c r="AV42" s="60">
        <f>SUM(AV43:AV43)</f>
        <v>1</v>
      </c>
      <c r="AW42" s="85">
        <f t="shared" si="44"/>
        <v>10.7</v>
      </c>
      <c r="AX42" s="60">
        <f>SUM(AX43:AX43)</f>
        <v>1</v>
      </c>
      <c r="AY42" s="85">
        <f t="shared" si="45"/>
        <v>10.7</v>
      </c>
      <c r="AZ42" s="60">
        <f>SUM(AZ43:AZ43)</f>
        <v>1</v>
      </c>
      <c r="BA42" s="85">
        <f t="shared" si="46"/>
        <v>10.7</v>
      </c>
      <c r="BB42" s="60">
        <f>BB43</f>
        <v>1</v>
      </c>
      <c r="BC42" s="86">
        <f t="shared" si="47"/>
        <v>10.7</v>
      </c>
      <c r="BD42" s="55"/>
      <c r="BE42" s="55"/>
      <c r="BF42" s="68"/>
      <c r="BG42" s="68"/>
    </row>
    <row r="43" spans="1:59" ht="14.25" thickBot="1">
      <c r="A43" s="25" t="s">
        <v>32</v>
      </c>
      <c r="B43" s="26">
        <f>U43+AN43</f>
        <v>7</v>
      </c>
      <c r="C43" s="27">
        <f t="shared" si="24"/>
        <v>38.8</v>
      </c>
      <c r="D43" s="26">
        <f>W43+AP43</f>
        <v>1</v>
      </c>
      <c r="E43" s="27">
        <f t="shared" si="25"/>
        <v>5.5</v>
      </c>
      <c r="F43" s="26">
        <f>Y43+AR43</f>
        <v>2</v>
      </c>
      <c r="G43" s="27">
        <f t="shared" si="26"/>
        <v>11.1</v>
      </c>
      <c r="H43" s="26">
        <f>AA43+AT43</f>
        <v>5</v>
      </c>
      <c r="I43" s="27">
        <f t="shared" si="27"/>
        <v>27.7</v>
      </c>
      <c r="J43" s="26">
        <f>AC43+AV43</f>
        <v>1</v>
      </c>
      <c r="K43" s="27">
        <f t="shared" si="28"/>
        <v>5.5</v>
      </c>
      <c r="L43" s="26">
        <f>AE43+AX43</f>
        <v>2</v>
      </c>
      <c r="M43" s="27">
        <f t="shared" si="29"/>
        <v>11.1</v>
      </c>
      <c r="N43" s="26">
        <f>AG43+AZ43</f>
        <v>2</v>
      </c>
      <c r="O43" s="27">
        <f t="shared" si="30"/>
        <v>11.1</v>
      </c>
      <c r="P43" s="26">
        <f>AI43+BB43</f>
        <v>1</v>
      </c>
      <c r="Q43" s="28">
        <f t="shared" si="31"/>
        <v>5.5</v>
      </c>
      <c r="R43" s="8"/>
      <c r="S43" s="16"/>
      <c r="T43" s="40" t="s">
        <v>32</v>
      </c>
      <c r="U43" s="66">
        <v>4</v>
      </c>
      <c r="V43" s="27">
        <f t="shared" si="32"/>
        <v>46</v>
      </c>
      <c r="W43" s="66">
        <v>0</v>
      </c>
      <c r="X43" s="27">
        <f t="shared" si="33"/>
        <v>0</v>
      </c>
      <c r="Y43" s="66">
        <v>0</v>
      </c>
      <c r="Z43" s="27">
        <f t="shared" si="34"/>
        <v>0</v>
      </c>
      <c r="AA43" s="66">
        <v>5</v>
      </c>
      <c r="AB43" s="105">
        <f t="shared" si="35"/>
        <v>57.5</v>
      </c>
      <c r="AC43" s="66">
        <v>0</v>
      </c>
      <c r="AD43" s="105">
        <f t="shared" si="36"/>
        <v>0</v>
      </c>
      <c r="AE43" s="66">
        <v>1</v>
      </c>
      <c r="AF43" s="105">
        <f t="shared" si="37"/>
        <v>11.5</v>
      </c>
      <c r="AG43" s="66">
        <v>1</v>
      </c>
      <c r="AH43" s="105">
        <f t="shared" si="38"/>
        <v>11.5</v>
      </c>
      <c r="AI43" s="66">
        <v>0</v>
      </c>
      <c r="AJ43" s="107">
        <f t="shared" si="39"/>
        <v>0</v>
      </c>
      <c r="AK43" s="55"/>
      <c r="AL43" s="53"/>
      <c r="AM43" s="108" t="s">
        <v>32</v>
      </c>
      <c r="AN43" s="66">
        <v>3</v>
      </c>
      <c r="AO43" s="105">
        <f t="shared" si="40"/>
        <v>32</v>
      </c>
      <c r="AP43" s="66">
        <v>1</v>
      </c>
      <c r="AQ43" s="105">
        <f t="shared" si="41"/>
        <v>10.7</v>
      </c>
      <c r="AR43" s="66">
        <v>2</v>
      </c>
      <c r="AS43" s="106">
        <f t="shared" si="42"/>
        <v>21.4</v>
      </c>
      <c r="AT43" s="66">
        <v>0</v>
      </c>
      <c r="AU43" s="105">
        <f t="shared" si="43"/>
        <v>0</v>
      </c>
      <c r="AV43" s="66">
        <v>1</v>
      </c>
      <c r="AW43" s="105">
        <f t="shared" si="44"/>
        <v>10.7</v>
      </c>
      <c r="AX43" s="66">
        <v>1</v>
      </c>
      <c r="AY43" s="105">
        <f t="shared" si="45"/>
        <v>10.7</v>
      </c>
      <c r="AZ43" s="66">
        <v>1</v>
      </c>
      <c r="BA43" s="105">
        <f t="shared" si="46"/>
        <v>10.7</v>
      </c>
      <c r="BB43" s="66">
        <v>1</v>
      </c>
      <c r="BC43" s="107">
        <f t="shared" si="47"/>
        <v>10.7</v>
      </c>
      <c r="BD43" s="55"/>
      <c r="BE43" s="53"/>
      <c r="BF43" s="68"/>
      <c r="BG43" s="68"/>
    </row>
    <row r="44" spans="1:59" ht="13.5">
      <c r="A44" s="15" t="s">
        <v>47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4"/>
      <c r="R44" s="8"/>
      <c r="S44" s="16"/>
      <c r="T44" s="15" t="s">
        <v>47</v>
      </c>
      <c r="U44" s="53"/>
      <c r="V44" s="16"/>
      <c r="W44" s="53"/>
      <c r="X44" s="16"/>
      <c r="Y44" s="53"/>
      <c r="Z44" s="16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5"/>
      <c r="AL44" s="53"/>
      <c r="AM44" s="15" t="s">
        <v>47</v>
      </c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5"/>
      <c r="BE44" s="53"/>
      <c r="BF44" s="68"/>
      <c r="BG44" s="68"/>
    </row>
    <row r="45" spans="1:59" ht="13.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51"/>
      <c r="V45" s="2"/>
      <c r="W45" s="51"/>
      <c r="X45" s="2"/>
      <c r="Y45" s="51"/>
      <c r="Z45" s="2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68"/>
      <c r="BG45" s="68"/>
    </row>
    <row r="46" spans="1:59" ht="13.5">
      <c r="A46" s="2"/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2"/>
      <c r="O46" s="2"/>
      <c r="P46" s="3"/>
      <c r="Q46" s="3"/>
      <c r="R46" s="2"/>
      <c r="S46" s="3"/>
      <c r="T46" s="2"/>
      <c r="U46" s="51"/>
      <c r="V46" s="2"/>
      <c r="W46" s="51"/>
      <c r="X46" s="2"/>
      <c r="Y46" s="51"/>
      <c r="Z46" s="3"/>
      <c r="AA46" s="68"/>
      <c r="AB46" s="68"/>
      <c r="AC46" s="68"/>
      <c r="AD46" s="51"/>
      <c r="AE46" s="51"/>
      <c r="AF46" s="51"/>
      <c r="AG46" s="51"/>
      <c r="AH46" s="51"/>
      <c r="AI46" s="51"/>
      <c r="AJ46" s="51"/>
      <c r="AK46" s="51"/>
      <c r="AL46" s="68"/>
      <c r="AM46" s="51"/>
      <c r="AN46" s="51"/>
      <c r="AO46" s="51"/>
      <c r="AP46" s="51"/>
      <c r="AQ46" s="51"/>
      <c r="AR46" s="51"/>
      <c r="AS46" s="51"/>
      <c r="AT46" s="68"/>
      <c r="AU46" s="68"/>
      <c r="AV46" s="68"/>
      <c r="AW46" s="68"/>
      <c r="AX46" s="51"/>
      <c r="AY46" s="51"/>
      <c r="AZ46" s="51"/>
      <c r="BA46" s="51"/>
      <c r="BB46" s="51"/>
      <c r="BC46" s="51"/>
      <c r="BD46" s="68" t="s">
        <v>42</v>
      </c>
      <c r="BE46" s="68"/>
      <c r="BF46" s="68"/>
      <c r="BG46" s="68"/>
    </row>
    <row r="47" spans="1:59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55"/>
      <c r="V47" s="8"/>
      <c r="W47" s="55"/>
      <c r="X47" s="8"/>
      <c r="Y47" s="55"/>
      <c r="Z47" s="8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68"/>
      <c r="BG47" s="68"/>
    </row>
    <row r="48" spans="1:59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55"/>
      <c r="V48" s="8"/>
      <c r="W48" s="55"/>
      <c r="X48" s="8"/>
      <c r="Y48" s="55"/>
      <c r="Z48" s="8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68"/>
      <c r="BG48" s="68"/>
    </row>
    <row r="49" spans="1:59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55"/>
      <c r="V49" s="8"/>
      <c r="W49" s="55"/>
      <c r="X49" s="8"/>
      <c r="Y49" s="55"/>
      <c r="Z49" s="8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68"/>
      <c r="BG49" s="68"/>
    </row>
  </sheetData>
  <sheetProtection/>
  <mergeCells count="36">
    <mergeCell ref="B3:C5"/>
    <mergeCell ref="D3:E5"/>
    <mergeCell ref="F3:M4"/>
    <mergeCell ref="N3:Q4"/>
    <mergeCell ref="B25:C27"/>
    <mergeCell ref="D25:E27"/>
    <mergeCell ref="F25:G27"/>
    <mergeCell ref="H25:I27"/>
    <mergeCell ref="J25:K27"/>
    <mergeCell ref="L25:M27"/>
    <mergeCell ref="N25:O27"/>
    <mergeCell ref="P25:Q27"/>
    <mergeCell ref="U3:V5"/>
    <mergeCell ref="W3:X5"/>
    <mergeCell ref="Y3:AF4"/>
    <mergeCell ref="AG3:AJ4"/>
    <mergeCell ref="AG25:AH27"/>
    <mergeCell ref="AI25:AJ27"/>
    <mergeCell ref="AN3:AO5"/>
    <mergeCell ref="AP3:AQ5"/>
    <mergeCell ref="AN25:AO27"/>
    <mergeCell ref="AP25:AQ27"/>
    <mergeCell ref="AR3:AY4"/>
    <mergeCell ref="AZ3:BC4"/>
    <mergeCell ref="U25:V27"/>
    <mergeCell ref="W25:X27"/>
    <mergeCell ref="Y25:Z27"/>
    <mergeCell ref="AA25:AB27"/>
    <mergeCell ref="AC25:AD27"/>
    <mergeCell ref="AE25:AF27"/>
    <mergeCell ref="AZ25:BA27"/>
    <mergeCell ref="BB25:BC27"/>
    <mergeCell ref="AR25:AS27"/>
    <mergeCell ref="AT25:AU27"/>
    <mergeCell ref="AV25:AW27"/>
    <mergeCell ref="AX25:AY27"/>
  </mergeCells>
  <printOptions/>
  <pageMargins left="0.8" right="0.45" top="0.984251968503937" bottom="0.984251968503937" header="0.5118110236220472" footer="0.5118110236220472"/>
  <pageSetup horizontalDpi="600" verticalDpi="600" orientation="landscape" paperSize="9" scale="80" r:id="rId1"/>
  <rowBreaks count="1" manualBreakCount="1">
    <brk id="44" max="255" man="1"/>
  </rowBreaks>
  <colBreaks count="2" manualBreakCount="2">
    <brk id="19" max="43" man="1"/>
    <brk id="3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2011-03-03T04:19:10Z</cp:lastPrinted>
  <dcterms:created xsi:type="dcterms:W3CDTF">2006-01-27T08:21:44Z</dcterms:created>
  <dcterms:modified xsi:type="dcterms:W3CDTF">2011-03-03T04:19:15Z</dcterms:modified>
  <cp:category/>
  <cp:version/>
  <cp:contentType/>
  <cp:contentStatus/>
</cp:coreProperties>
</file>