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90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'Sheet1'!$A$1:$I$59</definedName>
  </definedNames>
  <calcPr fullCalcOnLoad="1"/>
</workbook>
</file>

<file path=xl/sharedStrings.xml><?xml version="1.0" encoding="utf-8"?>
<sst xmlns="http://schemas.openxmlformats.org/spreadsheetml/2006/main" count="120" uniqueCount="66">
  <si>
    <t>ウ　老年人口割合及び老年化指数（Ｔ１－３）</t>
  </si>
  <si>
    <t>平成７年</t>
  </si>
  <si>
    <t>老年人口割合</t>
  </si>
  <si>
    <t>老年化指数</t>
  </si>
  <si>
    <t>老年人口割合＝老年人口／人口×１００</t>
  </si>
  <si>
    <t>老年化指数＝老年人口／年少人口×１００</t>
  </si>
  <si>
    <t>老年人口割合</t>
  </si>
  <si>
    <t>老年化指数</t>
  </si>
  <si>
    <t>全　　国</t>
  </si>
  <si>
    <t>岐 阜 県</t>
  </si>
  <si>
    <t>管内総数</t>
  </si>
  <si>
    <r>
      <rPr>
        <sz val="11"/>
        <rFont val="ＭＳ Ｐゴシック"/>
        <family val="3"/>
      </rPr>
      <t>ｾﾝﾀｰ</t>
    </r>
    <r>
      <rPr>
        <sz val="11"/>
        <rFont val="ＭＳ Ｐゴシック"/>
        <family val="3"/>
      </rPr>
      <t>を除く小計</t>
    </r>
  </si>
  <si>
    <t>羽 島 市</t>
  </si>
  <si>
    <t>各務原市</t>
  </si>
  <si>
    <t>羽島郡計</t>
  </si>
  <si>
    <t>川 島 町</t>
  </si>
  <si>
    <t>岐 南 町</t>
  </si>
  <si>
    <t>笠 松 町</t>
  </si>
  <si>
    <t>柳 津 町</t>
  </si>
  <si>
    <t>ｾﾝﾀｰ小計</t>
  </si>
  <si>
    <t>山 県 市</t>
  </si>
  <si>
    <t>瑞 穂 市</t>
  </si>
  <si>
    <t>本巣郡計</t>
  </si>
  <si>
    <t>北 方 町</t>
  </si>
  <si>
    <t>本 巣 町</t>
  </si>
  <si>
    <t>穂 積 町</t>
  </si>
  <si>
    <t>巣 南 町</t>
  </si>
  <si>
    <t>真 正 町</t>
  </si>
  <si>
    <t>糸 貫 町</t>
  </si>
  <si>
    <t>根 尾 村</t>
  </si>
  <si>
    <t>山県郡計</t>
  </si>
  <si>
    <t>本 巣 市</t>
  </si>
  <si>
    <t>高 富 町</t>
  </si>
  <si>
    <t>美 山 町</t>
  </si>
  <si>
    <t>伊自良村</t>
  </si>
  <si>
    <t>区　分</t>
  </si>
  <si>
    <t>　総　数</t>
  </si>
  <si>
    <t>年 少 人 口               （０～１４歳）</t>
  </si>
  <si>
    <t xml:space="preserve">   生産年齢人口　　　　　　　　（１５～６４歳）</t>
  </si>
  <si>
    <t>老 年 人 口　　　　　　　　（６５歳以上）</t>
  </si>
  <si>
    <t>不詳数</t>
  </si>
  <si>
    <t>数</t>
  </si>
  <si>
    <t xml:space="preserve"> 割合　</t>
  </si>
  <si>
    <t xml:space="preserve"> 全　　国</t>
  </si>
  <si>
    <t xml:space="preserve"> 岐 阜 県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</si>
  <si>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</si>
  <si>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</si>
  <si>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</si>
  <si>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</si>
  <si>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</si>
  <si>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</si>
  <si>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</si>
  <si>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</si>
  <si>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</si>
  <si>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</si>
  <si>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本巣郡計</t>
  </si>
  <si>
    <t xml:space="preserve"> 北 方 町</t>
  </si>
  <si>
    <t xml:space="preserve"> 本 巣 市</t>
  </si>
  <si>
    <t>＊国勢調査過去３回の結果及び直近国勢調査から当該年度まで（10月１日現在）</t>
  </si>
  <si>
    <t>　平成21年10月1日現在</t>
  </si>
  <si>
    <t>平成１２年</t>
  </si>
  <si>
    <t>平成１７年</t>
  </si>
  <si>
    <t>平成１８年</t>
  </si>
  <si>
    <t>平成１９年</t>
  </si>
  <si>
    <t>平成２０年</t>
  </si>
  <si>
    <t>平成２１年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</si>
</sst>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#,##0;\-#,##0;\-#"/>
    <numFmt numFmtId="180" formatCode="#,##0.0;\-#,##0.0;\-#"/>
    <numFmt numFmtId="181" formatCode="0.0_ "/>
  </numFmts>
  <fonts count="2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 diagonalUp="1">
      <left style="thin"/>
      <right style="thin"/>
      <top style="thin">
        <color indexed="8"/>
      </top>
      <bottom style="thin"/>
      <diagonal style="thin">
        <color indexed="8"/>
      </diagonal>
    </border>
    <border diagonalUp="1">
      <left style="thin"/>
      <right style="thin"/>
      <top style="thin"/>
      <bottom style="thin"/>
      <diagonal style="thin">
        <color indexed="8"/>
      </diagonal>
    </border>
    <border diagonalUp="1">
      <left style="thin"/>
      <right style="thin"/>
      <top style="thin"/>
      <bottom style="medium">
        <color indexed="8"/>
      </bottom>
      <diagonal style="thin">
        <color indexed="8"/>
      </diagonal>
    </border>
    <border diagonalUp="1">
      <left style="thin"/>
      <right style="thin"/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>
        <color indexed="8"/>
      </top>
      <bottom style="medium"/>
      <diagonal style="thin">
        <color indexed="8"/>
      </diagonal>
    </border>
    <border diagonalUp="1">
      <left style="thin"/>
      <right style="thin">
        <color indexed="8"/>
      </right>
      <top style="thin"/>
      <bottom style="thin"/>
      <diagonal style="thin">
        <color indexed="8"/>
      </diagonal>
    </border>
    <border diagonalUp="1">
      <left style="thin"/>
      <right style="thin">
        <color indexed="8"/>
      </right>
      <top style="thin"/>
      <bottom style="medium">
        <color indexed="8"/>
      </bottom>
      <diagonal style="thin">
        <color indexed="8"/>
      </diagonal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 style="thin"/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>
        <color indexed="63"/>
      </right>
      <top style="thin">
        <color indexed="8"/>
      </top>
      <bottom style="thin"/>
      <diagonal style="thin">
        <color indexed="8"/>
      </diagonal>
    </border>
    <border diagonalUp="1">
      <left style="thin"/>
      <right>
        <color indexed="63"/>
      </right>
      <top style="thin"/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>
        <color indexed="8"/>
      </diagonal>
    </border>
    <border diagonalUp="1">
      <left style="thin"/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/>
      <right>
        <color indexed="63"/>
      </right>
      <top style="thin">
        <color indexed="8"/>
      </top>
      <bottom style="medium"/>
      <diagonal style="thin">
        <color indexed="8"/>
      </diagonal>
    </border>
    <border>
      <left>
        <color indexed="63"/>
      </left>
      <right style="medium"/>
      <top style="thin">
        <color indexed="8"/>
      </top>
      <bottom style="medium"/>
    </border>
    <border diagonalUp="1">
      <left>
        <color indexed="63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medium"/>
      <top style="thin">
        <color indexed="8"/>
      </top>
      <bottom style="thin"/>
      <diagonal style="thin">
        <color indexed="8"/>
      </diagonal>
    </border>
    <border diagonalUp="1">
      <left>
        <color indexed="63"/>
      </left>
      <right style="medium"/>
      <top style="thin"/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/>
      <top style="thin"/>
      <bottom style="thin"/>
      <diagonal style="thin">
        <color indexed="8"/>
      </diagonal>
    </border>
    <border diagonalUp="1">
      <left>
        <color indexed="63"/>
      </left>
      <right style="medium"/>
      <top style="medium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medium"/>
      <top style="thin">
        <color indexed="8"/>
      </top>
      <bottom style="medium"/>
      <diagonal style="thin">
        <color indexed="8"/>
      </diagonal>
    </border>
    <border>
      <left style="thin"/>
      <right style="thin"/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178" fontId="0" fillId="0" borderId="10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8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179" fontId="0" fillId="0" borderId="10" xfId="0" applyNumberFormat="1" applyBorder="1" applyAlignment="1" applyProtection="1">
      <alignment horizontal="right"/>
      <protection locked="0"/>
    </xf>
    <xf numFmtId="180" fontId="0" fillId="0" borderId="10" xfId="0" applyNumberFormat="1" applyBorder="1" applyAlignment="1" applyProtection="1">
      <alignment horizontal="right"/>
      <protection locked="0"/>
    </xf>
    <xf numFmtId="179" fontId="0" fillId="0" borderId="10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 shrinkToFit="1"/>
    </xf>
    <xf numFmtId="179" fontId="0" fillId="0" borderId="11" xfId="0" applyNumberFormat="1" applyBorder="1" applyAlignment="1" applyProtection="1">
      <alignment horizontal="right"/>
      <protection locked="0"/>
    </xf>
    <xf numFmtId="180" fontId="0" fillId="0" borderId="11" xfId="0" applyNumberFormat="1" applyBorder="1" applyAlignment="1" applyProtection="1">
      <alignment horizontal="right"/>
      <protection locked="0"/>
    </xf>
    <xf numFmtId="179" fontId="0" fillId="0" borderId="11" xfId="0" applyNumberFormat="1" applyBorder="1" applyAlignment="1">
      <alignment horizontal="right"/>
    </xf>
    <xf numFmtId="179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179" fontId="0" fillId="0" borderId="18" xfId="0" applyNumberFormat="1" applyBorder="1" applyAlignment="1" applyProtection="1">
      <alignment horizontal="right"/>
      <protection locked="0"/>
    </xf>
    <xf numFmtId="179" fontId="0" fillId="0" borderId="18" xfId="0" applyNumberFormat="1" applyBorder="1" applyAlignment="1">
      <alignment horizontal="right"/>
    </xf>
    <xf numFmtId="180" fontId="0" fillId="0" borderId="18" xfId="0" applyNumberFormat="1" applyBorder="1" applyAlignment="1" applyProtection="1">
      <alignment horizontal="right"/>
      <protection locked="0"/>
    </xf>
    <xf numFmtId="179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9" fontId="0" fillId="0" borderId="22" xfId="0" applyNumberFormat="1" applyBorder="1" applyAlignment="1" applyProtection="1">
      <alignment horizontal="right"/>
      <protection locked="0"/>
    </xf>
    <xf numFmtId="179" fontId="0" fillId="0" borderId="22" xfId="0" applyNumberFormat="1" applyBorder="1" applyAlignment="1">
      <alignment horizontal="right"/>
    </xf>
    <xf numFmtId="180" fontId="0" fillId="0" borderId="22" xfId="0" applyNumberFormat="1" applyBorder="1" applyAlignment="1" applyProtection="1">
      <alignment horizontal="right"/>
      <protection locked="0"/>
    </xf>
    <xf numFmtId="179" fontId="0" fillId="0" borderId="23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179" fontId="0" fillId="0" borderId="25" xfId="0" applyNumberFormat="1" applyBorder="1" applyAlignment="1" applyProtection="1">
      <alignment horizontal="right"/>
      <protection locked="0"/>
    </xf>
    <xf numFmtId="179" fontId="0" fillId="0" borderId="26" xfId="0" applyNumberFormat="1" applyBorder="1" applyAlignment="1">
      <alignment horizontal="right"/>
    </xf>
    <xf numFmtId="180" fontId="0" fillId="0" borderId="26" xfId="0" applyNumberFormat="1" applyBorder="1" applyAlignment="1" applyProtection="1">
      <alignment horizontal="right"/>
      <protection locked="0"/>
    </xf>
    <xf numFmtId="179" fontId="0" fillId="0" borderId="27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179" fontId="0" fillId="0" borderId="29" xfId="0" applyNumberFormat="1" applyBorder="1" applyAlignment="1" applyProtection="1">
      <alignment horizontal="right"/>
      <protection locked="0"/>
    </xf>
    <xf numFmtId="179" fontId="0" fillId="0" borderId="30" xfId="0" applyNumberFormat="1" applyBorder="1" applyAlignment="1">
      <alignment horizontal="right"/>
    </xf>
    <xf numFmtId="180" fontId="0" fillId="0" borderId="30" xfId="0" applyNumberFormat="1" applyBorder="1" applyAlignment="1" applyProtection="1">
      <alignment horizontal="right"/>
      <protection locked="0"/>
    </xf>
    <xf numFmtId="179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179" fontId="0" fillId="0" borderId="33" xfId="0" applyNumberFormat="1" applyBorder="1" applyAlignment="1" applyProtection="1">
      <alignment horizontal="right"/>
      <protection locked="0"/>
    </xf>
    <xf numFmtId="179" fontId="0" fillId="0" borderId="33" xfId="0" applyNumberFormat="1" applyBorder="1" applyAlignment="1">
      <alignment horizontal="right"/>
    </xf>
    <xf numFmtId="180" fontId="0" fillId="0" borderId="33" xfId="0" applyNumberFormat="1" applyBorder="1" applyAlignment="1" applyProtection="1">
      <alignment horizontal="right"/>
      <protection locked="0"/>
    </xf>
    <xf numFmtId="179" fontId="0" fillId="0" borderId="34" xfId="0" applyNumberFormat="1" applyBorder="1" applyAlignment="1">
      <alignment horizontal="right"/>
    </xf>
    <xf numFmtId="181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4" xfId="0" applyFill="1" applyBorder="1" applyAlignment="1">
      <alignment horizontal="center"/>
    </xf>
    <xf numFmtId="179" fontId="0" fillId="0" borderId="10" xfId="0" applyNumberFormat="1" applyFill="1" applyBorder="1" applyAlignment="1" applyProtection="1">
      <alignment horizontal="right"/>
      <protection locked="0"/>
    </xf>
    <xf numFmtId="179" fontId="0" fillId="0" borderId="10" xfId="0" applyNumberFormat="1" applyFill="1" applyBorder="1" applyAlignment="1">
      <alignment horizontal="right"/>
    </xf>
    <xf numFmtId="180" fontId="0" fillId="0" borderId="10" xfId="0" applyNumberFormat="1" applyFill="1" applyBorder="1" applyAlignment="1" applyProtection="1">
      <alignment horizontal="right"/>
      <protection locked="0"/>
    </xf>
    <xf numFmtId="179" fontId="0" fillId="0" borderId="15" xfId="0" applyNumberFormat="1" applyFill="1" applyBorder="1" applyAlignment="1">
      <alignment horizontal="right"/>
    </xf>
    <xf numFmtId="0" fontId="0" fillId="0" borderId="20" xfId="0" applyFill="1" applyBorder="1" applyAlignment="1" applyProtection="1">
      <alignment horizontal="center"/>
      <protection locked="0"/>
    </xf>
    <xf numFmtId="179" fontId="0" fillId="0" borderId="11" xfId="0" applyNumberFormat="1" applyFill="1" applyBorder="1" applyAlignment="1" applyProtection="1">
      <alignment horizontal="right"/>
      <protection locked="0"/>
    </xf>
    <xf numFmtId="180" fontId="0" fillId="0" borderId="11" xfId="0" applyNumberFormat="1" applyFill="1" applyBorder="1" applyAlignment="1" applyProtection="1">
      <alignment horizontal="right"/>
      <protection locked="0"/>
    </xf>
    <xf numFmtId="179" fontId="0" fillId="0" borderId="11" xfId="0" applyNumberFormat="1" applyFill="1" applyBorder="1" applyAlignment="1">
      <alignment horizontal="right"/>
    </xf>
    <xf numFmtId="179" fontId="0" fillId="0" borderId="16" xfId="0" applyNumberFormat="1" applyFill="1" applyBorder="1" applyAlignment="1">
      <alignment horizontal="right"/>
    </xf>
    <xf numFmtId="178" fontId="0" fillId="0" borderId="35" xfId="0" applyNumberFormat="1" applyBorder="1" applyAlignment="1">
      <alignment horizontal="right"/>
    </xf>
    <xf numFmtId="178" fontId="0" fillId="0" borderId="36" xfId="0" applyNumberFormat="1" applyBorder="1" applyAlignment="1">
      <alignment horizontal="right"/>
    </xf>
    <xf numFmtId="178" fontId="0" fillId="0" borderId="36" xfId="0" applyNumberFormat="1" applyBorder="1" applyAlignment="1" applyProtection="1">
      <alignment horizontal="right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78" fontId="0" fillId="0" borderId="42" xfId="0" applyNumberFormat="1" applyBorder="1" applyAlignment="1">
      <alignment horizontal="right"/>
    </xf>
    <xf numFmtId="178" fontId="0" fillId="0" borderId="43" xfId="0" applyNumberFormat="1" applyBorder="1" applyAlignment="1">
      <alignment horizontal="right"/>
    </xf>
    <xf numFmtId="178" fontId="0" fillId="0" borderId="44" xfId="0" applyNumberFormat="1" applyBorder="1" applyAlignment="1">
      <alignment horizontal="right"/>
    </xf>
    <xf numFmtId="178" fontId="0" fillId="0" borderId="43" xfId="0" applyNumberFormat="1" applyBorder="1" applyAlignment="1" applyProtection="1">
      <alignment horizontal="right"/>
      <protection locked="0"/>
    </xf>
    <xf numFmtId="0" fontId="0" fillId="0" borderId="45" xfId="0" applyBorder="1" applyAlignment="1">
      <alignment horizontal="center" shrinkToFit="1"/>
    </xf>
    <xf numFmtId="178" fontId="0" fillId="0" borderId="45" xfId="0" applyNumberFormat="1" applyBorder="1" applyAlignment="1">
      <alignment horizontal="right"/>
    </xf>
    <xf numFmtId="178" fontId="0" fillId="0" borderId="46" xfId="0" applyNumberForma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0" fontId="0" fillId="0" borderId="25" xfId="0" applyBorder="1" applyAlignment="1">
      <alignment horizontal="center" shrinkToFit="1"/>
    </xf>
    <xf numFmtId="178" fontId="0" fillId="0" borderId="25" xfId="0" applyNumberFormat="1" applyBorder="1" applyAlignment="1">
      <alignment horizontal="right"/>
    </xf>
    <xf numFmtId="178" fontId="0" fillId="0" borderId="47" xfId="0" applyNumberFormat="1" applyBorder="1" applyAlignment="1">
      <alignment horizontal="right"/>
    </xf>
    <xf numFmtId="0" fontId="0" fillId="0" borderId="48" xfId="0" applyBorder="1" applyAlignment="1">
      <alignment horizontal="center" shrinkToFit="1"/>
    </xf>
    <xf numFmtId="178" fontId="0" fillId="0" borderId="48" xfId="0" applyNumberFormat="1" applyBorder="1" applyAlignment="1">
      <alignment horizontal="right"/>
    </xf>
    <xf numFmtId="178" fontId="0" fillId="0" borderId="49" xfId="0" applyNumberFormat="1" applyBorder="1" applyAlignment="1">
      <alignment horizontal="right"/>
    </xf>
    <xf numFmtId="178" fontId="0" fillId="0" borderId="50" xfId="0" applyNumberFormat="1" applyBorder="1" applyAlignment="1">
      <alignment/>
    </xf>
    <xf numFmtId="178" fontId="0" fillId="0" borderId="51" xfId="0" applyNumberFormat="1" applyBorder="1" applyAlignment="1">
      <alignment/>
    </xf>
    <xf numFmtId="0" fontId="0" fillId="0" borderId="51" xfId="0" applyBorder="1" applyAlignment="1">
      <alignment vertical="center"/>
    </xf>
    <xf numFmtId="178" fontId="0" fillId="0" borderId="52" xfId="0" applyNumberFormat="1" applyBorder="1" applyAlignment="1">
      <alignment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178" fontId="0" fillId="0" borderId="54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60" xfId="0" applyNumberFormat="1" applyBorder="1" applyAlignment="1">
      <alignment horizontal="right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178" fontId="0" fillId="0" borderId="75" xfId="0" applyNumberFormat="1" applyBorder="1" applyAlignment="1">
      <alignment horizontal="right"/>
    </xf>
    <xf numFmtId="178" fontId="0" fillId="0" borderId="76" xfId="0" applyNumberFormat="1" applyBorder="1" applyAlignment="1">
      <alignment horizontal="right"/>
    </xf>
    <xf numFmtId="178" fontId="0" fillId="0" borderId="77" xfId="0" applyNumberFormat="1" applyBorder="1" applyAlignment="1">
      <alignment/>
    </xf>
    <xf numFmtId="178" fontId="0" fillId="0" borderId="78" xfId="0" applyNumberFormat="1" applyBorder="1" applyAlignment="1">
      <alignment/>
    </xf>
    <xf numFmtId="178" fontId="0" fillId="0" borderId="79" xfId="0" applyNumberFormat="1" applyBorder="1" applyAlignment="1">
      <alignment/>
    </xf>
    <xf numFmtId="178" fontId="0" fillId="0" borderId="80" xfId="0" applyNumberFormat="1" applyBorder="1" applyAlignment="1">
      <alignment horizontal="right"/>
    </xf>
    <xf numFmtId="178" fontId="0" fillId="0" borderId="81" xfId="0" applyNumberFormat="1" applyBorder="1" applyAlignment="1">
      <alignment horizontal="right"/>
    </xf>
    <xf numFmtId="178" fontId="0" fillId="0" borderId="76" xfId="0" applyNumberFormat="1" applyBorder="1" applyAlignment="1" applyProtection="1">
      <alignment horizontal="right"/>
      <protection locked="0"/>
    </xf>
    <xf numFmtId="0" fontId="0" fillId="0" borderId="82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3" xfId="0" applyBorder="1" applyAlignment="1">
      <alignment/>
    </xf>
    <xf numFmtId="0" fontId="0" fillId="0" borderId="77" xfId="0" applyBorder="1" applyAlignment="1">
      <alignment vertical="center"/>
    </xf>
    <xf numFmtId="0" fontId="0" fillId="0" borderId="84" xfId="0" applyBorder="1" applyAlignment="1">
      <alignment vertical="center"/>
    </xf>
    <xf numFmtId="178" fontId="0" fillId="0" borderId="85" xfId="0" applyNumberFormat="1" applyBorder="1" applyAlignment="1">
      <alignment horizontal="right"/>
    </xf>
    <xf numFmtId="178" fontId="0" fillId="0" borderId="86" xfId="0" applyNumberFormat="1" applyBorder="1" applyAlignment="1">
      <alignment/>
    </xf>
    <xf numFmtId="178" fontId="0" fillId="0" borderId="87" xfId="0" applyNumberFormat="1" applyBorder="1" applyAlignment="1">
      <alignment/>
    </xf>
    <xf numFmtId="178" fontId="0" fillId="0" borderId="88" xfId="0" applyNumberFormat="1" applyBorder="1" applyAlignment="1">
      <alignment/>
    </xf>
    <xf numFmtId="0" fontId="0" fillId="0" borderId="89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90" xfId="0" applyBorder="1" applyAlignment="1">
      <alignment/>
    </xf>
    <xf numFmtId="0" fontId="0" fillId="0" borderId="86" xfId="0" applyBorder="1" applyAlignment="1">
      <alignment vertical="center"/>
    </xf>
    <xf numFmtId="0" fontId="0" fillId="0" borderId="91" xfId="0" applyBorder="1" applyAlignment="1">
      <alignment vertical="center"/>
    </xf>
    <xf numFmtId="178" fontId="0" fillId="0" borderId="92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SheetLayoutView="75" zoomScalePageLayoutView="0" workbookViewId="0" topLeftCell="A1">
      <selection activeCell="J21" sqref="J21"/>
    </sheetView>
  </sheetViews>
  <sheetFormatPr defaultColWidth="9.00390625" defaultRowHeight="13.5"/>
  <cols>
    <col min="1" max="1" width="14.375" style="0" customWidth="1"/>
    <col min="2" max="2" width="14.75390625" style="0" customWidth="1"/>
    <col min="3" max="9" width="11.00390625" style="0" customWidth="1"/>
    <col min="10" max="10" width="13.375" style="0" customWidth="1"/>
    <col min="12" max="12" width="10.75390625" style="0" customWidth="1"/>
    <col min="13" max="13" width="10.125" style="0" customWidth="1"/>
    <col min="15" max="15" width="10.375" style="0" customWidth="1"/>
    <col min="17" max="17" width="10.75390625" style="0" customWidth="1"/>
    <col min="18" max="18" width="9.25390625" style="0" bestFit="1" customWidth="1"/>
  </cols>
  <sheetData>
    <row r="1" spans="1:19" ht="22.5" customHeight="1" thickBot="1">
      <c r="A1" t="s">
        <v>0</v>
      </c>
      <c r="S1" s="50" t="s">
        <v>59</v>
      </c>
    </row>
    <row r="2" spans="1:19" ht="15.75" customHeight="1" thickBot="1">
      <c r="A2" s="64"/>
      <c r="B2" s="65"/>
      <c r="C2" s="66" t="s">
        <v>1</v>
      </c>
      <c r="D2" s="66" t="s">
        <v>60</v>
      </c>
      <c r="E2" s="67" t="s">
        <v>61</v>
      </c>
      <c r="F2" s="67" t="s">
        <v>62</v>
      </c>
      <c r="G2" s="65" t="s">
        <v>63</v>
      </c>
      <c r="H2" s="67" t="s">
        <v>64</v>
      </c>
      <c r="I2" s="68" t="s">
        <v>65</v>
      </c>
      <c r="J2" s="101"/>
      <c r="K2" s="107" t="s">
        <v>35</v>
      </c>
      <c r="L2" s="109" t="s">
        <v>36</v>
      </c>
      <c r="M2" s="103" t="s">
        <v>37</v>
      </c>
      <c r="N2" s="104"/>
      <c r="O2" s="103" t="s">
        <v>38</v>
      </c>
      <c r="P2" s="104"/>
      <c r="Q2" s="103" t="s">
        <v>39</v>
      </c>
      <c r="R2" s="104"/>
      <c r="S2" s="105" t="s">
        <v>40</v>
      </c>
    </row>
    <row r="3" spans="1:19" ht="15.75" customHeight="1" thickBot="1">
      <c r="A3" s="117" t="s">
        <v>8</v>
      </c>
      <c r="B3" s="4" t="s">
        <v>6</v>
      </c>
      <c r="C3" s="1">
        <v>14.5</v>
      </c>
      <c r="D3" s="1">
        <v>17.5</v>
      </c>
      <c r="E3" s="61">
        <v>20.1</v>
      </c>
      <c r="F3" s="61">
        <v>20.8</v>
      </c>
      <c r="G3" s="118">
        <v>21.5</v>
      </c>
      <c r="H3" s="61">
        <v>22.1</v>
      </c>
      <c r="I3" s="69">
        <v>22.7</v>
      </c>
      <c r="J3" s="96"/>
      <c r="K3" s="108"/>
      <c r="L3" s="110"/>
      <c r="M3" s="10" t="s">
        <v>41</v>
      </c>
      <c r="N3" s="10" t="s">
        <v>42</v>
      </c>
      <c r="O3" s="10" t="s">
        <v>41</v>
      </c>
      <c r="P3" s="10" t="s">
        <v>42</v>
      </c>
      <c r="Q3" s="10" t="s">
        <v>41</v>
      </c>
      <c r="R3" s="11" t="s">
        <v>42</v>
      </c>
      <c r="S3" s="106"/>
    </row>
    <row r="4" spans="1:19" ht="15.75" customHeight="1" thickBot="1">
      <c r="A4" s="116"/>
      <c r="B4" s="5" t="s">
        <v>7</v>
      </c>
      <c r="C4" s="2">
        <v>91.2</v>
      </c>
      <c r="D4" s="2">
        <v>119.7</v>
      </c>
      <c r="E4" s="62">
        <v>146.5</v>
      </c>
      <c r="F4" s="62">
        <v>152.6</v>
      </c>
      <c r="G4" s="119">
        <v>158.81570577690397</v>
      </c>
      <c r="H4" s="62">
        <v>164.3</v>
      </c>
      <c r="I4" s="70">
        <v>170.5</v>
      </c>
      <c r="J4" s="96"/>
      <c r="K4" s="12" t="s">
        <v>43</v>
      </c>
      <c r="L4" s="13">
        <v>127510000</v>
      </c>
      <c r="M4" s="13">
        <v>17011000</v>
      </c>
      <c r="N4" s="14">
        <f aca="true" t="shared" si="0" ref="N4:N18">ROUND(M4/L4*100,1)</f>
        <v>13.3</v>
      </c>
      <c r="O4" s="15">
        <v>81493000</v>
      </c>
      <c r="P4" s="14">
        <f aca="true" t="shared" si="1" ref="P4:P18">ROUND(O4/L4*100,1)</f>
        <v>63.9</v>
      </c>
      <c r="Q4" s="15">
        <v>29005000</v>
      </c>
      <c r="R4" s="14">
        <f aca="true" t="shared" si="2" ref="R4:R18">ROUND(Q4/L4*100,1)</f>
        <v>22.7</v>
      </c>
      <c r="S4" s="16">
        <f>L4-M4-O4-Q4</f>
        <v>1000</v>
      </c>
    </row>
    <row r="5" spans="1:19" ht="15.75" customHeight="1" thickBot="1">
      <c r="A5" s="117" t="s">
        <v>9</v>
      </c>
      <c r="B5" s="4" t="s">
        <v>2</v>
      </c>
      <c r="C5" s="1">
        <v>15.1</v>
      </c>
      <c r="D5" s="1">
        <v>18.2</v>
      </c>
      <c r="E5" s="61">
        <v>21</v>
      </c>
      <c r="F5" s="61">
        <v>21.6</v>
      </c>
      <c r="G5" s="118">
        <v>22.3</v>
      </c>
      <c r="H5" s="61">
        <v>22.9</v>
      </c>
      <c r="I5" s="69">
        <v>23.6</v>
      </c>
      <c r="J5" s="96"/>
      <c r="K5" s="17" t="s">
        <v>44</v>
      </c>
      <c r="L5" s="13">
        <v>2086590</v>
      </c>
      <c r="M5" s="13">
        <v>296456</v>
      </c>
      <c r="N5" s="14">
        <f t="shared" si="0"/>
        <v>14.2</v>
      </c>
      <c r="O5" s="15">
        <v>1295559</v>
      </c>
      <c r="P5" s="14">
        <f t="shared" si="1"/>
        <v>62.1</v>
      </c>
      <c r="Q5" s="15">
        <v>492952</v>
      </c>
      <c r="R5" s="14">
        <f t="shared" si="2"/>
        <v>23.6</v>
      </c>
      <c r="S5" s="16">
        <f>L5-M5-O5-Q5</f>
        <v>1623</v>
      </c>
    </row>
    <row r="6" spans="1:19" ht="15.75" customHeight="1" thickBot="1">
      <c r="A6" s="116"/>
      <c r="B6" s="5" t="s">
        <v>3</v>
      </c>
      <c r="C6" s="2">
        <v>92.7</v>
      </c>
      <c r="D6" s="2">
        <v>118.7</v>
      </c>
      <c r="E6" s="62">
        <v>144.6</v>
      </c>
      <c r="F6" s="62">
        <v>149.8</v>
      </c>
      <c r="G6" s="119">
        <v>155.3</v>
      </c>
      <c r="H6" s="62">
        <v>160.3</v>
      </c>
      <c r="I6" s="70">
        <v>166.3</v>
      </c>
      <c r="J6" s="96"/>
      <c r="K6" s="12" t="s">
        <v>45</v>
      </c>
      <c r="L6" s="13">
        <f>M6+O6+Q6+S6</f>
        <v>392460</v>
      </c>
      <c r="M6" s="15">
        <f>SUM(M7+M13)</f>
        <v>59841</v>
      </c>
      <c r="N6" s="14">
        <f t="shared" si="0"/>
        <v>15.2</v>
      </c>
      <c r="O6" s="15">
        <f>SUM(O7+O13)</f>
        <v>250840</v>
      </c>
      <c r="P6" s="14">
        <f t="shared" si="1"/>
        <v>63.9</v>
      </c>
      <c r="Q6" s="15">
        <f>SUM(Q7+Q13)</f>
        <v>80755</v>
      </c>
      <c r="R6" s="14">
        <f t="shared" si="2"/>
        <v>20.6</v>
      </c>
      <c r="S6" s="16">
        <f>SUM(S7+S13)</f>
        <v>1024</v>
      </c>
    </row>
    <row r="7" spans="1:19" ht="15.75" customHeight="1" thickBot="1">
      <c r="A7" s="117" t="s">
        <v>10</v>
      </c>
      <c r="B7" s="4" t="s">
        <v>2</v>
      </c>
      <c r="C7" s="1">
        <v>12.2</v>
      </c>
      <c r="D7" s="1">
        <v>14.8</v>
      </c>
      <c r="E7" s="61">
        <v>17.5</v>
      </c>
      <c r="F7" s="61">
        <v>18.3</v>
      </c>
      <c r="G7" s="118">
        <v>19.1</v>
      </c>
      <c r="H7" s="61">
        <v>19.8</v>
      </c>
      <c r="I7" s="69">
        <v>20.6</v>
      </c>
      <c r="J7" s="96"/>
      <c r="K7" s="18" t="s">
        <v>46</v>
      </c>
      <c r="L7" s="13">
        <f>M7+O7+Q7+S7</f>
        <v>258358</v>
      </c>
      <c r="M7" s="15">
        <f>SUM(M8:M10)</f>
        <v>39189</v>
      </c>
      <c r="N7" s="14">
        <f t="shared" si="0"/>
        <v>15.2</v>
      </c>
      <c r="O7" s="15">
        <f>SUM(O8:O10)</f>
        <v>165112</v>
      </c>
      <c r="P7" s="14">
        <f t="shared" si="1"/>
        <v>63.9</v>
      </c>
      <c r="Q7" s="15">
        <f>SUM(Q8:Q10)</f>
        <v>54001</v>
      </c>
      <c r="R7" s="14">
        <f t="shared" si="2"/>
        <v>20.9</v>
      </c>
      <c r="S7" s="16">
        <f>SUM(S8:S10)</f>
        <v>56</v>
      </c>
    </row>
    <row r="8" spans="1:19" ht="15.75" customHeight="1" thickBot="1">
      <c r="A8" s="116"/>
      <c r="B8" s="5" t="s">
        <v>3</v>
      </c>
      <c r="C8" s="2">
        <v>72.8</v>
      </c>
      <c r="D8" s="2">
        <v>93.4</v>
      </c>
      <c r="E8" s="62">
        <v>114.4</v>
      </c>
      <c r="F8" s="62">
        <v>119.6</v>
      </c>
      <c r="G8" s="119">
        <v>124.8</v>
      </c>
      <c r="H8" s="62">
        <v>129.4</v>
      </c>
      <c r="I8" s="70">
        <v>134.9</v>
      </c>
      <c r="J8" s="96"/>
      <c r="K8" s="51" t="s">
        <v>47</v>
      </c>
      <c r="L8" s="52">
        <v>67281</v>
      </c>
      <c r="M8" s="53">
        <v>10289</v>
      </c>
      <c r="N8" s="54">
        <f t="shared" si="0"/>
        <v>15.3</v>
      </c>
      <c r="O8" s="53">
        <v>43099</v>
      </c>
      <c r="P8" s="54">
        <f t="shared" si="1"/>
        <v>64.1</v>
      </c>
      <c r="Q8" s="53">
        <v>13837</v>
      </c>
      <c r="R8" s="54">
        <f t="shared" si="2"/>
        <v>20.6</v>
      </c>
      <c r="S8" s="55">
        <f>L8-M8-O8-Q8</f>
        <v>56</v>
      </c>
    </row>
    <row r="9" spans="1:19" ht="15.75" customHeight="1" thickBot="1">
      <c r="A9" s="117" t="s">
        <v>11</v>
      </c>
      <c r="B9" s="4" t="s">
        <v>2</v>
      </c>
      <c r="C9" s="1">
        <v>11.8</v>
      </c>
      <c r="D9" s="1">
        <v>14.5</v>
      </c>
      <c r="E9" s="61">
        <v>17.6</v>
      </c>
      <c r="F9" s="61">
        <v>18.4</v>
      </c>
      <c r="G9" s="118">
        <v>19.3</v>
      </c>
      <c r="H9" s="61">
        <v>20</v>
      </c>
      <c r="I9" s="69">
        <v>20.9</v>
      </c>
      <c r="J9" s="96"/>
      <c r="K9" s="56" t="s">
        <v>48</v>
      </c>
      <c r="L9" s="57">
        <v>144954</v>
      </c>
      <c r="M9" s="57">
        <v>21908</v>
      </c>
      <c r="N9" s="58">
        <f t="shared" si="0"/>
        <v>15.1</v>
      </c>
      <c r="O9" s="59">
        <v>92410</v>
      </c>
      <c r="P9" s="58">
        <f t="shared" si="1"/>
        <v>63.8</v>
      </c>
      <c r="Q9" s="59">
        <v>30636</v>
      </c>
      <c r="R9" s="58">
        <f t="shared" si="2"/>
        <v>21.1</v>
      </c>
      <c r="S9" s="60">
        <f>L9-M9-O9-Q9</f>
        <v>0</v>
      </c>
    </row>
    <row r="10" spans="1:19" ht="15.75" customHeight="1" thickBot="1">
      <c r="A10" s="116"/>
      <c r="B10" s="5" t="s">
        <v>3</v>
      </c>
      <c r="C10" s="2">
        <v>71.5</v>
      </c>
      <c r="D10" s="2">
        <v>92.9</v>
      </c>
      <c r="E10" s="62">
        <v>115.2</v>
      </c>
      <c r="F10" s="62">
        <v>121.1</v>
      </c>
      <c r="G10" s="119">
        <v>126.46722124704266</v>
      </c>
      <c r="H10" s="62">
        <v>131.8</v>
      </c>
      <c r="I10" s="70">
        <v>137.8</v>
      </c>
      <c r="J10" s="96"/>
      <c r="K10" s="23" t="s">
        <v>49</v>
      </c>
      <c r="L10" s="24">
        <f>M10+O10+Q10+S10</f>
        <v>46123</v>
      </c>
      <c r="M10" s="25">
        <f>SUM(M11:M12)</f>
        <v>6992</v>
      </c>
      <c r="N10" s="26">
        <f t="shared" si="0"/>
        <v>15.2</v>
      </c>
      <c r="O10" s="25">
        <f>SUM(O11:O12)</f>
        <v>29603</v>
      </c>
      <c r="P10" s="26">
        <f t="shared" si="1"/>
        <v>64.2</v>
      </c>
      <c r="Q10" s="25">
        <f>SUM(Q11:Q12)</f>
        <v>9528</v>
      </c>
      <c r="R10" s="26">
        <f t="shared" si="2"/>
        <v>20.7</v>
      </c>
      <c r="S10" s="27">
        <f>SUM(S11:S12)</f>
        <v>0</v>
      </c>
    </row>
    <row r="11" spans="1:19" ht="15.75" customHeight="1">
      <c r="A11" s="117" t="s">
        <v>12</v>
      </c>
      <c r="B11" s="4" t="s">
        <v>2</v>
      </c>
      <c r="C11" s="1">
        <v>12.2</v>
      </c>
      <c r="D11" s="1">
        <v>14.9</v>
      </c>
      <c r="E11" s="61">
        <v>17.8</v>
      </c>
      <c r="F11" s="61">
        <v>18.5</v>
      </c>
      <c r="G11" s="118">
        <v>19.1</v>
      </c>
      <c r="H11" s="61">
        <v>19.9</v>
      </c>
      <c r="I11" s="69">
        <v>20.6</v>
      </c>
      <c r="J11" s="96"/>
      <c r="K11" s="28" t="s">
        <v>50</v>
      </c>
      <c r="L11" s="19">
        <v>23316</v>
      </c>
      <c r="M11" s="21">
        <v>3681</v>
      </c>
      <c r="N11" s="20">
        <f t="shared" si="0"/>
        <v>15.8</v>
      </c>
      <c r="O11" s="21">
        <v>15466</v>
      </c>
      <c r="P11" s="20">
        <f t="shared" si="1"/>
        <v>66.3</v>
      </c>
      <c r="Q11" s="21">
        <v>4169</v>
      </c>
      <c r="R11" s="20">
        <f t="shared" si="2"/>
        <v>17.9</v>
      </c>
      <c r="S11" s="22">
        <f>L11-M11-O11-Q11</f>
        <v>0</v>
      </c>
    </row>
    <row r="12" spans="1:19" ht="15.75" customHeight="1" thickBot="1">
      <c r="A12" s="113"/>
      <c r="B12" s="5" t="s">
        <v>3</v>
      </c>
      <c r="C12" s="2">
        <v>71.6</v>
      </c>
      <c r="D12" s="2">
        <v>91.7</v>
      </c>
      <c r="E12" s="62">
        <v>115.6</v>
      </c>
      <c r="F12" s="62">
        <v>120.5</v>
      </c>
      <c r="G12" s="119">
        <v>124.94163424124514</v>
      </c>
      <c r="H12" s="62">
        <v>130.1</v>
      </c>
      <c r="I12" s="70">
        <v>134.5</v>
      </c>
      <c r="J12" s="96"/>
      <c r="K12" s="28" t="s">
        <v>51</v>
      </c>
      <c r="L12" s="19">
        <v>22807</v>
      </c>
      <c r="M12" s="21">
        <v>3311</v>
      </c>
      <c r="N12" s="20">
        <f t="shared" si="0"/>
        <v>14.5</v>
      </c>
      <c r="O12" s="21">
        <v>14137</v>
      </c>
      <c r="P12" s="20">
        <f t="shared" si="1"/>
        <v>62</v>
      </c>
      <c r="Q12" s="21">
        <v>5359</v>
      </c>
      <c r="R12" s="20">
        <f t="shared" si="2"/>
        <v>23.5</v>
      </c>
      <c r="S12" s="22">
        <f>L12-M12-O12-Q12</f>
        <v>0</v>
      </c>
    </row>
    <row r="13" spans="1:19" ht="15.75" customHeight="1" thickBot="1">
      <c r="A13" s="111" t="s">
        <v>13</v>
      </c>
      <c r="B13" s="5" t="s">
        <v>2</v>
      </c>
      <c r="C13" s="2">
        <v>11.4</v>
      </c>
      <c r="D13" s="2">
        <v>14.3</v>
      </c>
      <c r="E13" s="62">
        <v>17.7</v>
      </c>
      <c r="F13" s="62">
        <v>18.5</v>
      </c>
      <c r="G13" s="119">
        <v>19.4</v>
      </c>
      <c r="H13" s="62">
        <v>20.2</v>
      </c>
      <c r="I13" s="70">
        <v>21.1</v>
      </c>
      <c r="J13" s="96"/>
      <c r="K13" s="12" t="s">
        <v>52</v>
      </c>
      <c r="L13" s="13">
        <f>M13+O13+Q13+S13</f>
        <v>134102</v>
      </c>
      <c r="M13" s="15">
        <f>SUM(M17+M16+M15+M14)</f>
        <v>20652</v>
      </c>
      <c r="N13" s="14">
        <f t="shared" si="0"/>
        <v>15.4</v>
      </c>
      <c r="O13" s="15">
        <f>SUM(O17+O16+O15+O14)</f>
        <v>85728</v>
      </c>
      <c r="P13" s="14">
        <f t="shared" si="1"/>
        <v>63.9</v>
      </c>
      <c r="Q13" s="15">
        <f>SUM(Q17+Q16+Q15+Q14)</f>
        <v>26754</v>
      </c>
      <c r="R13" s="14">
        <f t="shared" si="2"/>
        <v>20</v>
      </c>
      <c r="S13" s="16">
        <f>SUM(S17+S15+S14)</f>
        <v>968</v>
      </c>
    </row>
    <row r="14" spans="1:19" ht="15.75" customHeight="1" thickBot="1">
      <c r="A14" s="116"/>
      <c r="B14" s="5" t="s">
        <v>3</v>
      </c>
      <c r="C14" s="2">
        <v>68.4</v>
      </c>
      <c r="D14" s="2">
        <v>92.8</v>
      </c>
      <c r="E14" s="62">
        <v>117.3</v>
      </c>
      <c r="F14" s="62">
        <v>122.3</v>
      </c>
      <c r="G14" s="119">
        <v>127.68482313358189</v>
      </c>
      <c r="H14" s="62">
        <v>133.2</v>
      </c>
      <c r="I14" s="131">
        <v>139.8</v>
      </c>
      <c r="J14" s="96"/>
      <c r="K14" s="29" t="s">
        <v>53</v>
      </c>
      <c r="L14" s="30">
        <v>29237</v>
      </c>
      <c r="M14" s="31">
        <v>3796</v>
      </c>
      <c r="N14" s="32">
        <f t="shared" si="0"/>
        <v>13</v>
      </c>
      <c r="O14" s="31">
        <v>18052</v>
      </c>
      <c r="P14" s="32">
        <f t="shared" si="1"/>
        <v>61.7</v>
      </c>
      <c r="Q14" s="31">
        <v>7389</v>
      </c>
      <c r="R14" s="32">
        <f t="shared" si="2"/>
        <v>25.3</v>
      </c>
      <c r="S14" s="33">
        <f>L14-M14-O14-Q14</f>
        <v>0</v>
      </c>
    </row>
    <row r="15" spans="1:19" ht="15.75" customHeight="1">
      <c r="A15" s="117" t="s">
        <v>14</v>
      </c>
      <c r="B15" s="4" t="s">
        <v>2</v>
      </c>
      <c r="C15" s="1">
        <v>12.3</v>
      </c>
      <c r="D15" s="1">
        <v>14.6</v>
      </c>
      <c r="E15" s="61">
        <v>17</v>
      </c>
      <c r="F15" s="61">
        <v>18.2</v>
      </c>
      <c r="G15" s="118">
        <v>19.2</v>
      </c>
      <c r="H15" s="61">
        <v>19.8</v>
      </c>
      <c r="I15" s="102">
        <v>20.7</v>
      </c>
      <c r="J15" s="96"/>
      <c r="K15" s="34" t="s">
        <v>54</v>
      </c>
      <c r="L15" s="35">
        <v>51894</v>
      </c>
      <c r="M15" s="36">
        <v>8452</v>
      </c>
      <c r="N15" s="37">
        <f t="shared" si="0"/>
        <v>16.3</v>
      </c>
      <c r="O15" s="36">
        <v>34246</v>
      </c>
      <c r="P15" s="37">
        <f t="shared" si="1"/>
        <v>66</v>
      </c>
      <c r="Q15" s="36">
        <v>8228</v>
      </c>
      <c r="R15" s="37">
        <f t="shared" si="2"/>
        <v>15.9</v>
      </c>
      <c r="S15" s="38">
        <f>L15-M15-O15-Q15</f>
        <v>968</v>
      </c>
    </row>
    <row r="16" spans="1:19" ht="15.75" customHeight="1" thickBot="1">
      <c r="A16" s="113"/>
      <c r="B16" s="5" t="s">
        <v>3</v>
      </c>
      <c r="C16" s="2">
        <v>78.9</v>
      </c>
      <c r="D16" s="2">
        <v>94.1</v>
      </c>
      <c r="E16" s="62">
        <v>109.8</v>
      </c>
      <c r="F16" s="62">
        <v>118.1</v>
      </c>
      <c r="G16" s="119">
        <v>124.88983653162758</v>
      </c>
      <c r="H16" s="62">
        <v>129.8</v>
      </c>
      <c r="I16" s="70">
        <v>136.3</v>
      </c>
      <c r="J16" s="96"/>
      <c r="K16" s="39" t="s">
        <v>57</v>
      </c>
      <c r="L16" s="40">
        <v>34910</v>
      </c>
      <c r="M16" s="41">
        <v>5312</v>
      </c>
      <c r="N16" s="42">
        <f>ROUND(M16/L16*100,1)</f>
        <v>15.2</v>
      </c>
      <c r="O16" s="41">
        <v>21712</v>
      </c>
      <c r="P16" s="42">
        <f>ROUND(O16/L16*100,1)</f>
        <v>62.2</v>
      </c>
      <c r="Q16" s="41">
        <v>7886</v>
      </c>
      <c r="R16" s="42">
        <f>ROUND(Q16/L16*100,1)</f>
        <v>22.6</v>
      </c>
      <c r="S16" s="43">
        <f>L16-M16-O16-Q16</f>
        <v>0</v>
      </c>
    </row>
    <row r="17" spans="1:19" ht="15.75" customHeight="1">
      <c r="A17" s="111" t="s">
        <v>15</v>
      </c>
      <c r="B17" s="5" t="s">
        <v>2</v>
      </c>
      <c r="C17" s="2">
        <v>12.4</v>
      </c>
      <c r="D17" s="2">
        <v>15.1</v>
      </c>
      <c r="E17" s="91"/>
      <c r="F17" s="91"/>
      <c r="G17" s="120"/>
      <c r="H17" s="91"/>
      <c r="I17" s="132"/>
      <c r="J17" s="97"/>
      <c r="K17" s="29" t="s">
        <v>55</v>
      </c>
      <c r="L17" s="30">
        <f>L18</f>
        <v>18061</v>
      </c>
      <c r="M17" s="31">
        <f>SUM(M18:M18)</f>
        <v>3092</v>
      </c>
      <c r="N17" s="32">
        <f t="shared" si="0"/>
        <v>17.1</v>
      </c>
      <c r="O17" s="31">
        <f>SUM(O18:O18)</f>
        <v>11718</v>
      </c>
      <c r="P17" s="32">
        <f t="shared" si="1"/>
        <v>64.9</v>
      </c>
      <c r="Q17" s="31">
        <f>SUM(Q18:Q18)</f>
        <v>3251</v>
      </c>
      <c r="R17" s="32">
        <f t="shared" si="2"/>
        <v>18</v>
      </c>
      <c r="S17" s="33">
        <f>SUM(S18:S18)</f>
        <v>0</v>
      </c>
    </row>
    <row r="18" spans="1:19" ht="15.75" customHeight="1" thickBot="1">
      <c r="A18" s="113"/>
      <c r="B18" s="5" t="s">
        <v>3</v>
      </c>
      <c r="C18" s="2">
        <v>70</v>
      </c>
      <c r="D18" s="2">
        <v>88.3</v>
      </c>
      <c r="E18" s="91"/>
      <c r="F18" s="91"/>
      <c r="G18" s="120"/>
      <c r="H18" s="91"/>
      <c r="I18" s="132"/>
      <c r="J18" s="97"/>
      <c r="K18" s="44" t="s">
        <v>56</v>
      </c>
      <c r="L18" s="45">
        <v>18061</v>
      </c>
      <c r="M18" s="46">
        <v>3092</v>
      </c>
      <c r="N18" s="47">
        <f t="shared" si="0"/>
        <v>17.1</v>
      </c>
      <c r="O18" s="46">
        <v>11718</v>
      </c>
      <c r="P18" s="47">
        <f t="shared" si="1"/>
        <v>64.9</v>
      </c>
      <c r="Q18" s="46">
        <v>3251</v>
      </c>
      <c r="R18" s="47">
        <f t="shared" si="2"/>
        <v>18</v>
      </c>
      <c r="S18" s="48">
        <f>L18-M18-O18-Q18</f>
        <v>0</v>
      </c>
    </row>
    <row r="19" spans="1:10" ht="15.75" customHeight="1">
      <c r="A19" s="111" t="s">
        <v>16</v>
      </c>
      <c r="B19" s="5" t="s">
        <v>2</v>
      </c>
      <c r="C19" s="2">
        <v>9.6</v>
      </c>
      <c r="D19" s="2">
        <v>11.8</v>
      </c>
      <c r="E19" s="62">
        <v>14.5</v>
      </c>
      <c r="F19" s="62">
        <v>15.2</v>
      </c>
      <c r="G19" s="119">
        <v>16.4</v>
      </c>
      <c r="H19" s="62">
        <v>17</v>
      </c>
      <c r="I19" s="70">
        <v>17.9</v>
      </c>
      <c r="J19" s="96"/>
    </row>
    <row r="20" spans="1:10" ht="15.75" customHeight="1">
      <c r="A20" s="113"/>
      <c r="B20" s="5" t="s">
        <v>3</v>
      </c>
      <c r="C20" s="2">
        <v>57.7</v>
      </c>
      <c r="D20" s="2">
        <v>72.7</v>
      </c>
      <c r="E20" s="62">
        <v>90.1</v>
      </c>
      <c r="F20" s="62">
        <v>93.6</v>
      </c>
      <c r="G20" s="119">
        <v>102.03196965591981</v>
      </c>
      <c r="H20" s="62">
        <v>106.9</v>
      </c>
      <c r="I20" s="70">
        <v>113.3</v>
      </c>
      <c r="J20" s="96"/>
    </row>
    <row r="21" spans="1:12" ht="15.75" customHeight="1">
      <c r="A21" s="111" t="s">
        <v>17</v>
      </c>
      <c r="B21" s="5" t="s">
        <v>2</v>
      </c>
      <c r="C21" s="2">
        <v>15.5</v>
      </c>
      <c r="D21" s="2">
        <v>17.6</v>
      </c>
      <c r="E21" s="62">
        <v>20.4</v>
      </c>
      <c r="F21" s="62">
        <v>21.1</v>
      </c>
      <c r="G21" s="119">
        <v>22</v>
      </c>
      <c r="H21" s="62">
        <v>22.7</v>
      </c>
      <c r="I21" s="70">
        <v>23.5</v>
      </c>
      <c r="J21" s="96"/>
      <c r="L21" s="49">
        <f aca="true" t="shared" si="3" ref="L21:L35">Q4/M4*100</f>
        <v>170.5073187937217</v>
      </c>
    </row>
    <row r="22" spans="1:12" ht="15.75" customHeight="1">
      <c r="A22" s="113"/>
      <c r="B22" s="5" t="s">
        <v>3</v>
      </c>
      <c r="C22" s="2">
        <v>114.7</v>
      </c>
      <c r="D22" s="2">
        <v>128.1</v>
      </c>
      <c r="E22" s="62">
        <v>141.3</v>
      </c>
      <c r="F22" s="62">
        <v>145.5</v>
      </c>
      <c r="G22" s="119">
        <v>150.1196172248804</v>
      </c>
      <c r="H22" s="62">
        <v>155.2</v>
      </c>
      <c r="I22" s="70">
        <v>161.9</v>
      </c>
      <c r="J22" s="96"/>
      <c r="L22" s="49">
        <f t="shared" si="3"/>
        <v>166.28167417761824</v>
      </c>
    </row>
    <row r="23" spans="1:12" ht="15.75" customHeight="1">
      <c r="A23" s="111" t="s">
        <v>18</v>
      </c>
      <c r="B23" s="5" t="s">
        <v>2</v>
      </c>
      <c r="C23" s="2">
        <v>11.2</v>
      </c>
      <c r="D23" s="2">
        <v>13.7</v>
      </c>
      <c r="E23" s="94">
        <v>15.6</v>
      </c>
      <c r="F23" s="83"/>
      <c r="G23" s="121"/>
      <c r="H23" s="83"/>
      <c r="I23" s="133"/>
      <c r="J23" s="97"/>
      <c r="L23" s="49">
        <f t="shared" si="3"/>
        <v>134.94928226466806</v>
      </c>
    </row>
    <row r="24" spans="1:12" ht="15.75" customHeight="1" thickBot="1">
      <c r="A24" s="116"/>
      <c r="B24" s="5" t="s">
        <v>3</v>
      </c>
      <c r="C24" s="2">
        <v>71.2</v>
      </c>
      <c r="D24" s="2">
        <v>85.2</v>
      </c>
      <c r="E24" s="95">
        <v>95.9</v>
      </c>
      <c r="F24" s="86"/>
      <c r="G24" s="122"/>
      <c r="H24" s="86"/>
      <c r="I24" s="134"/>
      <c r="J24" s="97"/>
      <c r="L24" s="49">
        <f t="shared" si="3"/>
        <v>137.7963203960295</v>
      </c>
    </row>
    <row r="25" spans="1:12" ht="15.75" customHeight="1">
      <c r="A25" s="117" t="s">
        <v>19</v>
      </c>
      <c r="B25" s="4" t="s">
        <v>2</v>
      </c>
      <c r="C25" s="1">
        <v>13.1</v>
      </c>
      <c r="D25" s="1">
        <v>15.3</v>
      </c>
      <c r="E25" s="61">
        <v>17.4</v>
      </c>
      <c r="F25" s="61">
        <v>18</v>
      </c>
      <c r="G25" s="118">
        <v>18.7</v>
      </c>
      <c r="H25" s="61">
        <v>19.2</v>
      </c>
      <c r="I25" s="69">
        <v>20</v>
      </c>
      <c r="J25" s="96"/>
      <c r="L25" s="49">
        <f t="shared" si="3"/>
        <v>134.48342890465545</v>
      </c>
    </row>
    <row r="26" spans="1:12" ht="15.75" customHeight="1" thickBot="1">
      <c r="A26" s="116"/>
      <c r="B26" s="5" t="s">
        <v>3</v>
      </c>
      <c r="C26" s="2">
        <v>75.4</v>
      </c>
      <c r="D26" s="2">
        <v>94.5</v>
      </c>
      <c r="E26" s="62">
        <v>112.7</v>
      </c>
      <c r="F26" s="62">
        <v>116.8</v>
      </c>
      <c r="G26" s="119">
        <v>121.5359175137396</v>
      </c>
      <c r="H26" s="62">
        <v>124.8</v>
      </c>
      <c r="I26" s="70">
        <v>129.5</v>
      </c>
      <c r="J26" s="96"/>
      <c r="L26" s="49">
        <f t="shared" si="3"/>
        <v>139.83932809932443</v>
      </c>
    </row>
    <row r="27" spans="1:12" ht="15.75" customHeight="1">
      <c r="A27" s="117" t="s">
        <v>20</v>
      </c>
      <c r="B27" s="4" t="s">
        <v>2</v>
      </c>
      <c r="C27" s="1">
        <v>16.5</v>
      </c>
      <c r="D27" s="1">
        <v>19.2</v>
      </c>
      <c r="E27" s="61">
        <v>22</v>
      </c>
      <c r="F27" s="61">
        <v>22.8</v>
      </c>
      <c r="G27" s="123">
        <v>23.6</v>
      </c>
      <c r="H27" s="140">
        <v>24.2</v>
      </c>
      <c r="I27" s="71">
        <v>25.3</v>
      </c>
      <c r="J27" s="96"/>
      <c r="L27" s="49">
        <f t="shared" si="3"/>
        <v>136.27002288329518</v>
      </c>
    </row>
    <row r="28" spans="1:12" ht="15.75" customHeight="1">
      <c r="A28" s="113"/>
      <c r="B28" s="5" t="s">
        <v>3</v>
      </c>
      <c r="C28" s="2">
        <v>97</v>
      </c>
      <c r="D28" s="2">
        <v>126.4</v>
      </c>
      <c r="E28" s="62">
        <v>161</v>
      </c>
      <c r="F28" s="62">
        <v>169.8</v>
      </c>
      <c r="G28" s="124">
        <v>176.9</v>
      </c>
      <c r="H28" s="62">
        <v>185.1</v>
      </c>
      <c r="I28" s="70">
        <v>194.7</v>
      </c>
      <c r="J28" s="96"/>
      <c r="L28" s="49">
        <f t="shared" si="3"/>
        <v>113.2572670469981</v>
      </c>
    </row>
    <row r="29" spans="1:12" ht="15.75" customHeight="1">
      <c r="A29" s="111" t="s">
        <v>21</v>
      </c>
      <c r="B29" s="5" t="s">
        <v>2</v>
      </c>
      <c r="C29" s="84"/>
      <c r="D29" s="92"/>
      <c r="E29" s="62">
        <v>13.6</v>
      </c>
      <c r="F29" s="62">
        <v>14.2</v>
      </c>
      <c r="G29" s="119">
        <v>14.8</v>
      </c>
      <c r="H29" s="62">
        <v>15.2</v>
      </c>
      <c r="I29" s="70">
        <v>15.9</v>
      </c>
      <c r="J29" s="96"/>
      <c r="L29" s="49">
        <f t="shared" si="3"/>
        <v>161.85442464512232</v>
      </c>
    </row>
    <row r="30" spans="1:12" ht="15.75" customHeight="1">
      <c r="A30" s="113"/>
      <c r="B30" s="5" t="s">
        <v>3</v>
      </c>
      <c r="C30" s="84"/>
      <c r="D30" s="92"/>
      <c r="E30" s="62">
        <v>83.2</v>
      </c>
      <c r="F30" s="62">
        <v>86.6</v>
      </c>
      <c r="G30" s="119">
        <v>90.8882175226586</v>
      </c>
      <c r="H30" s="62">
        <v>93.3</v>
      </c>
      <c r="I30" s="70">
        <v>97.3</v>
      </c>
      <c r="J30" s="96"/>
      <c r="L30" s="49">
        <f t="shared" si="3"/>
        <v>129.54677513073793</v>
      </c>
    </row>
    <row r="31" spans="1:12" ht="15.75" customHeight="1">
      <c r="A31" s="111" t="s">
        <v>31</v>
      </c>
      <c r="B31" s="5" t="s">
        <v>2</v>
      </c>
      <c r="C31" s="84"/>
      <c r="D31" s="92"/>
      <c r="E31" s="62">
        <v>20.2</v>
      </c>
      <c r="F31" s="62">
        <v>20.7</v>
      </c>
      <c r="G31" s="119">
        <v>21.4</v>
      </c>
      <c r="H31" s="62">
        <v>21.9</v>
      </c>
      <c r="I31" s="70">
        <v>22.6</v>
      </c>
      <c r="J31" s="96"/>
      <c r="L31" s="49">
        <f t="shared" si="3"/>
        <v>194.6522655426765</v>
      </c>
    </row>
    <row r="32" spans="1:12" ht="15.75" customHeight="1" thickBot="1">
      <c r="A32" s="116"/>
      <c r="B32" s="5" t="s">
        <v>3</v>
      </c>
      <c r="C32" s="86"/>
      <c r="D32" s="93"/>
      <c r="E32" s="62">
        <v>136.4</v>
      </c>
      <c r="F32" s="62">
        <v>138.5</v>
      </c>
      <c r="G32" s="119">
        <v>142.34303215926494</v>
      </c>
      <c r="H32" s="62">
        <v>144</v>
      </c>
      <c r="I32" s="70">
        <v>148.5</v>
      </c>
      <c r="J32" s="96"/>
      <c r="L32" s="49">
        <f t="shared" si="3"/>
        <v>97.34973970657832</v>
      </c>
    </row>
    <row r="33" spans="1:12" ht="15.75" customHeight="1">
      <c r="A33" s="117" t="s">
        <v>22</v>
      </c>
      <c r="B33" s="4" t="s">
        <v>2</v>
      </c>
      <c r="C33" s="1">
        <v>9.8</v>
      </c>
      <c r="D33" s="75">
        <v>14.1</v>
      </c>
      <c r="E33" s="61">
        <v>15.2</v>
      </c>
      <c r="F33" s="61">
        <v>15.8</v>
      </c>
      <c r="G33" s="118">
        <v>16.6</v>
      </c>
      <c r="H33" s="61">
        <v>17.4</v>
      </c>
      <c r="I33" s="69">
        <v>18</v>
      </c>
      <c r="J33" s="96"/>
      <c r="L33" s="49">
        <f t="shared" si="3"/>
        <v>148.45632530120483</v>
      </c>
    </row>
    <row r="34" spans="1:12" ht="15.75" customHeight="1">
      <c r="A34" s="113"/>
      <c r="B34" s="5" t="s">
        <v>3</v>
      </c>
      <c r="C34" s="2">
        <v>55.9</v>
      </c>
      <c r="D34" s="9">
        <v>85.2</v>
      </c>
      <c r="E34" s="62">
        <v>86.9</v>
      </c>
      <c r="F34" s="62">
        <v>91.3</v>
      </c>
      <c r="G34" s="119">
        <v>96.60795825179387</v>
      </c>
      <c r="H34" s="62">
        <v>101.9</v>
      </c>
      <c r="I34" s="70">
        <v>105.1</v>
      </c>
      <c r="J34" s="96"/>
      <c r="L34" s="49">
        <f t="shared" si="3"/>
        <v>105.14230271668823</v>
      </c>
    </row>
    <row r="35" spans="1:12" ht="15.75" customHeight="1">
      <c r="A35" s="111" t="s">
        <v>23</v>
      </c>
      <c r="B35" s="5" t="s">
        <v>2</v>
      </c>
      <c r="C35" s="2">
        <v>10.2</v>
      </c>
      <c r="D35" s="9">
        <v>12.8</v>
      </c>
      <c r="E35" s="63">
        <v>15.2</v>
      </c>
      <c r="F35" s="63">
        <v>15.8</v>
      </c>
      <c r="G35" s="125">
        <v>16.6</v>
      </c>
      <c r="H35" s="63">
        <v>17.4</v>
      </c>
      <c r="I35" s="72">
        <v>18</v>
      </c>
      <c r="J35" s="98"/>
      <c r="L35" s="49">
        <f t="shared" si="3"/>
        <v>105.14230271668823</v>
      </c>
    </row>
    <row r="36" spans="1:12" ht="15.75" customHeight="1">
      <c r="A36" s="113"/>
      <c r="B36" s="5" t="s">
        <v>3</v>
      </c>
      <c r="C36" s="2">
        <v>52.9</v>
      </c>
      <c r="D36" s="9">
        <v>70.9</v>
      </c>
      <c r="E36" s="62">
        <v>86.9</v>
      </c>
      <c r="F36" s="62">
        <v>91.3</v>
      </c>
      <c r="G36" s="119">
        <v>96.60795825179387</v>
      </c>
      <c r="H36" s="62">
        <v>101.9</v>
      </c>
      <c r="I36" s="70">
        <v>105.1</v>
      </c>
      <c r="J36" s="96"/>
      <c r="L36" s="49"/>
    </row>
    <row r="37" spans="1:10" ht="15.75" customHeight="1">
      <c r="A37" s="111" t="s">
        <v>24</v>
      </c>
      <c r="B37" s="5" t="s">
        <v>2</v>
      </c>
      <c r="C37" s="2">
        <v>17.8</v>
      </c>
      <c r="D37" s="9">
        <v>20.9</v>
      </c>
      <c r="E37" s="83"/>
      <c r="F37" s="83"/>
      <c r="G37" s="121"/>
      <c r="H37" s="83"/>
      <c r="I37" s="133"/>
      <c r="J37" s="97"/>
    </row>
    <row r="38" spans="1:10" ht="15.75" customHeight="1">
      <c r="A38" s="113"/>
      <c r="B38" s="5" t="s">
        <v>3</v>
      </c>
      <c r="C38" s="2">
        <v>99.1</v>
      </c>
      <c r="D38" s="9">
        <v>141</v>
      </c>
      <c r="E38" s="85"/>
      <c r="F38" s="85"/>
      <c r="G38" s="126"/>
      <c r="H38" s="85"/>
      <c r="I38" s="135"/>
      <c r="J38" s="99"/>
    </row>
    <row r="39" spans="1:10" ht="15.75" customHeight="1">
      <c r="A39" s="111" t="s">
        <v>25</v>
      </c>
      <c r="B39" s="5" t="s">
        <v>2</v>
      </c>
      <c r="C39" s="2">
        <v>9.1</v>
      </c>
      <c r="D39" s="9">
        <v>11.2</v>
      </c>
      <c r="E39" s="85"/>
      <c r="F39" s="85"/>
      <c r="G39" s="126"/>
      <c r="H39" s="85"/>
      <c r="I39" s="135"/>
      <c r="J39" s="99"/>
    </row>
    <row r="40" spans="1:10" ht="15.75" customHeight="1">
      <c r="A40" s="113"/>
      <c r="B40" s="5" t="s">
        <v>3</v>
      </c>
      <c r="C40" s="2">
        <v>53.4</v>
      </c>
      <c r="D40" s="9">
        <v>67.2</v>
      </c>
      <c r="E40" s="85"/>
      <c r="F40" s="85"/>
      <c r="G40" s="126"/>
      <c r="H40" s="85"/>
      <c r="I40" s="135"/>
      <c r="J40" s="99"/>
    </row>
    <row r="41" spans="1:10" ht="15.75" customHeight="1">
      <c r="A41" s="111" t="s">
        <v>26</v>
      </c>
      <c r="B41" s="5" t="s">
        <v>2</v>
      </c>
      <c r="C41" s="2">
        <v>12.5</v>
      </c>
      <c r="D41" s="9">
        <v>14</v>
      </c>
      <c r="E41" s="85"/>
      <c r="F41" s="85"/>
      <c r="G41" s="126"/>
      <c r="H41" s="85"/>
      <c r="I41" s="135"/>
      <c r="J41" s="99"/>
    </row>
    <row r="42" spans="1:10" ht="15.75" customHeight="1">
      <c r="A42" s="112"/>
      <c r="B42" s="80" t="s">
        <v>3</v>
      </c>
      <c r="C42" s="81">
        <v>65.6</v>
      </c>
      <c r="D42" s="82">
        <v>77.7</v>
      </c>
      <c r="E42" s="85"/>
      <c r="F42" s="85"/>
      <c r="G42" s="126"/>
      <c r="H42" s="85"/>
      <c r="I42" s="135"/>
      <c r="J42" s="99"/>
    </row>
    <row r="43" spans="1:10" ht="15.75" customHeight="1">
      <c r="A43" s="115" t="s">
        <v>27</v>
      </c>
      <c r="B43" s="77" t="s">
        <v>2</v>
      </c>
      <c r="C43" s="78">
        <v>12.9</v>
      </c>
      <c r="D43" s="79">
        <v>14.5</v>
      </c>
      <c r="E43" s="85"/>
      <c r="F43" s="85"/>
      <c r="G43" s="126"/>
      <c r="H43" s="85"/>
      <c r="I43" s="135"/>
      <c r="J43" s="99"/>
    </row>
    <row r="44" spans="1:10" ht="15.75" customHeight="1">
      <c r="A44" s="113"/>
      <c r="B44" s="5" t="s">
        <v>3</v>
      </c>
      <c r="C44" s="2">
        <v>77.7</v>
      </c>
      <c r="D44" s="9">
        <v>91.9</v>
      </c>
      <c r="E44" s="85"/>
      <c r="F44" s="85"/>
      <c r="G44" s="126"/>
      <c r="H44" s="85"/>
      <c r="I44" s="135"/>
      <c r="J44" s="99"/>
    </row>
    <row r="45" spans="1:10" ht="15.75" customHeight="1">
      <c r="A45" s="111" t="s">
        <v>28</v>
      </c>
      <c r="B45" s="5" t="s">
        <v>2</v>
      </c>
      <c r="C45" s="2">
        <v>13.9</v>
      </c>
      <c r="D45" s="9">
        <v>16</v>
      </c>
      <c r="E45" s="85"/>
      <c r="F45" s="85"/>
      <c r="G45" s="126"/>
      <c r="H45" s="85"/>
      <c r="I45" s="135"/>
      <c r="J45" s="99"/>
    </row>
    <row r="46" spans="1:10" ht="15.75" customHeight="1">
      <c r="A46" s="113"/>
      <c r="B46" s="5" t="s">
        <v>3</v>
      </c>
      <c r="C46" s="2">
        <v>82.5</v>
      </c>
      <c r="D46" s="9">
        <v>100.3</v>
      </c>
      <c r="E46" s="85"/>
      <c r="F46" s="85"/>
      <c r="G46" s="126"/>
      <c r="H46" s="85"/>
      <c r="I46" s="135"/>
      <c r="J46" s="99"/>
    </row>
    <row r="47" spans="1:10" ht="15.75" customHeight="1">
      <c r="A47" s="111" t="s">
        <v>29</v>
      </c>
      <c r="B47" s="5" t="s">
        <v>2</v>
      </c>
      <c r="C47" s="2">
        <v>29</v>
      </c>
      <c r="D47" s="9">
        <v>33.8</v>
      </c>
      <c r="E47" s="85"/>
      <c r="F47" s="85"/>
      <c r="G47" s="126"/>
      <c r="H47" s="85"/>
      <c r="I47" s="135"/>
      <c r="J47" s="99"/>
    </row>
    <row r="48" spans="1:10" ht="15.75" customHeight="1" thickBot="1">
      <c r="A48" s="116"/>
      <c r="B48" s="5" t="s">
        <v>3</v>
      </c>
      <c r="C48" s="2">
        <v>249.8</v>
      </c>
      <c r="D48" s="76">
        <v>334.4</v>
      </c>
      <c r="E48" s="87"/>
      <c r="F48" s="87"/>
      <c r="G48" s="127"/>
      <c r="H48" s="87"/>
      <c r="I48" s="136"/>
      <c r="J48" s="99"/>
    </row>
    <row r="49" spans="1:10" ht="15.75" customHeight="1">
      <c r="A49" s="117" t="s">
        <v>30</v>
      </c>
      <c r="B49" s="4" t="s">
        <v>2</v>
      </c>
      <c r="C49" s="1">
        <v>16.5</v>
      </c>
      <c r="D49" s="1">
        <v>19.2</v>
      </c>
      <c r="E49" s="88"/>
      <c r="F49" s="88"/>
      <c r="G49" s="128"/>
      <c r="H49" s="88"/>
      <c r="I49" s="137"/>
      <c r="J49" s="100"/>
    </row>
    <row r="50" spans="1:10" ht="15.75" customHeight="1">
      <c r="A50" s="113"/>
      <c r="B50" s="5" t="s">
        <v>3</v>
      </c>
      <c r="C50" s="2">
        <v>97</v>
      </c>
      <c r="D50" s="2">
        <v>126.4</v>
      </c>
      <c r="E50" s="89"/>
      <c r="F50" s="89"/>
      <c r="G50" s="129"/>
      <c r="H50" s="89"/>
      <c r="I50" s="138"/>
      <c r="J50" s="99"/>
    </row>
    <row r="51" spans="1:10" ht="15.75" customHeight="1">
      <c r="A51" s="111" t="s">
        <v>32</v>
      </c>
      <c r="B51" s="5" t="s">
        <v>2</v>
      </c>
      <c r="C51" s="2">
        <v>13.2</v>
      </c>
      <c r="D51" s="2">
        <v>15.8</v>
      </c>
      <c r="E51" s="89"/>
      <c r="F51" s="89"/>
      <c r="G51" s="129"/>
      <c r="H51" s="89"/>
      <c r="I51" s="138"/>
      <c r="J51" s="99"/>
    </row>
    <row r="52" spans="1:10" ht="15.75" customHeight="1">
      <c r="A52" s="113"/>
      <c r="B52" s="5" t="s">
        <v>3</v>
      </c>
      <c r="C52" s="2">
        <v>76.4</v>
      </c>
      <c r="D52" s="2">
        <v>101</v>
      </c>
      <c r="E52" s="89"/>
      <c r="F52" s="89"/>
      <c r="G52" s="129"/>
      <c r="H52" s="89"/>
      <c r="I52" s="138"/>
      <c r="J52" s="99"/>
    </row>
    <row r="53" spans="1:10" ht="15.75" customHeight="1">
      <c r="A53" s="111" t="s">
        <v>34</v>
      </c>
      <c r="B53" s="5" t="s">
        <v>2</v>
      </c>
      <c r="C53" s="2">
        <v>18.6</v>
      </c>
      <c r="D53" s="2">
        <v>18.7</v>
      </c>
      <c r="E53" s="89"/>
      <c r="F53" s="89"/>
      <c r="G53" s="129"/>
      <c r="H53" s="89"/>
      <c r="I53" s="138"/>
      <c r="J53" s="99"/>
    </row>
    <row r="54" spans="1:10" ht="15.75" customHeight="1">
      <c r="A54" s="113"/>
      <c r="B54" s="5" t="s">
        <v>3</v>
      </c>
      <c r="C54" s="2">
        <v>104.1</v>
      </c>
      <c r="D54" s="2">
        <v>111.2</v>
      </c>
      <c r="E54" s="89"/>
      <c r="F54" s="89"/>
      <c r="G54" s="129"/>
      <c r="H54" s="89"/>
      <c r="I54" s="138"/>
      <c r="J54" s="99"/>
    </row>
    <row r="55" spans="1:10" ht="15.75" customHeight="1">
      <c r="A55" s="111" t="s">
        <v>33</v>
      </c>
      <c r="B55" s="5" t="s">
        <v>2</v>
      </c>
      <c r="C55" s="2">
        <v>22.1</v>
      </c>
      <c r="D55" s="2">
        <v>26.6</v>
      </c>
      <c r="E55" s="89"/>
      <c r="F55" s="89"/>
      <c r="G55" s="129"/>
      <c r="H55" s="89"/>
      <c r="I55" s="138"/>
      <c r="J55" s="99"/>
    </row>
    <row r="56" spans="1:10" ht="15.75" customHeight="1" thickBot="1">
      <c r="A56" s="114"/>
      <c r="B56" s="73" t="s">
        <v>3</v>
      </c>
      <c r="C56" s="74">
        <v>138.2</v>
      </c>
      <c r="D56" s="74">
        <v>195.2</v>
      </c>
      <c r="E56" s="90"/>
      <c r="F56" s="90"/>
      <c r="G56" s="130"/>
      <c r="H56" s="90"/>
      <c r="I56" s="139"/>
      <c r="J56" s="99"/>
    </row>
    <row r="57" spans="1:10" ht="15.75" customHeight="1">
      <c r="A57" s="7" t="s">
        <v>4</v>
      </c>
      <c r="B57" s="3"/>
      <c r="C57" s="3"/>
      <c r="D57" s="3"/>
      <c r="E57" s="3"/>
      <c r="F57" s="3"/>
      <c r="G57" s="3"/>
      <c r="H57" s="3"/>
      <c r="I57" s="3"/>
      <c r="J57" s="3"/>
    </row>
    <row r="58" ht="15.75" customHeight="1">
      <c r="A58" s="8" t="s">
        <v>5</v>
      </c>
    </row>
    <row r="59" ht="15.75" customHeight="1">
      <c r="A59" s="6" t="s">
        <v>58</v>
      </c>
    </row>
  </sheetData>
  <sheetProtection/>
  <mergeCells count="33">
    <mergeCell ref="A11:A12"/>
    <mergeCell ref="A33:A34"/>
    <mergeCell ref="A13:A14"/>
    <mergeCell ref="A17:A18"/>
    <mergeCell ref="A19:A20"/>
    <mergeCell ref="A21:A22"/>
    <mergeCell ref="A23:A24"/>
    <mergeCell ref="A15:A16"/>
    <mergeCell ref="A3:A4"/>
    <mergeCell ref="A5:A6"/>
    <mergeCell ref="A7:A8"/>
    <mergeCell ref="A9:A10"/>
    <mergeCell ref="A35:A36"/>
    <mergeCell ref="A37:A38"/>
    <mergeCell ref="A39:A40"/>
    <mergeCell ref="A25:A26"/>
    <mergeCell ref="A27:A28"/>
    <mergeCell ref="A29:A30"/>
    <mergeCell ref="A31:A32"/>
    <mergeCell ref="A41:A42"/>
    <mergeCell ref="A51:A52"/>
    <mergeCell ref="A53:A54"/>
    <mergeCell ref="A55:A56"/>
    <mergeCell ref="A43:A44"/>
    <mergeCell ref="A45:A46"/>
    <mergeCell ref="A47:A48"/>
    <mergeCell ref="A49:A50"/>
    <mergeCell ref="Q2:R2"/>
    <mergeCell ref="S2:S3"/>
    <mergeCell ref="K2:K3"/>
    <mergeCell ref="L2:L3"/>
    <mergeCell ref="M2:N2"/>
    <mergeCell ref="O2:P2"/>
  </mergeCells>
  <printOptions/>
  <pageMargins left="0.73" right="0.42" top="0.984251968503937" bottom="0.984251968503937" header="0.5118110236220472" footer="0.5118110236220472"/>
  <pageSetup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p22718</cp:lastModifiedBy>
  <cp:lastPrinted>2011-03-03T01:04:36Z</cp:lastPrinted>
  <dcterms:created xsi:type="dcterms:W3CDTF">2006-01-13T02:55:25Z</dcterms:created>
  <dcterms:modified xsi:type="dcterms:W3CDTF">2011-03-03T01:04:42Z</dcterms:modified>
  <cp:category/>
  <cp:version/>
  <cp:contentType/>
  <cp:contentStatus/>
</cp:coreProperties>
</file>