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d201908585\h\財政係（H-市町村18）\06_財政係その他\08_財政状況資料集\R2\17_HP掲載用\"/>
    </mc:Choice>
  </mc:AlternateContent>
  <bookViews>
    <workbookView xWindow="-105" yWindow="-105" windowWidth="23250" windowHeight="12570" tabRatio="74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W102" i="12" l="1"/>
  <c r="CR102" i="12"/>
  <c r="AU88" i="12"/>
  <c r="AP88" i="12"/>
  <c r="AF88" i="12"/>
  <c r="AU63" i="12" l="1"/>
  <c r="AP63" i="12"/>
  <c r="AF63" i="12"/>
  <c r="AP23" i="12" l="1"/>
  <c r="AF23" i="12"/>
  <c r="AA23" i="12"/>
  <c r="V23" i="12"/>
  <c r="Q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BW34" i="10"/>
  <c r="CO34" i="10" s="1"/>
  <c r="BE34" i="10"/>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<sst xmlns="http://schemas.openxmlformats.org/spreadsheetml/2006/main" count="1148" uniqueCount="621">
  <si>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</si>
  <si>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</si>
  <si>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</si>
  <si>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</si>
  <si>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</si>
  <si>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</si>
  <si>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</si>
  <si>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</si>
  <si>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</si>
  <si>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</si>
  <si>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</si>
  <si>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</si>
  <si>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</si>
  <si>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</si>
  <si>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</si>
  <si>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</si>
  <si>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</si>
  <si>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</si>
  <si>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</si>
  <si>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</si>
  <si>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</si>
  <si>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</si>
  <si>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</si>
  <si>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</si>
  <si>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</si>
  <si>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</si>
  <si>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</si>
  <si>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</si>
  <si>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</si>
  <si>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</si>
  <si>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</si>
  <si>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</si>
  <si>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</si>
  <si>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</si>
  <si>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</si>
  <si>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</si>
  <si>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</si>
  <si>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</si>
  <si>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</si>
  <si>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</si>
  <si>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</si>
  <si>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</si>
  <si>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</si>
  <si>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</si>
  <si>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</si>
  <si>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</si>
  <si>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</si>
  <si>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</si>
  <si>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</si>
  <si>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</si>
  <si>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</si>
  <si>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</si>
  <si>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</si>
  <si>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</si>
  <si>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</si>
  <si>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</si>
  <si>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</si>
  <si>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</si>
  <si>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</si>
  <si>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</si>
  <si>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</si>
  <si>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</si>
  <si>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</si>
  <si>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</si>
  <si>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</si>
  <si>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</si>
  <si>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</si>
  <si>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</si>
  <si>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</si>
  <si>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</si>
  <si>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</si>
  <si>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</si>
  <si>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</si>
  <si>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</si>
  <si>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</si>
  <si>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</si>
  <si>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</si>
  <si>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</si>
  <si>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</si>
  <si>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</si>
  <si>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</si>
  <si>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</si>
  <si>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</si>
  <si>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</si>
  <si>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</si>
  <si>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</si>
  <si>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</si>
  <si>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</si>
  <si>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</si>
  <si>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</si>
  <si>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</si>
  <si>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</si>
  <si>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</si>
  <si>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</si>
  <si>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</si>
  <si>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</si>
  <si>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</si>
  <si>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</si>
  <si>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</si>
  <si>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</si>
  <si>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</si>
  <si>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</si>
  <si>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</si>
  <si>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</si>
  <si>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</si>
  <si>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</si>
  <si>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</si>
  <si>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</si>
  <si>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</si>
  <si>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</si>
  <si>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</si>
  <si>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</si>
  <si>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</si>
  <si>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</si>
  <si>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</si>
  <si>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</si>
  <si>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</si>
  <si>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</si>
  <si>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</si>
  <si>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</si>
  <si>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</si>
  <si>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</si>
  <si>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</si>
  <si>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</si>
  <si>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</si>
  <si>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</si>
  <si>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</si>
  <si>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</si>
  <si>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</si>
  <si>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</si>
  <si>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</si>
  <si>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</si>
  <si>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</si>
  <si>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</si>
  <si>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</si>
  <si>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</si>
  <si>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</si>
  <si>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</si>
  <si>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</si>
  <si>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</si>
  <si>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</si>
  <si>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</si>
  <si>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</si>
  <si>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</si>
  <si>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</si>
  <si>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</si>
  <si>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</si>
  <si>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</si>
  <si>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</si>
  <si>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</si>
  <si>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</si>
  <si>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</si>
  <si>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</si>
  <si>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</si>
  <si>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</si>
  <si>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</si>
  <si>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</si>
  <si>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</si>
  <si>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</si>
  <si>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</si>
  <si>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</si>
  <si>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</si>
  <si>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</si>
  <si>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</si>
  <si>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</si>
  <si>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</si>
  <si>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</si>
  <si>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</si>
  <si>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</si>
  <si>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</si>
  <si>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</si>
  <si>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</si>
  <si>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</si>
  <si>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</si>
  <si>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</si>
  <si>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</si>
  <si>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</si>
  <si>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</si>
  <si>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</si>
  <si>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</si>
  <si>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</si>
  <si>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</si>
  <si>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</si>
  <si>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</si>
  <si>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</si>
  <si>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</si>
  <si>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</si>
  <si>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</si>
  <si>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</si>
  <si>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</si>
  <si>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</si>
  <si>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</si>
  <si>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</si>
  <si>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</si>
  <si>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</si>
  <si>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</si>
  <si>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</si>
  <si>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</si>
  <si>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</si>
  <si>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</si>
  <si>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</si>
  <si>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</si>
  <si>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</si>
  <si>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</si>
  <si>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</si>
  <si>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</si>
  <si>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</si>
  <si>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</si>
  <si>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</si>
  <si>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</si>
  <si>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</si>
  <si>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</si>
  <si>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</si>
  <si>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</si>
  <si>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</si>
  <si>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</si>
  <si>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</si>
  <si>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岐阜県美濃加茂市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</si>
  <si>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</si>
  <si>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</si>
  <si>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</si>
  <si>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</si>
  <si>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</si>
  <si>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</si>
  <si>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</si>
  <si>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</si>
  <si>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</si>
  <si>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</si>
  <si>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</si>
  <si>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</si>
  <si>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</si>
  <si>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</si>
  <si>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</si>
  <si>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</si>
  <si>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</si>
  <si>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</si>
  <si>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</si>
  <si>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</si>
  <si>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</si>
  <si>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</si>
  <si>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</si>
  <si>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</si>
  <si>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</si>
  <si>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</si>
  <si>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</si>
  <si>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</si>
  <si>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</si>
  <si>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</si>
  <si>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</si>
  <si>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</si>
  <si>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</si>
  <si>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</si>
  <si>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</si>
  <si>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</si>
  <si>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</si>
  <si>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</si>
  <si>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</si>
  <si>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</si>
  <si>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</si>
  <si>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</si>
  <si>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</si>
  <si>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</si>
  <si>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</si>
  <si>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</si>
  <si>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</si>
  <si>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</si>
  <si>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</si>
  <si>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</si>
  <si>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</si>
  <si>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</si>
  <si>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</si>
  <si>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</si>
  <si>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</si>
  <si>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</si>
  <si>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</si>
  <si>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</si>
  <si>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</si>
  <si>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</si>
  <si>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</si>
  <si>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</si>
  <si>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</si>
  <si>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</si>
  <si>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</si>
  <si>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</si>
  <si>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</si>
  <si>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</si>
  <si>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</si>
  <si>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</si>
  <si>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</si>
  <si>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</si>
  <si>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</si>
  <si>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</si>
  <si>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</si>
  <si>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</si>
  <si>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</si>
  <si>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</si>
  <si>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</si>
  <si>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</si>
  <si>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</si>
  <si>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</si>
  <si>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</si>
  <si>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</si>
  <si>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</si>
  <si>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</si>
  <si>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</si>
  <si>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</si>
  <si>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</si>
  <si>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</si>
  <si>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</si>
  <si>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</si>
  <si>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</si>
  <si>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</si>
  <si>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</si>
  <si>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</si>
  <si>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</si>
  <si>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</si>
  <si>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</si>
  <si>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</si>
  <si>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</si>
  <si>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</si>
  <si>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</si>
  <si>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</si>
  <si>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</si>
  <si>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</si>
  <si>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</si>
  <si>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</si>
  <si>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</si>
  <si>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</si>
  <si>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</si>
  <si>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</si>
  <si>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</si>
  <si>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</si>
  <si>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</si>
  <si>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</si>
  <si>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</si>
  <si>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</si>
  <si>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</si>
  <si>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</si>
  <si>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</si>
  <si>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</si>
  <si>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</si>
  <si>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</si>
  <si>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</si>
  <si>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</si>
  <si>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</si>
  <si>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</si>
  <si>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</si>
  <si>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</si>
  <si>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</si>
  <si>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</si>
  <si>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</si>
  <si>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</si>
  <si>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</si>
  <si>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</si>
  <si>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</si>
  <si>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</si>
  <si>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</si>
  <si>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</si>
  <si>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</si>
  <si>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</si>
  <si>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</si>
  <si>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</si>
  <si>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</si>
  <si>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</si>
  <si>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</si>
  <si>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</si>
  <si>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</si>
  <si>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</si>
  <si>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</si>
  <si>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</si>
  <si>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</si>
  <si>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岐阜県美濃加茂市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</si>
  <si>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</si>
  <si>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</si>
  <si>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</si>
  <si>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</si>
  <si>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</si>
  <si>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</si>
  <si>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</si>
  <si>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</si>
  <si>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</si>
  <si>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</si>
  <si>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</si>
  <si>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</si>
  <si>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</si>
  <si>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</si>
  <si>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</si>
  <si>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</si>
  <si>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</si>
  <si>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</si>
  <si>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</si>
  <si>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</si>
  <si>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</si>
  <si>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</si>
  <si>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</si>
  <si>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</si>
  <si>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</si>
  <si>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</si>
  <si>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</si>
  <si>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</si>
  <si>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</si>
  <si>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</si>
  <si>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</si>
  <si>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</si>
  <si>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</si>
  <si>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</si>
  <si>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</si>
  <si>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</si>
  <si>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</si>
  <si>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</si>
  <si>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</si>
  <si>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</si>
  <si>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</si>
  <si>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</si>
  <si>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</si>
  <si>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</si>
  <si>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</si>
  <si>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</si>
  <si>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</si>
  <si>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</si>
  <si>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</si>
  <si>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</si>
  <si>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</si>
  <si>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</si>
  <si>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</si>
  <si>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</si>
  <si>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</si>
  <si>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</si>
  <si>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</si>
  <si>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</si>
  <si>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</si>
  <si>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</si>
  <si>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</si>
  <si>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</si>
  <si>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</si>
  <si>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</si>
  <si>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</si>
  <si>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</si>
  <si>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</si>
  <si>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</si>
  <si>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</si>
  <si>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</si>
  <si>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</si>
  <si>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</si>
  <si>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</si>
  <si>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</si>
  <si>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</si>
  <si>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</si>
  <si>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</si>
  <si>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</si>
  <si>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</si>
  <si>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</si>
  <si>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</si>
  <si>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</si>
  <si>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</si>
  <si>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</si>
  <si>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</si>
  <si>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</si>
  <si>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</si>
  <si>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</si>
  <si>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</si>
  <si>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</si>
  <si>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</si>
  <si>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</si>
  <si>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</si>
  <si>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</si>
  <si>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</si>
  <si>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</si>
  <si>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</si>
  <si>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</si>
  <si>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</si>
  <si>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</si>
  <si>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</si>
  <si>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</si>
  <si>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</si>
  <si>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介護認定・障がい者自立支援認定審査会会計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</si>
  <si>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</si>
  <si>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介護保険会計</t>
    <phoneticPr fontId="5"/>
  </si>
  <si>
    <t>(Ｆ)</t>
    <phoneticPr fontId="5"/>
  </si>
  <si>
    <t>後期高齢者医療会計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</si>
  <si>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</si>
  <si>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</si>
  <si>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</si>
  <si>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</si>
  <si>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</si>
  <si>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</si>
  <si>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</si>
  <si>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</si>
  <si>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</si>
  <si>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</si>
  <si>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</si>
  <si>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</si>
  <si>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</si>
  <si>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</si>
  <si>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</si>
  <si>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</si>
  <si>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</si>
  <si>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</si>
  <si>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</si>
  <si>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</si>
  <si>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</si>
  <si>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</si>
  <si>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</si>
  <si>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</si>
  <si>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</si>
  <si>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</si>
  <si>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</si>
  <si>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</si>
  <si>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</si>
  <si>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</si>
  <si>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</si>
  <si>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</si>
  <si>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</si>
  <si>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</si>
  <si>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</si>
  <si>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</si>
  <si>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</si>
  <si>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</si>
  <si>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</si>
  <si>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</si>
  <si>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</si>
  <si>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</si>
  <si>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</si>
  <si>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</si>
  <si>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</si>
  <si>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</si>
  <si>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</si>
  <si>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</si>
  <si>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</si>
  <si>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</si>
  <si>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</si>
  <si>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</si>
  <si>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</si>
  <si>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</si>
  <si>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</si>
  <si>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</si>
  <si>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</si>
  <si>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</si>
  <si>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</si>
  <si>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</si>
  <si>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</si>
  <si>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</si>
  <si>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</si>
  <si>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</si>
  <si>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</si>
  <si>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</si>
  <si>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</si>
  <si>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</si>
  <si>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</si>
  <si>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</si>
  <si>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</si>
  <si>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</si>
  <si>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</si>
  <si>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</si>
  <si>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</si>
  <si>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</si>
  <si>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</si>
  <si>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</si>
  <si>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</si>
  <si>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</si>
  <si>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</si>
  <si>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</si>
  <si>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</si>
  <si>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</si>
  <si>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</si>
  <si>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</si>
  <si>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1.19</t>
  </si>
  <si>
    <t>▲ 1.57</t>
  </si>
  <si>
    <t>水道事業会計</t>
  </si>
  <si>
    <t>一般会計</t>
  </si>
  <si>
    <t>下水道事業会計</t>
  </si>
  <si>
    <t>国民健康保険会計</t>
  </si>
  <si>
    <t>介護保険会計</t>
  </si>
  <si>
    <t>後期高齢者医療会計</t>
  </si>
  <si>
    <t>介護認定・障がい者自立支援認定審査会会計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</si>
  <si>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</si>
  <si>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</si>
  <si>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</si>
  <si>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</si>
  <si>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</si>
  <si>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</si>
  <si>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</si>
  <si>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</si>
  <si>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基金繰入905</t>
    <rPh sb="0" eb="2">
      <t>キキン</t>
    </rPh>
    <rPh sb="2" eb="4">
      <t>クリイレ</t>
    </rPh>
    <phoneticPr fontId="2"/>
  </si>
  <si>
    <t>－</t>
    <phoneticPr fontId="2"/>
  </si>
  <si>
    <t>長良川鉄道株式会社</t>
    <rPh sb="0" eb="3">
      <t>ナガラガワ</t>
    </rPh>
    <rPh sb="3" eb="5">
      <t>テツドウ</t>
    </rPh>
    <rPh sb="5" eb="7">
      <t>カブシキ</t>
    </rPh>
    <rPh sb="7" eb="9">
      <t>カイシャ</t>
    </rPh>
    <phoneticPr fontId="2"/>
  </si>
  <si>
    <t>基金繰入30</t>
    <rPh sb="0" eb="2">
      <t>キキン</t>
    </rPh>
    <rPh sb="2" eb="4">
      <t>クリイレ</t>
    </rPh>
    <phoneticPr fontId="2"/>
  </si>
  <si>
    <t>基金繰入11</t>
    <rPh sb="0" eb="2">
      <t>キキン</t>
    </rPh>
    <rPh sb="2" eb="4">
      <t>クリイレ</t>
    </rPh>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</si>
  <si>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</si>
  <si>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</si>
  <si>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</si>
  <si>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</si>
  <si>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</si>
  <si>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</si>
  <si>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</si>
  <si>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</si>
  <si>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可茂公設地方卸売市場組合</t>
    <rPh sb="0" eb="2">
      <t>カモ</t>
    </rPh>
    <rPh sb="2" eb="4">
      <t>コウセツ</t>
    </rPh>
    <rPh sb="4" eb="6">
      <t>チホウ</t>
    </rPh>
    <rPh sb="6" eb="8">
      <t>オロシウリ</t>
    </rPh>
    <rPh sb="8" eb="10">
      <t>イチバ</t>
    </rPh>
    <rPh sb="10" eb="12">
      <t>クミアイ</t>
    </rPh>
    <phoneticPr fontId="2"/>
  </si>
  <si>
    <t>基金繰入254</t>
    <rPh sb="0" eb="2">
      <t>キキン</t>
    </rPh>
    <rPh sb="2" eb="4">
      <t>クリイレ</t>
    </rPh>
    <phoneticPr fontId="2"/>
  </si>
  <si>
    <t>－</t>
    <phoneticPr fontId="2"/>
  </si>
  <si>
    <t>基金繰入2,348</t>
    <rPh sb="0" eb="2">
      <t>キキン</t>
    </rPh>
    <rPh sb="2" eb="4">
      <t>クリイレ</t>
    </rPh>
    <phoneticPr fontId="2"/>
  </si>
  <si>
    <t>基金繰入6</t>
    <rPh sb="0" eb="2">
      <t>キキン</t>
    </rPh>
    <rPh sb="2" eb="4">
      <t>クリイレ</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</si>
  <si>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</si>
  <si>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</si>
  <si>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</si>
  <si>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庁舎建設基金</t>
    <rPh sb="0" eb="2">
      <t>チョウシャ</t>
    </rPh>
    <rPh sb="2" eb="4">
      <t>ケンセツ</t>
    </rPh>
    <rPh sb="4" eb="6">
      <t>キキン</t>
    </rPh>
    <phoneticPr fontId="2"/>
  </si>
  <si>
    <t>ふるさと納税基金</t>
    <rPh sb="4" eb="6">
      <t>ノウゼイ</t>
    </rPh>
    <rPh sb="6" eb="8">
      <t>キキン</t>
    </rPh>
    <phoneticPr fontId="2"/>
  </si>
  <si>
    <t>福祉基金</t>
    <rPh sb="0" eb="2">
      <t>フクシ</t>
    </rPh>
    <rPh sb="2" eb="4">
      <t>キキン</t>
    </rPh>
    <phoneticPr fontId="2"/>
  </si>
  <si>
    <t>国際交流基金</t>
    <rPh sb="0" eb="2">
      <t>コクサイ</t>
    </rPh>
    <rPh sb="2" eb="4">
      <t>コウリュウ</t>
    </rPh>
    <rPh sb="4" eb="6">
      <t>キキン</t>
    </rPh>
    <phoneticPr fontId="2"/>
  </si>
  <si>
    <t>ふるさと水基金</t>
    <rPh sb="4" eb="5">
      <t>ミズ</t>
    </rPh>
    <rPh sb="5" eb="7">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</si>
  <si>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</si>
  <si>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</si>
  <si>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</si>
  <si>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</si>
  <si>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</si>
  <si>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当市では市債残高削減を経営方針として財政運営に取り組んできた結果、将来負担比率は平成25年度から「比率なし」となっています。また、実質公債費比率については、類似団体内平均値と比較して1.0ポイント低くなっています。
しかしながら、今後、施設の長寿命化や、庁舎の建て替えなど地方債の発行増加が見込まれるなか、施設の老朽化も同時に進行していくため、令和３年度に改定予定の総合管理計画に基づき、将来の負担を見据えた施設整備を行っていきます。</t>
    <rPh sb="65" eb="67">
      <t>ジッシツ</t>
    </rPh>
    <rPh sb="67" eb="70">
      <t>コウサイヒ</t>
    </rPh>
    <rPh sb="70" eb="72">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</si>
  <si>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</si>
  <si>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</si>
  <si>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</si>
  <si>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市では市債残高削減を経営方針として財政運営に取り組んできた結果、将来負担比率は平成25年度から「比率なし」となっています。また、有形固定資産減価償却率については、類似団体内平均値と比較して0.2ポイント高くなっています。
しかしながら、今後、施設の長寿命化や、庁舎の建て替えなど地方債の発行増加が見込まれるなか、施設の老朽化も同時に進行していくため、公共施設等総合管理計画に基づき、将来の負担を見据えた施設整備を行っていきます。</t>
    <rPh sb="102" eb="103">
      <t>タカ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</si>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</sst>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E89-481D-8D8E-F80A0A7910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37646</c:v>
                </c:pt>
                <c:pt idx="1">
                  <c:v>28545</c:v>
                </c:pt>
                <c:pt idx="2">
                  <c:v>48239</c:v>
                </c:pt>
                <c:pt idx="3">
                  <c:v>41512</c:v>
                </c:pt>
                <c:pt idx="4">
                  <c:v>27707</c:v>
                </c:pt>
              </c:numCache>
            </c:numRef>
          </c:val>
          <c:smooth val="0"/>
          <c:extLst>
            <c:ext xmlns:c16="http://schemas.microsoft.com/office/drawing/2014/chart" uri="{C3380CC4-5D6E-409C-BE32-E72D297353CC}">
              <c16:uniqueId val="{00000001-1E89-481D-8D8E-F80A0A79105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16.39</c:v>
                </c:pt>
                <c:pt idx="1">
                  <c:v>10.050000000000001</c:v>
                </c:pt>
                <c:pt idx="2">
                  <c:v>8.9700000000000006</c:v>
                </c:pt>
                <c:pt idx="3">
                  <c:v>11.64</c:v>
                </c:pt>
                <c:pt idx="4">
                  <c:v>14.4</c:v>
                </c:pt>
              </c:numCache>
            </c:numRef>
          </c:val>
          <c:extLst>
            <c:ext xmlns:c16="http://schemas.microsoft.com/office/drawing/2014/chart" uri="{C3380CC4-5D6E-409C-BE32-E72D297353CC}">
              <c16:uniqueId val="{00000000-D727-4C35-89A0-FC969B7B9D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29.13</c:v>
                </c:pt>
                <c:pt idx="1">
                  <c:v>33.94</c:v>
                </c:pt>
                <c:pt idx="2">
                  <c:v>32.54</c:v>
                </c:pt>
                <c:pt idx="3">
                  <c:v>31.27</c:v>
                </c:pt>
                <c:pt idx="4">
                  <c:v>31.8</c:v>
                </c:pt>
              </c:numCache>
            </c:numRef>
          </c:val>
          <c:extLst>
            <c:ext xmlns:c16="http://schemas.microsoft.com/office/drawing/2014/chart" uri="{C3380CC4-5D6E-409C-BE32-E72D297353CC}">
              <c16:uniqueId val="{00000001-D727-4C35-89A0-FC969B7B9D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8.4</c:v>
                </c:pt>
                <c:pt idx="1">
                  <c:v>-1.19</c:v>
                </c:pt>
                <c:pt idx="2">
                  <c:v>-1.57</c:v>
                </c:pt>
                <c:pt idx="3">
                  <c:v>1.49</c:v>
                </c:pt>
                <c:pt idx="4">
                  <c:v>3.14</c:v>
                </c:pt>
              </c:numCache>
            </c:numRef>
          </c:val>
          <c:smooth val="0"/>
          <c:extLst>
            <c:ext xmlns:c16="http://schemas.microsoft.com/office/drawing/2014/chart" uri="{C3380CC4-5D6E-409C-BE32-E72D297353CC}">
              <c16:uniqueId val="{00000002-D727-4C35-89A0-FC969B7B9D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1.26</c:v>
                </c:pt>
                <c:pt idx="2">
                  <c:v>#N/A</c:v>
                </c:pt>
                <c:pt idx="3">
                  <c:v>1.51</c:v>
                </c:pt>
                <c:pt idx="4">
                  <c:v>#N/A</c:v>
                </c:pt>
                <c:pt idx="5">
                  <c:v>2.96</c:v>
                </c:pt>
                <c:pt idx="6">
                  <c:v>#N/A</c:v>
                </c:pt>
                <c:pt idx="7">
                  <c:v>1.55</c:v>
                </c:pt>
                <c:pt idx="8">
                  <c:v>0</c:v>
                </c:pt>
                <c:pt idx="9">
                  <c:v>0</c:v>
                </c:pt>
              </c:numCache>
            </c:numRef>
          </c:val>
          <c:extLst>
            <c:ext xmlns:c16="http://schemas.microsoft.com/office/drawing/2014/chart" uri="{C3380CC4-5D6E-409C-BE32-E72D297353CC}">
              <c16:uniqueId val="{00000000-5B73-4B33-96D2-C964E81FD4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73-4B33-96D2-C964E81FD4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73-4B33-96D2-C964E81FD421}"/>
            </c:ext>
          </c:extLst>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3-5B73-4B33-96D2-C964E81FD421}"/>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0.28000000000000003</c:v>
                </c:pt>
                <c:pt idx="4">
                  <c:v>#N/A</c:v>
                </c:pt>
                <c:pt idx="5">
                  <c:v>0.26</c:v>
                </c:pt>
                <c:pt idx="6">
                  <c:v>#N/A</c:v>
                </c:pt>
                <c:pt idx="7">
                  <c:v>0.26</c:v>
                </c:pt>
                <c:pt idx="8">
                  <c:v>#N/A</c:v>
                </c:pt>
                <c:pt idx="9">
                  <c:v>0.26</c:v>
                </c:pt>
              </c:numCache>
            </c:numRef>
          </c:val>
          <c:extLst>
            <c:ext xmlns:c16="http://schemas.microsoft.com/office/drawing/2014/chart" uri="{C3380CC4-5D6E-409C-BE32-E72D297353CC}">
              <c16:uniqueId val="{00000004-5B73-4B33-96D2-C964E81FD421}"/>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0.45</c:v>
                </c:pt>
              </c:numCache>
            </c:numRef>
          </c:val>
          <c:extLst>
            <c:ext xmlns:c16="http://schemas.microsoft.com/office/drawing/2014/chart" uri="{C3380CC4-5D6E-409C-BE32-E72D297353CC}">
              <c16:uniqueId val="{00000005-5B73-4B33-96D2-C964E81FD421}"/>
            </c:ext>
          </c:extLst>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1.62</c:v>
                </c:pt>
                <c:pt idx="2">
                  <c:v>#N/A</c:v>
                </c:pt>
                <c:pt idx="3">
                  <c:v>1.29</c:v>
                </c:pt>
                <c:pt idx="4">
                  <c:v>#N/A</c:v>
                </c:pt>
                <c:pt idx="5">
                  <c:v>1.38</c:v>
                </c:pt>
                <c:pt idx="6">
                  <c:v>#N/A</c:v>
                </c:pt>
                <c:pt idx="7">
                  <c:v>1.1100000000000001</c:v>
                </c:pt>
                <c:pt idx="8">
                  <c:v>#N/A</c:v>
                </c:pt>
                <c:pt idx="9">
                  <c:v>0.67</c:v>
                </c:pt>
              </c:numCache>
            </c:numRef>
          </c:val>
          <c:extLst>
            <c:ext xmlns:c16="http://schemas.microsoft.com/office/drawing/2014/chart" uri="{C3380CC4-5D6E-409C-BE32-E72D297353CC}">
              <c16:uniqueId val="{00000006-5B73-4B33-96D2-C964E81FD42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4.8899999999999997</c:v>
                </c:pt>
                <c:pt idx="2">
                  <c:v>#N/A</c:v>
                </c:pt>
                <c:pt idx="3">
                  <c:v>5.24</c:v>
                </c:pt>
                <c:pt idx="4">
                  <c:v>#N/A</c:v>
                </c:pt>
                <c:pt idx="5">
                  <c:v>5.19</c:v>
                </c:pt>
                <c:pt idx="6">
                  <c:v>#N/A</c:v>
                </c:pt>
                <c:pt idx="7">
                  <c:v>5.4</c:v>
                </c:pt>
                <c:pt idx="8">
                  <c:v>#N/A</c:v>
                </c:pt>
                <c:pt idx="9">
                  <c:v>4.3099999999999996</c:v>
                </c:pt>
              </c:numCache>
            </c:numRef>
          </c:val>
          <c:extLst>
            <c:ext xmlns:c16="http://schemas.microsoft.com/office/drawing/2014/chart" uri="{C3380CC4-5D6E-409C-BE32-E72D297353CC}">
              <c16:uniqueId val="{00000007-5B73-4B33-96D2-C964E81FD4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16.38</c:v>
                </c:pt>
                <c:pt idx="2">
                  <c:v>#N/A</c:v>
                </c:pt>
                <c:pt idx="3">
                  <c:v>10.07</c:v>
                </c:pt>
                <c:pt idx="4">
                  <c:v>#N/A</c:v>
                </c:pt>
                <c:pt idx="5">
                  <c:v>8.9700000000000006</c:v>
                </c:pt>
                <c:pt idx="6">
                  <c:v>#N/A</c:v>
                </c:pt>
                <c:pt idx="7">
                  <c:v>11.63</c:v>
                </c:pt>
                <c:pt idx="8">
                  <c:v>#N/A</c:v>
                </c:pt>
                <c:pt idx="9">
                  <c:v>14.39</c:v>
                </c:pt>
              </c:numCache>
            </c:numRef>
          </c:val>
          <c:extLst>
            <c:ext xmlns:c16="http://schemas.microsoft.com/office/drawing/2014/chart" uri="{C3380CC4-5D6E-409C-BE32-E72D297353CC}">
              <c16:uniqueId val="{00000008-5B73-4B33-96D2-C964E81FD4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16.72</c:v>
                </c:pt>
                <c:pt idx="2">
                  <c:v>#N/A</c:v>
                </c:pt>
                <c:pt idx="3">
                  <c:v>19.07</c:v>
                </c:pt>
                <c:pt idx="4">
                  <c:v>#N/A</c:v>
                </c:pt>
                <c:pt idx="5">
                  <c:v>16.93</c:v>
                </c:pt>
                <c:pt idx="6">
                  <c:v>#N/A</c:v>
                </c:pt>
                <c:pt idx="7">
                  <c:v>18.45</c:v>
                </c:pt>
                <c:pt idx="8">
                  <c:v>#N/A</c:v>
                </c:pt>
                <c:pt idx="9">
                  <c:v>16.59</c:v>
                </c:pt>
              </c:numCache>
            </c:numRef>
          </c:val>
          <c:extLst>
            <c:ext xmlns:c16="http://schemas.microsoft.com/office/drawing/2014/chart" uri="{C3380CC4-5D6E-409C-BE32-E72D297353CC}">
              <c16:uniqueId val="{00000009-5B73-4B33-96D2-C964E81FD4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2157</c:v>
                </c:pt>
                <c:pt idx="5">
                  <c:v>2144</c:v>
                </c:pt>
                <c:pt idx="8">
                  <c:v>2097</c:v>
                </c:pt>
                <c:pt idx="11">
                  <c:v>2078</c:v>
                </c:pt>
                <c:pt idx="14">
                  <c:v>2003</c:v>
                </c:pt>
              </c:numCache>
            </c:numRef>
          </c:val>
          <c:extLst>
            <c:ext xmlns:c16="http://schemas.microsoft.com/office/drawing/2014/chart" uri="{C3380CC4-5D6E-409C-BE32-E72D297353CC}">
              <c16:uniqueId val="{00000000-C12D-4133-A966-E2E962D97E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2D-4133-A966-E2E962D97E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c:v>
                </c:pt>
                <c:pt idx="3">
                  <c:v>70</c:v>
                </c:pt>
                <c:pt idx="6">
                  <c:v>36</c:v>
                </c:pt>
                <c:pt idx="9">
                  <c:v>36</c:v>
                </c:pt>
                <c:pt idx="12">
                  <c:v>0</c:v>
                </c:pt>
              </c:numCache>
            </c:numRef>
          </c:val>
          <c:extLst>
            <c:ext xmlns:c16="http://schemas.microsoft.com/office/drawing/2014/chart" uri="{C3380CC4-5D6E-409C-BE32-E72D297353CC}">
              <c16:uniqueId val="{00000002-C12D-4133-A966-E2E962D97E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71</c:v>
                </c:pt>
                <c:pt idx="3">
                  <c:v>72</c:v>
                </c:pt>
                <c:pt idx="6">
                  <c:v>74</c:v>
                </c:pt>
                <c:pt idx="9">
                  <c:v>45</c:v>
                </c:pt>
                <c:pt idx="12">
                  <c:v>79</c:v>
                </c:pt>
              </c:numCache>
            </c:numRef>
          </c:val>
          <c:extLst>
            <c:ext xmlns:c16="http://schemas.microsoft.com/office/drawing/2014/chart" uri="{C3380CC4-5D6E-409C-BE32-E72D297353CC}">
              <c16:uniqueId val="{00000003-C12D-4133-A966-E2E962D97E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967</c:v>
                </c:pt>
                <c:pt idx="3">
                  <c:v>962</c:v>
                </c:pt>
                <c:pt idx="6">
                  <c:v>940</c:v>
                </c:pt>
                <c:pt idx="9">
                  <c:v>886</c:v>
                </c:pt>
                <c:pt idx="12">
                  <c:v>914</c:v>
                </c:pt>
              </c:numCache>
            </c:numRef>
          </c:val>
          <c:extLst>
            <c:ext xmlns:c16="http://schemas.microsoft.com/office/drawing/2014/chart" uri="{C3380CC4-5D6E-409C-BE32-E72D297353CC}">
              <c16:uniqueId val="{00000004-C12D-4133-A966-E2E962D97E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2D-4133-A966-E2E962D97E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2D-4133-A966-E2E962D97E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1700</c:v>
                </c:pt>
                <c:pt idx="3">
                  <c:v>1669</c:v>
                </c:pt>
                <c:pt idx="6">
                  <c:v>1655</c:v>
                </c:pt>
                <c:pt idx="9">
                  <c:v>1586</c:v>
                </c:pt>
                <c:pt idx="12">
                  <c:v>1637</c:v>
                </c:pt>
              </c:numCache>
            </c:numRef>
          </c:val>
          <c:extLst>
            <c:ext xmlns:c16="http://schemas.microsoft.com/office/drawing/2014/chart" uri="{C3380CC4-5D6E-409C-BE32-E72D297353CC}">
              <c16:uniqueId val="{00000007-C12D-4133-A966-E2E962D97E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613</c:v>
                </c:pt>
                <c:pt idx="2">
                  <c:v>#N/A</c:v>
                </c:pt>
                <c:pt idx="3">
                  <c:v>#N/A</c:v>
                </c:pt>
                <c:pt idx="4">
                  <c:v>629</c:v>
                </c:pt>
                <c:pt idx="5">
                  <c:v>#N/A</c:v>
                </c:pt>
                <c:pt idx="6">
                  <c:v>#N/A</c:v>
                </c:pt>
                <c:pt idx="7">
                  <c:v>608</c:v>
                </c:pt>
                <c:pt idx="8">
                  <c:v>#N/A</c:v>
                </c:pt>
                <c:pt idx="9">
                  <c:v>#N/A</c:v>
                </c:pt>
                <c:pt idx="10">
                  <c:v>475</c:v>
                </c:pt>
                <c:pt idx="11">
                  <c:v>#N/A</c:v>
                </c:pt>
                <c:pt idx="12">
                  <c:v>#N/A</c:v>
                </c:pt>
                <c:pt idx="13">
                  <c:v>627</c:v>
                </c:pt>
                <c:pt idx="14">
                  <c:v>#N/A</c:v>
                </c:pt>
              </c:numCache>
            </c:numRef>
          </c:val>
          <c:smooth val="0"/>
          <c:extLst>
            <c:ext xmlns:c16="http://schemas.microsoft.com/office/drawing/2014/chart" uri="{C3380CC4-5D6E-409C-BE32-E72D297353CC}">
              <c16:uniqueId val="{00000008-C12D-4133-A966-E2E962D97E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22523</c:v>
                </c:pt>
                <c:pt idx="5">
                  <c:v>22109</c:v>
                </c:pt>
                <c:pt idx="8">
                  <c:v>21702</c:v>
                </c:pt>
                <c:pt idx="11">
                  <c:v>21328</c:v>
                </c:pt>
                <c:pt idx="14">
                  <c:v>21028</c:v>
                </c:pt>
              </c:numCache>
            </c:numRef>
          </c:val>
          <c:extLst>
            <c:ext xmlns:c16="http://schemas.microsoft.com/office/drawing/2014/chart" uri="{C3380CC4-5D6E-409C-BE32-E72D297353CC}">
              <c16:uniqueId val="{00000000-E906-42D8-B679-1F0F6BE34C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8692</c:v>
                </c:pt>
                <c:pt idx="5">
                  <c:v>8231</c:v>
                </c:pt>
                <c:pt idx="8">
                  <c:v>7567</c:v>
                </c:pt>
                <c:pt idx="11">
                  <c:v>7530</c:v>
                </c:pt>
                <c:pt idx="14">
                  <c:v>5595</c:v>
                </c:pt>
              </c:numCache>
            </c:numRef>
          </c:val>
          <c:extLst>
            <c:ext xmlns:c16="http://schemas.microsoft.com/office/drawing/2014/chart" uri="{C3380CC4-5D6E-409C-BE32-E72D297353CC}">
              <c16:uniqueId val="{00000001-E906-42D8-B679-1F0F6BE34C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5571</c:v>
                </c:pt>
                <c:pt idx="5">
                  <c:v>6407</c:v>
                </c:pt>
                <c:pt idx="8">
                  <c:v>7378</c:v>
                </c:pt>
                <c:pt idx="11">
                  <c:v>7465</c:v>
                </c:pt>
                <c:pt idx="14">
                  <c:v>7637</c:v>
                </c:pt>
              </c:numCache>
            </c:numRef>
          </c:val>
          <c:extLst>
            <c:ext xmlns:c16="http://schemas.microsoft.com/office/drawing/2014/chart" uri="{C3380CC4-5D6E-409C-BE32-E72D297353CC}">
              <c16:uniqueId val="{00000002-E906-42D8-B679-1F0F6BE34C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06-42D8-B679-1F0F6BE34C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06-42D8-B679-1F0F6BE34C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06-42D8-B679-1F0F6BE34C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1617</c:v>
                </c:pt>
                <c:pt idx="3">
                  <c:v>2100</c:v>
                </c:pt>
                <c:pt idx="6">
                  <c:v>1690</c:v>
                </c:pt>
                <c:pt idx="9">
                  <c:v>1821</c:v>
                </c:pt>
                <c:pt idx="12">
                  <c:v>1602</c:v>
                </c:pt>
              </c:numCache>
            </c:numRef>
          </c:val>
          <c:extLst>
            <c:ext xmlns:c16="http://schemas.microsoft.com/office/drawing/2014/chart" uri="{C3380CC4-5D6E-409C-BE32-E72D297353CC}">
              <c16:uniqueId val="{00000006-E906-42D8-B679-1F0F6BE34C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305</c:v>
                </c:pt>
                <c:pt idx="3">
                  <c:v>233</c:v>
                </c:pt>
                <c:pt idx="6">
                  <c:v>263</c:v>
                </c:pt>
                <c:pt idx="9">
                  <c:v>966</c:v>
                </c:pt>
                <c:pt idx="12">
                  <c:v>830</c:v>
                </c:pt>
              </c:numCache>
            </c:numRef>
          </c:val>
          <c:extLst>
            <c:ext xmlns:c16="http://schemas.microsoft.com/office/drawing/2014/chart" uri="{C3380CC4-5D6E-409C-BE32-E72D297353CC}">
              <c16:uniqueId val="{00000007-E906-42D8-B679-1F0F6BE34C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18207</c:v>
                </c:pt>
                <c:pt idx="3">
                  <c:v>16738</c:v>
                </c:pt>
                <c:pt idx="6">
                  <c:v>16254</c:v>
                </c:pt>
                <c:pt idx="9">
                  <c:v>15570</c:v>
                </c:pt>
                <c:pt idx="12">
                  <c:v>14184</c:v>
                </c:pt>
              </c:numCache>
            </c:numRef>
          </c:val>
          <c:extLst>
            <c:ext xmlns:c16="http://schemas.microsoft.com/office/drawing/2014/chart" uri="{C3380CC4-5D6E-409C-BE32-E72D297353CC}">
              <c16:uniqueId val="{00000008-E906-42D8-B679-1F0F6BE34C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105</c:v>
                </c:pt>
                <c:pt idx="3">
                  <c:v>71</c:v>
                </c:pt>
                <c:pt idx="6">
                  <c:v>37</c:v>
                </c:pt>
                <c:pt idx="9">
                  <c:v>0</c:v>
                </c:pt>
                <c:pt idx="12">
                  <c:v>334</c:v>
                </c:pt>
              </c:numCache>
            </c:numRef>
          </c:val>
          <c:extLst>
            <c:ext xmlns:c16="http://schemas.microsoft.com/office/drawing/2014/chart" uri="{C3380CC4-5D6E-409C-BE32-E72D297353CC}">
              <c16:uniqueId val="{00000009-E906-42D8-B679-1F0F6BE34C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14548</c:v>
                </c:pt>
                <c:pt idx="3">
                  <c:v>14008</c:v>
                </c:pt>
                <c:pt idx="6">
                  <c:v>13915</c:v>
                </c:pt>
                <c:pt idx="9">
                  <c:v>13596</c:v>
                </c:pt>
                <c:pt idx="12">
                  <c:v>13161</c:v>
                </c:pt>
              </c:numCache>
            </c:numRef>
          </c:val>
          <c:extLst>
            <c:ext xmlns:c16="http://schemas.microsoft.com/office/drawing/2014/chart" uri="{C3380CC4-5D6E-409C-BE32-E72D297353CC}">
              <c16:uniqueId val="{0000000A-E906-42D8-B679-1F0F6BE34C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06-42D8-B679-1F0F6BE34C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3795</c:v>
                </c:pt>
                <c:pt idx="1">
                  <c:v>3656</c:v>
                </c:pt>
                <c:pt idx="2">
                  <c:v>3704</c:v>
                </c:pt>
              </c:numCache>
            </c:numRef>
          </c:val>
          <c:extLst>
            <c:ext xmlns:c16="http://schemas.microsoft.com/office/drawing/2014/chart" uri="{C3380CC4-5D6E-409C-BE32-E72D297353CC}">
              <c16:uniqueId val="{00000000-8B46-4A88-972D-B8A26F58199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343</c:v>
                </c:pt>
                <c:pt idx="1">
                  <c:v>345</c:v>
                </c:pt>
                <c:pt idx="2">
                  <c:v>351</c:v>
                </c:pt>
              </c:numCache>
            </c:numRef>
          </c:val>
          <c:extLst>
            <c:ext xmlns:c16="http://schemas.microsoft.com/office/drawing/2014/chart" uri="{C3380CC4-5D6E-409C-BE32-E72D297353CC}">
              <c16:uniqueId val="{00000001-8B46-4A88-972D-B8A26F58199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1401</c:v>
                </c:pt>
                <c:pt idx="1">
                  <c:v>1566</c:v>
                </c:pt>
                <c:pt idx="2">
                  <c:v>1663</c:v>
                </c:pt>
              </c:numCache>
            </c:numRef>
          </c:val>
          <c:extLst>
            <c:ext xmlns:c16="http://schemas.microsoft.com/office/drawing/2014/chart" uri="{C3380CC4-5D6E-409C-BE32-E72D297353CC}">
              <c16:uniqueId val="{00000002-8B46-4A88-972D-B8A26F58199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{242FC8D3-6477-4151-B605-2FC3BD5E382A}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E7B-4BBD-99A0-19176CC8E6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{CF7A5D1C-994E-4AB5-8D16-2BB5BD709B10}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7B-4BBD-99A0-19176CC8E6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{887E5E3F-6081-4D6C-810A-4700234C0955}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7B-4BBD-99A0-19176CC8E6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{B0D53523-83EB-4C4E-AB79-45863363EEF0}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7B-4BBD-99A0-19176CC8E6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{7C21522E-54A2-4AB3-82A2-829CD59F072B}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7B-4BBD-99A0-19176CC8E64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{869E3F45-7B07-404B-B2B5-C354BC77DBCB}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E7B-4BBD-99A0-19176CC8E64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{2772713D-844C-4AB7-92D4-E4EF9EAC37C4}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E7B-4BBD-99A0-19176CC8E64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{2030444B-2A6D-4F68-9DD2-AFDD8729F82A}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E7B-4BBD-99A0-19176CC8E64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{A1151382-8685-4C41-8B78-1609C7BE0AB3}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E7B-4BBD-99A0-19176CC8E6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59.1</c:v>
                </c:pt>
                <c:pt idx="32">
                  <c:v>60.8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7B-4BBD-99A0-19176CC8E64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{B66F890E-F5AD-4F03-B473-685A2757FAD4}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E7B-4BBD-99A0-19176CC8E64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{C4A37146-1407-4F23-ACC2-9605F934DEEF}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7B-4BBD-99A0-19176CC8E6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{147A3120-04DB-49D0-BE5A-66EDF7055CDD}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7B-4BBD-99A0-19176CC8E6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{5E15C305-5E6F-4569-87DB-FE1232B8C4AD}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7B-4BBD-99A0-19176CC8E6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{05996ACB-5F2D-4F26-AFD4-E92C341F29EC}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7B-4BBD-99A0-19176CC8E64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{6F793DF1-79DD-497C-8FC3-80B5EE1E811B}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E7B-4BBD-99A0-19176CC8E64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{DAB45319-400B-404C-8763-21CD4B39FB59}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E7B-4BBD-99A0-19176CC8E64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{F8F74D7F-47FD-40AC-B112-FB2C3C22F688}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E7B-4BBD-99A0-19176CC8E64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{C48E1EAF-97CD-45CD-848C-91352E6D1C7E}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E7B-4BBD-99A0-19176CC8E6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60.6</c:v>
                </c:pt>
              </c:numCache>
            </c:numRef>
          </c:xVal>
          <c:yVal>
            <c:numRef>
              <c:f>公会計指標分析・財政指標組合せ分析表!$BP$55:$DC$55</c:f>
              <c:numCache>
                <c:formatCode>#,##0.0;"▲ "#,##0.0</c:formatCode>
                <c:ptCount val="40"/>
                <c:pt idx="24">
                  <c:v>25.3</c:v>
                </c:pt>
                <c:pt idx="32">
                  <c:v>25.5</c:v>
                </c:pt>
              </c:numCache>
            </c:numRef>
          </c:yVal>
          <c:smooth val="0"/>
          <c:extLst>
            <c:ext xmlns:c16="http://schemas.microsoft.com/office/drawing/2014/chart" uri="{C3380CC4-5D6E-409C-BE32-E72D297353CC}">
              <c16:uniqueId val="{00000013-EE7B-4BBD-99A0-19176CC8E64D}"/>
            </c:ext>
          </c:extLst>
        </c:ser>
        <c:dLbls>
          <c:showLegendKey val="0"/>
          <c:showVal val="1"/>
          <c:showCatName val="0"/>
          <c:showSerName val="0"/>
          <c:showPercent val="0"/>
          <c:showBubbleSize val="0"/>
        </c:dLbls>
        <c:axId val="46179840"/>
        <c:axId val="46181760"/>
      </c:scatterChart>
      <c:valAx>
        <c:axId val="46179840"/>
        <c:scaling>
          <c:orientation val="minMax"/>
          <c:max val="60.7"/>
          <c:min val="59.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6"/>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{232AFBF8-5D14-4704-A892-DC2A9B985F6F}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4B0-4EA8-87F7-89227F06FF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{516B85C6-FD0A-4D25-A219-A14C23FD933B}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B0-4EA8-87F7-89227F06FF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{FFEBAABD-90B5-4040-9939-E3331E2A6561}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B0-4EA8-87F7-89227F06FF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{EEBB26F9-46F0-465D-A42F-2DA433EBCEA2}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B0-4EA8-87F7-89227F06FF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{69ABD477-925B-4683-B457-95512BFE08F1}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B0-4EA8-87F7-89227F06FF6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{CC65EF24-DA6E-4A01-8574-D4554FB6AE55}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4B0-4EA8-87F7-89227F06FF6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{2236C652-89AF-4A11-B050-75780B8B9DC2}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4B0-4EA8-87F7-89227F06FF6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{94B76BAC-A54B-4024-81BF-D609515C7126}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4B0-4EA8-87F7-89227F06FF6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{F675ABA3-ED9F-4861-979C-1DA421DFF255}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4B0-4EA8-87F7-89227F06FF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6.4</c:v>
                </c:pt>
                <c:pt idx="16">
                  <c:v>6.2</c:v>
                </c:pt>
                <c:pt idx="24">
                  <c:v>5.7</c:v>
                </c:pt>
                <c:pt idx="32">
                  <c:v>5.6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4B0-4EA8-87F7-89227F06FF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{04411B0A-9333-47DA-BBF3-93216734CD89}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4B0-4EA8-87F7-89227F06FF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{4C56FF85-E143-4FB8-B2D5-82F55116498A}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B0-4EA8-87F7-89227F06FF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{26320EEE-56CB-43B8-9266-5090A92893A7}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B0-4EA8-87F7-89227F06FF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{56A7E0E8-8CBB-4088-8FB7-57026824AD11}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B0-4EA8-87F7-89227F06FF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{108DE86C-DA03-4966-95FF-39C96D4347D8}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B0-4EA8-87F7-89227F06FF6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{43C8A997-53DA-49DB-9628-6A41D9E1FA93}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4B0-4EA8-87F7-89227F06FF6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{3BCFDB95-1C30-4788-B4EB-1E6BB84B501F}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4B0-4EA8-87F7-89227F06FF6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{8A65F65F-8170-4D03-A774-D32F7254A139}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4B0-4EA8-87F7-89227F06FF6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{241BB0BB-9DD3-40C2-A8E5-5017D002FCFC}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4B0-4EA8-87F7-89227F06FF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4B0-4EA8-87F7-89227F06FF6A}"/>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これまで市債の新規発行額を元金償還額以下とするなど市債抑制に取り組んできたことで、令和元年度の実質公債費比率についても</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今後も引き続き、中長期的な視点に立って、借入と償還のバランスを考えた財政運営を行うことにより、比率の低下に努めていく。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一般会計等に係る地方債の現在高については、これまで市債の新規発行額を元金償還額以下とするなど市債抑制に取り組んできたことで年々減少しており、令和元年度は前年度より約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3,500</a:t>
          </a:r>
          <a:r>
            <a:rPr kumimoji="1" lang="ja-JP" altLang="en-US" sz="1400">
              <a:latin typeface="ＭＳ ゴシック" pitchFamily="49" charset="-128"/>
              <a:ea typeface="ＭＳ ゴシック" pitchFamily="49" charset="-128"/>
            </a:rPr>
            <a:t>万円減少している。</a:t>
          </a:r>
        </a:p>
        <a:p>
          <a:r>
            <a:rPr kumimoji="1" lang="ja-JP" altLang="en-US" sz="1400">
              <a:latin typeface="ＭＳ ゴシック" pitchFamily="49" charset="-128"/>
              <a:ea typeface="ＭＳ ゴシック" pitchFamily="49" charset="-128"/>
            </a:rPr>
            <a:t>　また、充当可能基金については、財政調整基金の約</a:t>
          </a:r>
          <a:r>
            <a:rPr kumimoji="1" lang="en-US" altLang="ja-JP" sz="1400">
              <a:latin typeface="ＭＳ ゴシック" pitchFamily="49" charset="-128"/>
              <a:ea typeface="ＭＳ ゴシック" pitchFamily="49" charset="-128"/>
            </a:rPr>
            <a:t>4,800</a:t>
          </a:r>
          <a:r>
            <a:rPr kumimoji="1" lang="ja-JP" altLang="en-US" sz="1400">
              <a:latin typeface="ＭＳ ゴシック" pitchFamily="49" charset="-128"/>
              <a:ea typeface="ＭＳ ゴシック" pitchFamily="49" charset="-128"/>
            </a:rPr>
            <a:t>万円増加や、庁舎建設基金の約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万円増加等により、約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7,200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これらのことから、将来負担比率については、平成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年度以降「－」を維持している。　</a:t>
          </a:r>
        </a:p>
        <a:p>
          <a:r>
            <a:rPr kumimoji="1" lang="ja-JP" altLang="en-US" sz="1400">
              <a:latin typeface="ＭＳ ゴシック" pitchFamily="49" charset="-128"/>
              <a:ea typeface="ＭＳ ゴシック" pitchFamily="49" charset="-128"/>
            </a:rPr>
            <a:t>　今後も引き続き、市債残高の削減や財政調整基金の積立てなどにより、計画的な財政運営に努めていく。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岐阜県美濃加茂市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新庁舎整備のため毎年積み立てている庁舎建設基金の約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万円増加や、財政調整基金の約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万円増加により、基金全体の残高では約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臨時的な支出の準備等のため、各基金の目的に応じた積み立てを行う。</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ふるさと納税基金は、ふるさと納税による寄附金を積み立て、次年度以降に寄付者の意向に沿った事業に充当するもの。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国際交流基金は、国際交流事業の推進のため、基金を積み立て、青少年の国際交流事業等に活用するもの。</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庁舎建設基金は、新庁舎のため約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　</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庁舎建設基金は、老朽化している現市庁舎を建替えるために必要な新庁舎建設に必要な金額の一部を積み立てる。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ふるさと納税基金は、ふるさと納税による寄附を積み立て、寄付者の意向に沿った事業に翌年度以降に充当するため、積み立てを行う。</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適切な財源の確保と歳出の精査を行い、取り崩し額を上回る歳計剰余金を積み立てたため、前年度より約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短期的な残高の増減はあるものの、災害発生時等財源が不足する事態に備えるため、当市と同規模の市等を参考に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億円程度の残高を目指す。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取崩しを行わず、利子分の積み立てにより約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起債残高については、借入額を償還元金額以内とすることで順調に減らしている。今後も、通常年度と比較して市債の償還が多額になるときに備えて、減債基金の維持に努める。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57,330
52,005
74.81
22,124,381
20,354,634
1,677,736
11,649,532
13,160,604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00000000-0008-0000-0000-000020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00000000-0008-0000-0000-000021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値となってい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ます。当年度の減価償却費は約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億円となっており、前年とほぼ同額です。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今後、更に老朽化が進み、更新時期を迎える施設について統合や除却などを検討し、適切に施設の更新を進めてい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令和３年度に改定予定の総合管理計画に基づき適正な施設の保有量を維持するよう努めていきます。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000-000049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V="1">
          <a:off x="4760595" y="4681129"/>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000-00004B000000}"/>
            </a:ext>
          </a:extLst>
        </xdr:cNvPr>
        <xdr:cNvSpPr txBox="1"/>
      </xdr:nvSpPr>
      <xdr:spPr>
        <a:xfrm>
          <a:off x="4813300"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88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000-00004D000000}"/>
            </a:ext>
          </a:extLst>
        </xdr:cNvPr>
        <xdr:cNvSpPr txBox="1"/>
      </xdr:nvSpPr>
      <xdr:spPr>
        <a:xfrm>
          <a:off x="4813300" y="445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4673600" y="468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000-00004F000000}"/>
            </a:ext>
          </a:extLst>
        </xdr:cNvPr>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000500" y="5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476500" y="527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714500" y="52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74114</xdr:rowOff>
    </xdr:from>
    <xdr:to>
      <xdr:col>23</xdr:col>
      <xdr:colOff>136525</xdr:colOff>
      <xdr:row>32</xdr:row>
      <xdr:rowOff>4264</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711700" y="53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52541</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813300" y="536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4000500" y="533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124914</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4051300" y="538743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4" name="n_1aveValue有形固定資産減価償却率">
          <a:extLst>
            <a:ext uri="{FF2B5EF4-FFF2-40B4-BE49-F238E27FC236}">
              <a16:creationId xmlns:a16="http://schemas.microsoft.com/office/drawing/2014/main" id="{00000000-0008-0000-0000-00005E000000}"/>
            </a:ext>
          </a:extLst>
        </xdr:cNvPr>
        <xdr:cNvSpPr txBox="1"/>
      </xdr:nvSpPr>
      <xdr:spPr>
        <a:xfrm>
          <a:off x="3836044" y="545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5" name="n_2aveValue有形固定資産減価償却率">
          <a:extLst>
            <a:ext uri="{FF2B5EF4-FFF2-40B4-BE49-F238E27FC236}">
              <a16:creationId xmlns:a16="http://schemas.microsoft.com/office/drawing/2014/main" id="{00000000-0008-0000-0000-00005F000000}"/>
            </a:ext>
          </a:extLst>
        </xdr:cNvPr>
        <xdr:cNvSpPr txBox="1"/>
      </xdr:nvSpPr>
      <xdr:spPr>
        <a:xfrm>
          <a:off x="3086744" y="50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6" name="n_3aveValue有形固定資産減価償却率">
          <a:extLst>
            <a:ext uri="{FF2B5EF4-FFF2-40B4-BE49-F238E27FC236}">
              <a16:creationId xmlns:a16="http://schemas.microsoft.com/office/drawing/2014/main" id="{00000000-0008-0000-0000-000060000000}"/>
            </a:ext>
          </a:extLst>
        </xdr:cNvPr>
        <xdr:cNvSpPr txBox="1"/>
      </xdr:nvSpPr>
      <xdr:spPr>
        <a:xfrm>
          <a:off x="2324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7" name="n_4aveValue有形固定資産減価償却率">
          <a:extLst>
            <a:ext uri="{FF2B5EF4-FFF2-40B4-BE49-F238E27FC236}">
              <a16:creationId xmlns:a16="http://schemas.microsoft.com/office/drawing/2014/main" id="{00000000-0008-0000-0000-000061000000}"/>
            </a:ext>
          </a:extLst>
        </xdr:cNvPr>
        <xdr:cNvSpPr txBox="1"/>
      </xdr:nvSpPr>
      <xdr:spPr>
        <a:xfrm>
          <a:off x="1562744" y="4991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98" name="n_1mainValue有形固定資産減価償却率">
          <a:extLst>
            <a:ext uri="{FF2B5EF4-FFF2-40B4-BE49-F238E27FC236}">
              <a16:creationId xmlns:a16="http://schemas.microsoft.com/office/drawing/2014/main" id="{00000000-0008-0000-0000-000062000000}"/>
            </a:ext>
          </a:extLst>
        </xdr:cNvPr>
        <xdr:cNvSpPr txBox="1"/>
      </xdr:nvSpPr>
      <xdr:spPr>
        <a:xfrm>
          <a:off x="3836044" y="511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ポイントし増加し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、類団内順位は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地方債残高は４億４千万円減少しており、地方債発行収入より地方債償還額が上回っています。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今度も、施設の集約化・複合化など、計画的な施設整備により、地方債残高の上昇を抑えるとともに、償還財源に充当可能な一般財源の確保に努めることで、健全な財政運営を行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489903"/>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815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81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7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0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0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0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10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89323</xdr:rowOff>
    </xdr:from>
    <xdr:to>
      <xdr:col>76</xdr:col>
      <xdr:colOff>73025</xdr:colOff>
      <xdr:row>29</xdr:row>
      <xdr:rowOff>19473</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48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112200</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474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68761</xdr:rowOff>
    </xdr:from>
    <xdr:to>
      <xdr:col>72</xdr:col>
      <xdr:colOff>123825</xdr:colOff>
      <xdr:row>28</xdr:row>
      <xdr:rowOff>170361</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48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119561</xdr:rowOff>
    </xdr:from>
    <xdr:to>
      <xdr:col>76</xdr:col>
      <xdr:colOff>22225</xdr:colOff>
      <xdr:row>28</xdr:row>
      <xdr:rowOff>140123</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4920161"/>
          <a:ext cx="711200" cy="2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127877</xdr:rowOff>
    </xdr:from>
    <xdr:to>
      <xdr:col>68</xdr:col>
      <xdr:colOff>123825</xdr:colOff>
      <xdr:row>29</xdr:row>
      <xdr:rowOff>58027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492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119561</xdr:rowOff>
    </xdr:from>
    <xdr:to>
      <xdr:col>72</xdr:col>
      <xdr:colOff>73025</xdr:colOff>
      <xdr:row>29</xdr:row>
      <xdr:rowOff>7227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4920161"/>
          <a:ext cx="762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137849</xdr:rowOff>
    </xdr:from>
    <xdr:to>
      <xdr:col>64</xdr:col>
      <xdr:colOff>123825</xdr:colOff>
      <xdr:row>29</xdr:row>
      <xdr:rowOff>67999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49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7227</xdr:rowOff>
    </xdr:from>
    <xdr:to>
      <xdr:col>68</xdr:col>
      <xdr:colOff>73025</xdr:colOff>
      <xdr:row>29</xdr:row>
      <xdr:rowOff>17199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4979277"/>
          <a:ext cx="762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115129</xdr:rowOff>
    </xdr:from>
    <xdr:to>
      <xdr:col>60</xdr:col>
      <xdr:colOff>123825</xdr:colOff>
      <xdr:row>29</xdr:row>
      <xdr:rowOff>45279</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49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165929</xdr:rowOff>
    </xdr:from>
    <xdr:to>
      <xdr:col>64</xdr:col>
      <xdr:colOff>73025</xdr:colOff>
      <xdr:row>29</xdr:row>
      <xdr:rowOff>17199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4966529"/>
          <a:ext cx="762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17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19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1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15438</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464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74554</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47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84526</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471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61806</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469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57,330
52,005
74.81
22,124,381
20,354,634
1,677,736
11,649,532
13,160,604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80264</xdr:rowOff>
    </xdr:from>
    <xdr:to>
      <xdr:col>24</xdr:col>
      <xdr:colOff>114300</xdr:colOff>
      <xdr:row>36</xdr:row>
      <xdr:rowOff>10414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103141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32258</xdr:rowOff>
    </xdr:from>
    <xdr:to>
      <xdr:col>20</xdr:col>
      <xdr:colOff>38100</xdr:colOff>
      <xdr:row>35</xdr:row>
      <xdr:rowOff>133858</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83058</xdr:rowOff>
    </xdr:from>
    <xdr:to>
      <xdr:col>24</xdr:col>
      <xdr:colOff>63500</xdr:colOff>
      <xdr:row>35</xdr:row>
      <xdr:rowOff>131064</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08380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5" name="n_1aveValue【道路】&#10;有形固定資産減価償却率">
          <a:extLst>
            <a:ext uri="{FF2B5EF4-FFF2-40B4-BE49-F238E27FC236}">
              <a16:creationId xmlns:a16="http://schemas.microsoft.com/office/drawing/2014/main" id="{00000000-0008-0000-0100-00004B000000}"/>
            </a:ext>
          </a:extLst>
        </xdr:cNvPr>
        <xdr:cNvSpPr txBox="1"/>
      </xdr:nvSpPr>
      <xdr:spPr>
        <a:xfrm>
          <a:off x="3582044" y="624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6" name="n_2aveValue【道路】&#10;有形固定資産減価償却率">
          <a:extLst>
            <a:ext uri="{FF2B5EF4-FFF2-40B4-BE49-F238E27FC236}">
              <a16:creationId xmlns:a16="http://schemas.microsoft.com/office/drawing/2014/main" id="{00000000-0008-0000-0100-00004C000000}"/>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77" name="n_3aveValue【道路】&#10;有形固定資産減価償却率">
          <a:extLst>
            <a:ext uri="{FF2B5EF4-FFF2-40B4-BE49-F238E27FC236}">
              <a16:creationId xmlns:a16="http://schemas.microsoft.com/office/drawing/2014/main" id="{00000000-0008-0000-0100-00004D000000}"/>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78" name="n_4aveValue【道路】&#10;有形固定資産減価償却率">
          <a:extLst>
            <a:ext uri="{FF2B5EF4-FFF2-40B4-BE49-F238E27FC236}">
              <a16:creationId xmlns:a16="http://schemas.microsoft.com/office/drawing/2014/main" id="{00000000-0008-0000-0100-00004E000000}"/>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150385</xdr:rowOff>
    </xdr:from>
    <xdr:ext cx="405111" cy="259045"/>
    <xdr:sp macro="" textlink="">
      <xdr:nvSpPr>
        <xdr:cNvPr id="79" name="n_1mainValue【道路】&#10;有形固定資産減価償却率">
          <a:extLst>
            <a:ext uri="{FF2B5EF4-FFF2-40B4-BE49-F238E27FC236}">
              <a16:creationId xmlns:a16="http://schemas.microsoft.com/office/drawing/2014/main" id="{00000000-0008-0000-0100-00004F000000}"/>
            </a:ext>
          </a:extLst>
        </xdr:cNvPr>
        <xdr:cNvSpPr txBox="1"/>
      </xdr:nvSpPr>
      <xdr:spPr>
        <a:xfrm>
          <a:off x="3582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1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4" name="【道路】&#10;一人当たり延長最小値テキスト">
          <a:extLst>
            <a:ext uri="{FF2B5EF4-FFF2-40B4-BE49-F238E27FC236}">
              <a16:creationId xmlns:a16="http://schemas.microsoft.com/office/drawing/2014/main" id="{00000000-0008-0000-0100-000068000000}"/>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6" name="【道路】&#10;一人当たり延長最大値テキスト">
          <a:extLst>
            <a:ext uri="{FF2B5EF4-FFF2-40B4-BE49-F238E27FC236}">
              <a16:creationId xmlns:a16="http://schemas.microsoft.com/office/drawing/2014/main" id="{00000000-0008-0000-0100-00006A000000}"/>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08" name="【道路】&#10;一人当たり延長平均値テキスト">
          <a:extLst>
            <a:ext uri="{FF2B5EF4-FFF2-40B4-BE49-F238E27FC236}">
              <a16:creationId xmlns:a16="http://schemas.microsoft.com/office/drawing/2014/main" id="{00000000-0008-0000-0100-00006C000000}"/>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0" name="フローチャート: 判断 109">
          <a:extLst>
            <a:ext uri="{FF2B5EF4-FFF2-40B4-BE49-F238E27FC236}">
              <a16:creationId xmlns:a16="http://schemas.microsoft.com/office/drawing/2014/main" id="{00000000-0008-0000-0100-00006E000000}"/>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1" name="フローチャート: 判断 110">
          <a:extLst>
            <a:ext uri="{FF2B5EF4-FFF2-40B4-BE49-F238E27FC236}">
              <a16:creationId xmlns:a16="http://schemas.microsoft.com/office/drawing/2014/main" id="{00000000-0008-0000-0100-00006F000000}"/>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83827</xdr:rowOff>
    </xdr:from>
    <xdr:to>
      <xdr:col>55</xdr:col>
      <xdr:colOff>50800</xdr:colOff>
      <xdr:row>41</xdr:row>
      <xdr:rowOff>13977</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10426700" y="69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62254</xdr:rowOff>
    </xdr:from>
    <xdr:ext cx="534377" cy="259045"/>
    <xdr:sp macro="" textlink="">
      <xdr:nvSpPr>
        <xdr:cNvPr id="120" name="【道路】&#10;一人当たり延長該当値テキスト">
          <a:extLst>
            <a:ext uri="{FF2B5EF4-FFF2-40B4-BE49-F238E27FC236}">
              <a16:creationId xmlns:a16="http://schemas.microsoft.com/office/drawing/2014/main" id="{00000000-0008-0000-0100-000078000000}"/>
            </a:ext>
          </a:extLst>
        </xdr:cNvPr>
        <xdr:cNvSpPr txBox="1"/>
      </xdr:nvSpPr>
      <xdr:spPr>
        <a:xfrm>
          <a:off x="10515600" y="692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83445</xdr:rowOff>
    </xdr:from>
    <xdr:to>
      <xdr:col>50</xdr:col>
      <xdr:colOff>165100</xdr:colOff>
      <xdr:row>41</xdr:row>
      <xdr:rowOff>13595</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588500" y="69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134245</xdr:rowOff>
    </xdr:from>
    <xdr:to>
      <xdr:col>55</xdr:col>
      <xdr:colOff>0</xdr:colOff>
      <xdr:row>40</xdr:row>
      <xdr:rowOff>134627</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9639300" y="6992245"/>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23" name="n_1aveValue【道路】&#10;一人当たり延長">
          <a:extLst>
            <a:ext uri="{FF2B5EF4-FFF2-40B4-BE49-F238E27FC236}">
              <a16:creationId xmlns:a16="http://schemas.microsoft.com/office/drawing/2014/main" id="{00000000-0008-0000-0100-00007B000000}"/>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24" name="n_2aveValue【道路】&#10;一人当たり延長">
          <a:extLst>
            <a:ext uri="{FF2B5EF4-FFF2-40B4-BE49-F238E27FC236}">
              <a16:creationId xmlns:a16="http://schemas.microsoft.com/office/drawing/2014/main" id="{00000000-0008-0000-0100-00007C000000}"/>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25" name="n_3aveValue【道路】&#10;一人当たり延長">
          <a:extLst>
            <a:ext uri="{FF2B5EF4-FFF2-40B4-BE49-F238E27FC236}">
              <a16:creationId xmlns:a16="http://schemas.microsoft.com/office/drawing/2014/main" id="{00000000-0008-0000-0100-00007D000000}"/>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26" name="n_4aveValue【道路】&#10;一人当たり延長">
          <a:extLst>
            <a:ext uri="{FF2B5EF4-FFF2-40B4-BE49-F238E27FC236}">
              <a16:creationId xmlns:a16="http://schemas.microsoft.com/office/drawing/2014/main" id="{00000000-0008-0000-0100-00007E000000}"/>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4722</xdr:rowOff>
    </xdr:from>
    <xdr:ext cx="534377" cy="259045"/>
    <xdr:sp macro="" textlink="">
      <xdr:nvSpPr>
        <xdr:cNvPr id="127" name="n_1mainValue【道路】&#10;一人当たり延長">
          <a:extLst>
            <a:ext uri="{FF2B5EF4-FFF2-40B4-BE49-F238E27FC236}">
              <a16:creationId xmlns:a16="http://schemas.microsoft.com/office/drawing/2014/main" id="{00000000-0008-0000-0100-00007F000000}"/>
            </a:ext>
          </a:extLst>
        </xdr:cNvPr>
        <xdr:cNvSpPr txBox="1"/>
      </xdr:nvSpPr>
      <xdr:spPr>
        <a:xfrm>
          <a:off x="9359411" y="70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0100-00008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1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00000000-0008-0000-0100-000099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100-00009B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100-00009D000000}"/>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59" name="フローチャート: 判断 158">
          <a:extLst>
            <a:ext uri="{FF2B5EF4-FFF2-40B4-BE49-F238E27FC236}">
              <a16:creationId xmlns:a16="http://schemas.microsoft.com/office/drawing/2014/main" id="{00000000-0008-0000-0100-00009F000000}"/>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0" name="フローチャート: 判断 159">
          <a:extLst>
            <a:ext uri="{FF2B5EF4-FFF2-40B4-BE49-F238E27FC236}">
              <a16:creationId xmlns:a16="http://schemas.microsoft.com/office/drawing/2014/main" id="{00000000-0008-0000-0100-0000A0000000}"/>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163847</xdr:rowOff>
    </xdr:from>
    <xdr:ext cx="405111" cy="259045"/>
    <xdr:sp macro="" textlink="">
      <xdr:nvSpPr>
        <xdr:cNvPr id="169" name="【橋りょう・トンネル】&#10;有形固定資産減価償却率該当値テキスト">
          <a:extLst>
            <a:ext uri="{FF2B5EF4-FFF2-40B4-BE49-F238E27FC236}">
              <a16:creationId xmlns:a16="http://schemas.microsoft.com/office/drawing/2014/main" id="{00000000-0008-0000-0100-0000A9000000}"/>
            </a:ext>
          </a:extLst>
        </xdr:cNvPr>
        <xdr:cNvSpPr txBox="1"/>
      </xdr:nvSpPr>
      <xdr:spPr>
        <a:xfrm>
          <a:off x="4673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158750</xdr:rowOff>
    </xdr:from>
    <xdr:to>
      <xdr:col>20</xdr:col>
      <xdr:colOff>38100</xdr:colOff>
      <xdr:row>60</xdr:row>
      <xdr:rowOff>88900</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3746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64770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3797300" y="1032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00000000-0008-0000-0100-0000AE000000}"/>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75" name="n_4aveValue【橋りょう・トンネル】&#10;有形固定資産減価償却率">
          <a:extLst>
            <a:ext uri="{FF2B5EF4-FFF2-40B4-BE49-F238E27FC236}">
              <a16:creationId xmlns:a16="http://schemas.microsoft.com/office/drawing/2014/main" id="{00000000-0008-0000-0100-0000AF000000}"/>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80027</xdr:rowOff>
    </xdr:from>
    <xdr:ext cx="405111" cy="259045"/>
    <xdr:sp macro="" textlink="">
      <xdr:nvSpPr>
        <xdr:cNvPr id="176" name="n_1mainValue【橋りょう・トンネル】&#10;有形固定資産減価償却率">
          <a:extLst>
            <a:ext uri="{FF2B5EF4-FFF2-40B4-BE49-F238E27FC236}">
              <a16:creationId xmlns:a16="http://schemas.microsoft.com/office/drawing/2014/main" id="{00000000-0008-0000-0100-0000B0000000}"/>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id="{00000000-0008-0000-0100-0000B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a:extLst>
            <a:ext uri="{FF2B5EF4-FFF2-40B4-BE49-F238E27FC236}">
              <a16:creationId xmlns:a16="http://schemas.microsoft.com/office/drawing/2014/main" id="{00000000-0008-0000-0100-0000C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199" name="【橋りょう・トンネル】&#10;一人当たり有形固定資産（償却資産）額最小値テキスト">
          <a:extLst>
            <a:ext uri="{FF2B5EF4-FFF2-40B4-BE49-F238E27FC236}">
              <a16:creationId xmlns:a16="http://schemas.microsoft.com/office/drawing/2014/main" id="{00000000-0008-0000-0100-0000C7000000}"/>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01" name="【橋りょう・トンネル】&#10;一人当たり有形固定資産（償却資産）額最大値テキスト">
          <a:extLst>
            <a:ext uri="{FF2B5EF4-FFF2-40B4-BE49-F238E27FC236}">
              <a16:creationId xmlns:a16="http://schemas.microsoft.com/office/drawing/2014/main" id="{00000000-0008-0000-0100-0000C9000000}"/>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03" name="【橋りょう・トンネル】&#10;一人当たり有形固定資産（償却資産）額平均値テキスト">
          <a:extLst>
            <a:ext uri="{FF2B5EF4-FFF2-40B4-BE49-F238E27FC236}">
              <a16:creationId xmlns:a16="http://schemas.microsoft.com/office/drawing/2014/main" id="{00000000-0008-0000-0100-0000CB000000}"/>
            </a:ext>
          </a:extLst>
        </xdr:cNvPr>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06" name="フローチャート: 判断 205">
          <a:extLst>
            <a:ext uri="{FF2B5EF4-FFF2-40B4-BE49-F238E27FC236}">
              <a16:creationId xmlns:a16="http://schemas.microsoft.com/office/drawing/2014/main" id="{00000000-0008-0000-0100-0000CE000000}"/>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07" name="フローチャート: 判断 206">
          <a:extLst>
            <a:ext uri="{FF2B5EF4-FFF2-40B4-BE49-F238E27FC236}">
              <a16:creationId xmlns:a16="http://schemas.microsoft.com/office/drawing/2014/main" id="{00000000-0008-0000-0100-0000CF000000}"/>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08" name="フローチャート: 判断 207">
          <a:extLst>
            <a:ext uri="{FF2B5EF4-FFF2-40B4-BE49-F238E27FC236}">
              <a16:creationId xmlns:a16="http://schemas.microsoft.com/office/drawing/2014/main" id="{00000000-0008-0000-0100-0000D0000000}"/>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9850</xdr:rowOff>
    </xdr:from>
    <xdr:to>
      <xdr:col>55</xdr:col>
      <xdr:colOff>50800</xdr:colOff>
      <xdr:row>60</xdr:row>
      <xdr:rowOff>111450</xdr:rowOff>
    </xdr:to>
    <xdr:sp macro="" textlink="">
      <xdr:nvSpPr>
        <xdr:cNvPr id="214" name="楕円 213">
          <a:extLst>
            <a:ext uri="{FF2B5EF4-FFF2-40B4-BE49-F238E27FC236}">
              <a16:creationId xmlns:a16="http://schemas.microsoft.com/office/drawing/2014/main" id="{00000000-0008-0000-0100-0000D6000000}"/>
            </a:ext>
          </a:extLst>
        </xdr:cNvPr>
        <xdr:cNvSpPr/>
      </xdr:nvSpPr>
      <xdr:spPr>
        <a:xfrm>
          <a:off x="10426700" y="102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32727</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00000000-0008-0000-0100-0000D7000000}"/>
            </a:ext>
          </a:extLst>
        </xdr:cNvPr>
        <xdr:cNvSpPr txBox="1"/>
      </xdr:nvSpPr>
      <xdr:spPr>
        <a:xfrm>
          <a:off x="10515600" y="1014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7315</xdr:rowOff>
    </xdr:from>
    <xdr:to>
      <xdr:col>50</xdr:col>
      <xdr:colOff>165100</xdr:colOff>
      <xdr:row>60</xdr:row>
      <xdr:rowOff>108915</xdr:rowOff>
    </xdr:to>
    <xdr:sp macro="" textlink="">
      <xdr:nvSpPr>
        <xdr:cNvPr id="216" name="楕円 215">
          <a:extLst>
            <a:ext uri="{FF2B5EF4-FFF2-40B4-BE49-F238E27FC236}">
              <a16:creationId xmlns:a16="http://schemas.microsoft.com/office/drawing/2014/main" id="{00000000-0008-0000-0100-0000D8000000}"/>
            </a:ext>
          </a:extLst>
        </xdr:cNvPr>
        <xdr:cNvSpPr/>
      </xdr:nvSpPr>
      <xdr:spPr>
        <a:xfrm>
          <a:off x="9588500" y="10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58115</xdr:rowOff>
    </xdr:from>
    <xdr:to>
      <xdr:col>55</xdr:col>
      <xdr:colOff>0</xdr:colOff>
      <xdr:row>60</xdr:row>
      <xdr:rowOff>60650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9639300" y="10345115"/>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18" name="n_1ave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19" name="n_2ave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20" name="n_3ave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21" name="n_4aveValue【橋りょう・トンネル】&#10;一人当たり有形固定資産（償却資産）額">
          <a:extLst>
            <a:ext uri="{FF2B5EF4-FFF2-40B4-BE49-F238E27FC236}">
              <a16:creationId xmlns:a16="http://schemas.microsoft.com/office/drawing/2014/main" id="{00000000-0008-0000-0100-0000DD000000}"/>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125442</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00000000-0008-0000-0100-0000DE000000}"/>
            </a:ext>
          </a:extLst>
        </xdr:cNvPr>
        <xdr:cNvSpPr txBox="1"/>
      </xdr:nvSpPr>
      <xdr:spPr>
        <a:xfrm>
          <a:off x="9327095" y="100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49" name="【公営住宅】&#10;有形固定資産減価償却率最小値テキスト">
          <a:extLst>
            <a:ext uri="{FF2B5EF4-FFF2-40B4-BE49-F238E27FC236}">
              <a16:creationId xmlns:a16="http://schemas.microsoft.com/office/drawing/2014/main" id="{00000000-0008-0000-0100-0000F9000000}"/>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51" name="【公営住宅】&#10;有形固定資産減価償却率最大値テキスト">
          <a:extLst>
            <a:ext uri="{FF2B5EF4-FFF2-40B4-BE49-F238E27FC236}">
              <a16:creationId xmlns:a16="http://schemas.microsoft.com/office/drawing/2014/main" id="{00000000-0008-0000-0100-0000FB000000}"/>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53" name="【公営住宅】&#10;有形固定資産減価償却率平均値テキスト">
          <a:extLst>
            <a:ext uri="{FF2B5EF4-FFF2-40B4-BE49-F238E27FC236}">
              <a16:creationId xmlns:a16="http://schemas.microsoft.com/office/drawing/2014/main" id="{00000000-0008-0000-0100-0000FD000000}"/>
            </a:ext>
          </a:extLst>
        </xdr:cNvPr>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54" name="フローチャート: 判断 253">
          <a:extLst>
            <a:ext uri="{FF2B5EF4-FFF2-40B4-BE49-F238E27FC236}">
              <a16:creationId xmlns:a16="http://schemas.microsoft.com/office/drawing/2014/main" id="{00000000-0008-0000-0100-0000FE000000}"/>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55" name="フローチャート: 判断 254">
          <a:extLst>
            <a:ext uri="{FF2B5EF4-FFF2-40B4-BE49-F238E27FC236}">
              <a16:creationId xmlns:a16="http://schemas.microsoft.com/office/drawing/2014/main" id="{00000000-0008-0000-0100-0000FF000000}"/>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56" name="フローチャート: 判断 255">
          <a:extLst>
            <a:ext uri="{FF2B5EF4-FFF2-40B4-BE49-F238E27FC236}">
              <a16:creationId xmlns:a16="http://schemas.microsoft.com/office/drawing/2014/main" id="{00000000-0008-0000-0100-000000010000}"/>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57" name="フローチャート: 判断 256">
          <a:extLst>
            <a:ext uri="{FF2B5EF4-FFF2-40B4-BE49-F238E27FC236}">
              <a16:creationId xmlns:a16="http://schemas.microsoft.com/office/drawing/2014/main" id="{00000000-0008-0000-0100-000001010000}"/>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58" name="フローチャート: 判断 257">
          <a:extLst>
            <a:ext uri="{FF2B5EF4-FFF2-40B4-BE49-F238E27FC236}">
              <a16:creationId xmlns:a16="http://schemas.microsoft.com/office/drawing/2014/main" id="{00000000-0008-0000-0100-000002010000}"/>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264" name="楕円 263">
          <a:extLst>
            <a:ext uri="{FF2B5EF4-FFF2-40B4-BE49-F238E27FC236}">
              <a16:creationId xmlns:a16="http://schemas.microsoft.com/office/drawing/2014/main" id="{00000000-0008-0000-0100-000008010000}"/>
            </a:ext>
          </a:extLst>
        </xdr:cNvPr>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265" name="【公営住宅】&#10;有形固定資産減価償却率該当値テキスト">
          <a:extLst>
            <a:ext uri="{FF2B5EF4-FFF2-40B4-BE49-F238E27FC236}">
              <a16:creationId xmlns:a16="http://schemas.microsoft.com/office/drawing/2014/main" id="{00000000-0008-0000-0100-000009010000}"/>
            </a:ext>
          </a:extLst>
        </xdr:cNvPr>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266" name="楕円 265">
          <a:extLst>
            <a:ext uri="{FF2B5EF4-FFF2-40B4-BE49-F238E27FC236}">
              <a16:creationId xmlns:a16="http://schemas.microsoft.com/office/drawing/2014/main" id="{00000000-0008-0000-0100-00000A010000}"/>
            </a:ext>
          </a:extLst>
        </xdr:cNvPr>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87086</xdr:rowOff>
    </xdr:from>
    <xdr:to>
      <xdr:col>24</xdr:col>
      <xdr:colOff>63500</xdr:colOff>
      <xdr:row>84</xdr:row>
      <xdr:rowOff>116477</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3797300" y="144888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68" name="n_1aveValue【公営住宅】&#10;有形固定資産減価償却率">
          <a:extLst>
            <a:ext uri="{FF2B5EF4-FFF2-40B4-BE49-F238E27FC236}">
              <a16:creationId xmlns:a16="http://schemas.microsoft.com/office/drawing/2014/main" id="{00000000-0008-0000-0100-00000C010000}"/>
            </a:ext>
          </a:extLst>
        </xdr:cNvPr>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69" name="n_2aveValue【公営住宅】&#10;有形固定資産減価償却率">
          <a:extLst>
            <a:ext uri="{FF2B5EF4-FFF2-40B4-BE49-F238E27FC236}">
              <a16:creationId xmlns:a16="http://schemas.microsoft.com/office/drawing/2014/main" id="{00000000-0008-0000-0100-00000D010000}"/>
            </a:ext>
          </a:extLst>
        </xdr:cNvPr>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70" name="n_3aveValue【公営住宅】&#10;有形固定資産減価償却率">
          <a:extLst>
            <a:ext uri="{FF2B5EF4-FFF2-40B4-BE49-F238E27FC236}">
              <a16:creationId xmlns:a16="http://schemas.microsoft.com/office/drawing/2014/main" id="{00000000-0008-0000-0100-00000E010000}"/>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71" name="n_4aveValue【公営住宅】&#10;有形固定資産減価償却率">
          <a:extLst>
            <a:ext uri="{FF2B5EF4-FFF2-40B4-BE49-F238E27FC236}">
              <a16:creationId xmlns:a16="http://schemas.microsoft.com/office/drawing/2014/main" id="{00000000-0008-0000-0100-00000F010000}"/>
            </a:ext>
          </a:extLst>
        </xdr:cNvPr>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272" name="n_1mainValue【公営住宅】&#10;有形固定資産減価償却率">
          <a:extLst>
            <a:ext uri="{FF2B5EF4-FFF2-40B4-BE49-F238E27FC236}">
              <a16:creationId xmlns:a16="http://schemas.microsoft.com/office/drawing/2014/main" id="{00000000-0008-0000-0100-000010010000}"/>
            </a:ext>
          </a:extLst>
        </xdr:cNvPr>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00000000-0008-0000-0100-00002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7" name="【公営住宅】&#10;一人当たり面積最小値テキスト">
          <a:extLst>
            <a:ext uri="{FF2B5EF4-FFF2-40B4-BE49-F238E27FC236}">
              <a16:creationId xmlns:a16="http://schemas.microsoft.com/office/drawing/2014/main" id="{00000000-0008-0000-0100-000029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299" name="【公営住宅】&#10;一人当たり面積最大値テキスト">
          <a:extLst>
            <a:ext uri="{FF2B5EF4-FFF2-40B4-BE49-F238E27FC236}">
              <a16:creationId xmlns:a16="http://schemas.microsoft.com/office/drawing/2014/main" id="{00000000-0008-0000-0100-00002B010000}"/>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1" name="【公営住宅】&#10;一人当たり面積平均値テキスト">
          <a:extLst>
            <a:ext uri="{FF2B5EF4-FFF2-40B4-BE49-F238E27FC236}">
              <a16:creationId xmlns:a16="http://schemas.microsoft.com/office/drawing/2014/main" id="{00000000-0008-0000-0100-00002D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03" name="フローチャート: 判断 302">
          <a:extLst>
            <a:ext uri="{FF2B5EF4-FFF2-40B4-BE49-F238E27FC236}">
              <a16:creationId xmlns:a16="http://schemas.microsoft.com/office/drawing/2014/main" id="{00000000-0008-0000-0100-00002F010000}"/>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04" name="フローチャート: 判断 303">
          <a:extLst>
            <a:ext uri="{FF2B5EF4-FFF2-40B4-BE49-F238E27FC236}">
              <a16:creationId xmlns:a16="http://schemas.microsoft.com/office/drawing/2014/main" id="{00000000-0008-0000-0100-000030010000}"/>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05" name="フローチャート: 判断 304">
          <a:extLst>
            <a:ext uri="{FF2B5EF4-FFF2-40B4-BE49-F238E27FC236}">
              <a16:creationId xmlns:a16="http://schemas.microsoft.com/office/drawing/2014/main" id="{00000000-0008-0000-0100-000031010000}"/>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06" name="フローチャート: 判断 305">
          <a:extLst>
            <a:ext uri="{FF2B5EF4-FFF2-40B4-BE49-F238E27FC236}">
              <a16:creationId xmlns:a16="http://schemas.microsoft.com/office/drawing/2014/main" id="{00000000-0008-0000-0100-000032010000}"/>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144272</xdr:rowOff>
    </xdr:from>
    <xdr:to>
      <xdr:col>55</xdr:col>
      <xdr:colOff>50800</xdr:colOff>
      <xdr:row>85</xdr:row>
      <xdr:rowOff>74422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426700" y="1454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122699</xdr:rowOff>
    </xdr:from>
    <xdr:ext cx="469744" cy="259045"/>
    <xdr:sp macro="" textlink="">
      <xdr:nvSpPr>
        <xdr:cNvPr id="313" name="【公営住宅】&#10;一人当たり面積該当値テキスト">
          <a:extLst>
            <a:ext uri="{FF2B5EF4-FFF2-40B4-BE49-F238E27FC236}">
              <a16:creationId xmlns:a16="http://schemas.microsoft.com/office/drawing/2014/main" id="{00000000-0008-0000-0100-000039010000}"/>
            </a:ext>
          </a:extLst>
        </xdr:cNvPr>
        <xdr:cNvSpPr txBox="1"/>
      </xdr:nvSpPr>
      <xdr:spPr>
        <a:xfrm>
          <a:off x="105156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22098</xdr:rowOff>
    </xdr:from>
    <xdr:to>
      <xdr:col>55</xdr:col>
      <xdr:colOff>0</xdr:colOff>
      <xdr:row>85</xdr:row>
      <xdr:rowOff>23622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9639300" y="1459534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16" name="n_1aveValue【公営住宅】&#10;一人当たり面積">
          <a:extLst>
            <a:ext uri="{FF2B5EF4-FFF2-40B4-BE49-F238E27FC236}">
              <a16:creationId xmlns:a16="http://schemas.microsoft.com/office/drawing/2014/main" id="{00000000-0008-0000-0100-00003C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17" name="n_2aveValue【公営住宅】&#10;一人当たり面積">
          <a:extLst>
            <a:ext uri="{FF2B5EF4-FFF2-40B4-BE49-F238E27FC236}">
              <a16:creationId xmlns:a16="http://schemas.microsoft.com/office/drawing/2014/main" id="{00000000-0008-0000-0100-00003D010000}"/>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18" name="n_3aveValue【公営住宅】&#10;一人当たり面積">
          <a:extLst>
            <a:ext uri="{FF2B5EF4-FFF2-40B4-BE49-F238E27FC236}">
              <a16:creationId xmlns:a16="http://schemas.microsoft.com/office/drawing/2014/main" id="{00000000-0008-0000-0100-00003E010000}"/>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19" name="n_4aveValue【公営住宅】&#10;一人当たり面積">
          <a:extLst>
            <a:ext uri="{FF2B5EF4-FFF2-40B4-BE49-F238E27FC236}">
              <a16:creationId xmlns:a16="http://schemas.microsoft.com/office/drawing/2014/main" id="{00000000-0008-0000-0100-00003F010000}"/>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64025</xdr:rowOff>
    </xdr:from>
    <xdr:ext cx="469744" cy="259045"/>
    <xdr:sp macro="" textlink="">
      <xdr:nvSpPr>
        <xdr:cNvPr id="320" name="n_1mainValue【公営住宅】&#10;一人当たり面積">
          <a:extLst>
            <a:ext uri="{FF2B5EF4-FFF2-40B4-BE49-F238E27FC236}">
              <a16:creationId xmlns:a16="http://schemas.microsoft.com/office/drawing/2014/main" id="{00000000-0008-0000-0100-000040010000}"/>
            </a:ext>
          </a:extLst>
        </xdr:cNvPr>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100-00005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100-00005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a:extLst>
            <a:ext uri="{FF2B5EF4-FFF2-40B4-BE49-F238E27FC236}">
              <a16:creationId xmlns:a16="http://schemas.microsoft.com/office/drawing/2014/main" id="{00000000-0008-0000-0100-00006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62" name="【認定こども園・幼稚園・保育所】&#10;有形固定資産減価償却率最小値テキスト">
          <a:extLst>
            <a:ext uri="{FF2B5EF4-FFF2-40B4-BE49-F238E27FC236}">
              <a16:creationId xmlns:a16="http://schemas.microsoft.com/office/drawing/2014/main" id="{00000000-0008-0000-0100-00006A010000}"/>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64" name="【認定こども園・幼稚園・保育所】&#10;有形固定資産減価償却率最大値テキスト">
          <a:extLst>
            <a:ext uri="{FF2B5EF4-FFF2-40B4-BE49-F238E27FC236}">
              <a16:creationId xmlns:a16="http://schemas.microsoft.com/office/drawing/2014/main" id="{00000000-0008-0000-0100-00006C010000}"/>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366" name="【認定こども園・幼稚園・保育所】&#10;有形固定資産減価償却率平均値テキスト">
          <a:extLst>
            <a:ext uri="{FF2B5EF4-FFF2-40B4-BE49-F238E27FC236}">
              <a16:creationId xmlns:a16="http://schemas.microsoft.com/office/drawing/2014/main" id="{00000000-0008-0000-0100-00006E010000}"/>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68" name="フローチャート: 判断 367">
          <a:extLst>
            <a:ext uri="{FF2B5EF4-FFF2-40B4-BE49-F238E27FC236}">
              <a16:creationId xmlns:a16="http://schemas.microsoft.com/office/drawing/2014/main" id="{00000000-0008-0000-0100-000070010000}"/>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69" name="フローチャート: 判断 368">
          <a:extLst>
            <a:ext uri="{FF2B5EF4-FFF2-40B4-BE49-F238E27FC236}">
              <a16:creationId xmlns:a16="http://schemas.microsoft.com/office/drawing/2014/main" id="{00000000-0008-0000-0100-00007101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70" name="フローチャート: 判断 369">
          <a:extLst>
            <a:ext uri="{FF2B5EF4-FFF2-40B4-BE49-F238E27FC236}">
              <a16:creationId xmlns:a16="http://schemas.microsoft.com/office/drawing/2014/main" id="{00000000-0008-0000-0100-000072010000}"/>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71" name="フローチャート: 判断 370">
          <a:extLst>
            <a:ext uri="{FF2B5EF4-FFF2-40B4-BE49-F238E27FC236}">
              <a16:creationId xmlns:a16="http://schemas.microsoft.com/office/drawing/2014/main" id="{00000000-0008-0000-0100-000073010000}"/>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92075</xdr:rowOff>
    </xdr:from>
    <xdr:to>
      <xdr:col>85</xdr:col>
      <xdr:colOff>177800</xdr:colOff>
      <xdr:row>41</xdr:row>
      <xdr:rowOff>22225</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16268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70502</xdr:rowOff>
    </xdr:from>
    <xdr:ext cx="405111" cy="259045"/>
    <xdr:sp macro="" textlink="">
      <xdr:nvSpPr>
        <xdr:cNvPr id="378" name="【認定こども園・幼稚園・保育所】&#10;有形固定資産減価償却率該当値テキスト">
          <a:extLst>
            <a:ext uri="{FF2B5EF4-FFF2-40B4-BE49-F238E27FC236}">
              <a16:creationId xmlns:a16="http://schemas.microsoft.com/office/drawing/2014/main" id="{00000000-0008-0000-0100-00007A010000}"/>
            </a:ext>
          </a:extLst>
        </xdr:cNvPr>
        <xdr:cNvSpPr txBox="1"/>
      </xdr:nvSpPr>
      <xdr:spPr>
        <a:xfrm>
          <a:off x="163576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90170</xdr:rowOff>
    </xdr:from>
    <xdr:to>
      <xdr:col>81</xdr:col>
      <xdr:colOff>101600</xdr:colOff>
      <xdr:row>41</xdr:row>
      <xdr:rowOff>20320</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1543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140970</xdr:rowOff>
    </xdr:from>
    <xdr:to>
      <xdr:col>85</xdr:col>
      <xdr:colOff>127000</xdr:colOff>
      <xdr:row>40</xdr:row>
      <xdr:rowOff>142875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5481300" y="69989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381" name="n_1ave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382" name="n_2ave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83" name="n_3aveValue【認定こども園・幼稚園・保育所】&#10;有形固定資産減価償却率">
          <a:extLst>
            <a:ext uri="{FF2B5EF4-FFF2-40B4-BE49-F238E27FC236}">
              <a16:creationId xmlns:a16="http://schemas.microsoft.com/office/drawing/2014/main" id="{00000000-0008-0000-0100-00007F010000}"/>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384" name="n_4aveValue【認定こども園・幼稚園・保育所】&#10;有形固定資産減価償却率">
          <a:extLst>
            <a:ext uri="{FF2B5EF4-FFF2-40B4-BE49-F238E27FC236}">
              <a16:creationId xmlns:a16="http://schemas.microsoft.com/office/drawing/2014/main" id="{00000000-0008-0000-0100-000080010000}"/>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11447</xdr:rowOff>
    </xdr:from>
    <xdr:ext cx="405111" cy="259045"/>
    <xdr:sp macro="" textlink="">
      <xdr:nvSpPr>
        <xdr:cNvPr id="385" name="n_1mainValue【認定こども園・幼稚園・保育所】&#10;有形固定資産減価償却率">
          <a:extLst>
            <a:ext uri="{FF2B5EF4-FFF2-40B4-BE49-F238E27FC236}">
              <a16:creationId xmlns:a16="http://schemas.microsoft.com/office/drawing/2014/main" id="{00000000-0008-0000-0100-000081010000}"/>
            </a:ext>
          </a:extLst>
        </xdr:cNvPr>
        <xdr:cNvSpPr txBox="1"/>
      </xdr:nvSpPr>
      <xdr:spPr>
        <a:xfrm>
          <a:off x="152660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00000000-0008-0000-0100-00009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00000000-0008-0000-0100-00009A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00000000-0008-0000-0100-00009C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00000000-0008-0000-0100-00009E010000}"/>
            </a:ext>
          </a:extLst>
        </xdr:cNvPr>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426" name="【認定こども園・幼稚園・保育所】&#10;一人当たり面積該当値テキスト">
          <a:extLst>
            <a:ext uri="{FF2B5EF4-FFF2-40B4-BE49-F238E27FC236}">
              <a16:creationId xmlns:a16="http://schemas.microsoft.com/office/drawing/2014/main" id="{00000000-0008-0000-0100-0000AA010000}"/>
            </a:ext>
          </a:extLst>
        </xdr:cNvPr>
        <xdr:cNvSpPr txBox="1"/>
      </xdr:nvSpPr>
      <xdr:spPr>
        <a:xfrm>
          <a:off x="22199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121920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21323300" y="680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00000000-0008-0000-0100-0000AE010000}"/>
            </a:ext>
          </a:extLst>
        </xdr:cNvPr>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431" name="n_3aveValue【認定こども園・幼稚園・保育所】&#10;一人当たり面積">
          <a:extLst>
            <a:ext uri="{FF2B5EF4-FFF2-40B4-BE49-F238E27FC236}">
              <a16:creationId xmlns:a16="http://schemas.microsoft.com/office/drawing/2014/main" id="{00000000-0008-0000-0100-0000AF010000}"/>
            </a:ext>
          </a:extLst>
        </xdr:cNvPr>
        <xdr:cNvSpPr txBox="1"/>
      </xdr:nvSpPr>
      <xdr:spPr>
        <a:xfrm>
          <a:off x="19310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32" name="n_4aveValue【認定こども園・幼稚園・保育所】&#10;一人当たり面積">
          <a:extLst>
            <a:ext uri="{FF2B5EF4-FFF2-40B4-BE49-F238E27FC236}">
              <a16:creationId xmlns:a16="http://schemas.microsoft.com/office/drawing/2014/main" id="{00000000-0008-0000-0100-0000B0010000}"/>
            </a:ext>
          </a:extLst>
        </xdr:cNvPr>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163847</xdr:rowOff>
    </xdr:from>
    <xdr:ext cx="469744" cy="259045"/>
    <xdr:sp macro="" textlink="">
      <xdr:nvSpPr>
        <xdr:cNvPr id="433" name="n_1mainValue【認定こども園・幼稚園・保育所】&#10;一人当たり面積">
          <a:extLst>
            <a:ext uri="{FF2B5EF4-FFF2-40B4-BE49-F238E27FC236}">
              <a16:creationId xmlns:a16="http://schemas.microsoft.com/office/drawing/2014/main" id="{00000000-0008-0000-0100-0000B1010000}"/>
            </a:ext>
          </a:extLst>
        </xdr:cNvPr>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a:extLst>
            <a:ext uri="{FF2B5EF4-FFF2-40B4-BE49-F238E27FC236}">
              <a16:creationId xmlns:a16="http://schemas.microsoft.com/office/drawing/2014/main" id="{00000000-0008-0000-0100-0000C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61" name="【学校施設】&#10;有形固定資産減価償却率最小値テキスト">
          <a:extLst>
            <a:ext uri="{FF2B5EF4-FFF2-40B4-BE49-F238E27FC236}">
              <a16:creationId xmlns:a16="http://schemas.microsoft.com/office/drawing/2014/main" id="{00000000-0008-0000-0100-0000CD010000}"/>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63" name="【学校施設】&#10;有形固定資産減価償却率最大値テキスト">
          <a:extLst>
            <a:ext uri="{FF2B5EF4-FFF2-40B4-BE49-F238E27FC236}">
              <a16:creationId xmlns:a16="http://schemas.microsoft.com/office/drawing/2014/main" id="{00000000-0008-0000-0100-0000CF010000}"/>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465" name="【学校施設】&#10;有形固定資産減価償却率平均値テキスト">
          <a:extLst>
            <a:ext uri="{FF2B5EF4-FFF2-40B4-BE49-F238E27FC236}">
              <a16:creationId xmlns:a16="http://schemas.microsoft.com/office/drawing/2014/main" id="{00000000-0008-0000-0100-0000D1010000}"/>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162687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154594</xdr:rowOff>
    </xdr:from>
    <xdr:ext cx="405111" cy="259045"/>
    <xdr:sp macro="" textlink="">
      <xdr:nvSpPr>
        <xdr:cNvPr id="477" name="【学校施設】&#10;有形固定資産減価償却率該当値テキスト">
          <a:extLst>
            <a:ext uri="{FF2B5EF4-FFF2-40B4-BE49-F238E27FC236}">
              <a16:creationId xmlns:a16="http://schemas.microsoft.com/office/drawing/2014/main" id="{00000000-0008-0000-0100-0000DD010000}"/>
            </a:ext>
          </a:extLst>
        </xdr:cNvPr>
        <xdr:cNvSpPr txBox="1"/>
      </xdr:nvSpPr>
      <xdr:spPr>
        <a:xfrm>
          <a:off x="16357600"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140244</xdr:rowOff>
    </xdr:from>
    <xdr:to>
      <xdr:col>81</xdr:col>
      <xdr:colOff>101600</xdr:colOff>
      <xdr:row>60</xdr:row>
      <xdr:rowOff>70394</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15430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19594</xdr:rowOff>
    </xdr:from>
    <xdr:to>
      <xdr:col>85</xdr:col>
      <xdr:colOff>127000</xdr:colOff>
      <xdr:row>60</xdr:row>
      <xdr:rowOff>55517</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5481300" y="103065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480" name="n_1aveValue【学校施設】&#10;有形固定資産減価償却率">
          <a:extLst>
            <a:ext uri="{FF2B5EF4-FFF2-40B4-BE49-F238E27FC236}">
              <a16:creationId xmlns:a16="http://schemas.microsoft.com/office/drawing/2014/main" id="{00000000-0008-0000-0100-0000E0010000}"/>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81" name="n_2aveValue【学校施設】&#10;有形固定資産減価償却率">
          <a:extLst>
            <a:ext uri="{FF2B5EF4-FFF2-40B4-BE49-F238E27FC236}">
              <a16:creationId xmlns:a16="http://schemas.microsoft.com/office/drawing/2014/main" id="{00000000-0008-0000-0100-0000E101000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482" name="n_3aveValue【学校施設】&#10;有形固定資産減価償却率">
          <a:extLst>
            <a:ext uri="{FF2B5EF4-FFF2-40B4-BE49-F238E27FC236}">
              <a16:creationId xmlns:a16="http://schemas.microsoft.com/office/drawing/2014/main" id="{00000000-0008-0000-0100-0000E2010000}"/>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483" name="n_4aveValue【学校施設】&#10;有形固定資産減価償却率">
          <a:extLst>
            <a:ext uri="{FF2B5EF4-FFF2-40B4-BE49-F238E27FC236}">
              <a16:creationId xmlns:a16="http://schemas.microsoft.com/office/drawing/2014/main" id="{00000000-0008-0000-0100-0000E3010000}"/>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61521</xdr:rowOff>
    </xdr:from>
    <xdr:ext cx="405111" cy="259045"/>
    <xdr:sp macro="" textlink="">
      <xdr:nvSpPr>
        <xdr:cNvPr id="484" name="n_1mainValue【学校施設】&#10;有形固定資産減価償却率">
          <a:extLst>
            <a:ext uri="{FF2B5EF4-FFF2-40B4-BE49-F238E27FC236}">
              <a16:creationId xmlns:a16="http://schemas.microsoft.com/office/drawing/2014/main" id="{00000000-0008-0000-0100-0000E4010000}"/>
            </a:ext>
          </a:extLst>
        </xdr:cNvPr>
        <xdr:cNvSpPr txBox="1"/>
      </xdr:nvSpPr>
      <xdr:spPr>
        <a:xfrm>
          <a:off x="15266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a:extLst>
            <a:ext uri="{FF2B5EF4-FFF2-40B4-BE49-F238E27FC236}">
              <a16:creationId xmlns:a16="http://schemas.microsoft.com/office/drawing/2014/main" id="{00000000-0008-0000-0100-0000F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08" name="【学校施設】&#10;一人当たり面積最小値テキスト">
          <a:extLst>
            <a:ext uri="{FF2B5EF4-FFF2-40B4-BE49-F238E27FC236}">
              <a16:creationId xmlns:a16="http://schemas.microsoft.com/office/drawing/2014/main" id="{00000000-0008-0000-0100-0000FC010000}"/>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10" name="【学校施設】&#10;一人当たり面積最大値テキスト">
          <a:extLst>
            <a:ext uri="{FF2B5EF4-FFF2-40B4-BE49-F238E27FC236}">
              <a16:creationId xmlns:a16="http://schemas.microsoft.com/office/drawing/2014/main" id="{00000000-0008-0000-0100-0000FE010000}"/>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12" name="【学校施設】&#10;一人当たり面積平均値テキスト">
          <a:extLst>
            <a:ext uri="{FF2B5EF4-FFF2-40B4-BE49-F238E27FC236}">
              <a16:creationId xmlns:a16="http://schemas.microsoft.com/office/drawing/2014/main" id="{00000000-0008-0000-0100-000000020000}"/>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13" name="フローチャート: 判断 512">
          <a:extLst>
            <a:ext uri="{FF2B5EF4-FFF2-40B4-BE49-F238E27FC236}">
              <a16:creationId xmlns:a16="http://schemas.microsoft.com/office/drawing/2014/main" id="{00000000-0008-0000-0100-00000102000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30125</xdr:rowOff>
    </xdr:from>
    <xdr:to>
      <xdr:col>116</xdr:col>
      <xdr:colOff>114300</xdr:colOff>
      <xdr:row>63</xdr:row>
      <xdr:rowOff>131725</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22110700" y="108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116502</xdr:rowOff>
    </xdr:from>
    <xdr:ext cx="469744" cy="259045"/>
    <xdr:sp macro="" textlink="">
      <xdr:nvSpPr>
        <xdr:cNvPr id="524" name="【学校施設】&#10;一人当たり面積該当値テキスト">
          <a:extLst>
            <a:ext uri="{FF2B5EF4-FFF2-40B4-BE49-F238E27FC236}">
              <a16:creationId xmlns:a16="http://schemas.microsoft.com/office/drawing/2014/main" id="{00000000-0008-0000-0100-00000C020000}"/>
            </a:ext>
          </a:extLst>
        </xdr:cNvPr>
        <xdr:cNvSpPr txBox="1"/>
      </xdr:nvSpPr>
      <xdr:spPr>
        <a:xfrm>
          <a:off x="22199600" y="1074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80925</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21323300" y="1087678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27" name="n_1aveValue【学校施設】&#10;一人当たり面積">
          <a:extLst>
            <a:ext uri="{FF2B5EF4-FFF2-40B4-BE49-F238E27FC236}">
              <a16:creationId xmlns:a16="http://schemas.microsoft.com/office/drawing/2014/main" id="{00000000-0008-0000-0100-00000F020000}"/>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28" name="n_2aveValue【学校施設】&#10;一人当たり面積">
          <a:extLst>
            <a:ext uri="{FF2B5EF4-FFF2-40B4-BE49-F238E27FC236}">
              <a16:creationId xmlns:a16="http://schemas.microsoft.com/office/drawing/2014/main" id="{00000000-0008-0000-0100-000010020000}"/>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29" name="n_3aveValue【学校施設】&#10;一人当たり面積">
          <a:extLst>
            <a:ext uri="{FF2B5EF4-FFF2-40B4-BE49-F238E27FC236}">
              <a16:creationId xmlns:a16="http://schemas.microsoft.com/office/drawing/2014/main" id="{00000000-0008-0000-0100-000011020000}"/>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30" name="n_4aveValue【学校施設】&#10;一人当たり面積">
          <a:extLst>
            <a:ext uri="{FF2B5EF4-FFF2-40B4-BE49-F238E27FC236}">
              <a16:creationId xmlns:a16="http://schemas.microsoft.com/office/drawing/2014/main" id="{00000000-0008-0000-0100-000012020000}"/>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531" name="n_1mainValue【学校施設】&#10;一人当たり面積">
          <a:extLst>
            <a:ext uri="{FF2B5EF4-FFF2-40B4-BE49-F238E27FC236}">
              <a16:creationId xmlns:a16="http://schemas.microsoft.com/office/drawing/2014/main" id="{00000000-0008-0000-0100-000013020000}"/>
            </a:ext>
          </a:extLst>
        </xdr:cNvPr>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00000000-0008-0000-0100-00002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7" name="【児童館】&#10;有形固定資産減価償却率最小値テキスト">
          <a:extLst>
            <a:ext uri="{FF2B5EF4-FFF2-40B4-BE49-F238E27FC236}">
              <a16:creationId xmlns:a16="http://schemas.microsoft.com/office/drawing/2014/main" id="{00000000-0008-0000-0100-00002D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59" name="【児童館】&#10;有形固定資産減価償却率最大値テキスト">
          <a:extLst>
            <a:ext uri="{FF2B5EF4-FFF2-40B4-BE49-F238E27FC236}">
              <a16:creationId xmlns:a16="http://schemas.microsoft.com/office/drawing/2014/main" id="{00000000-0008-0000-0100-00002F020000}"/>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561" name="【児童館】&#10;有形固定資産減価償却率平均値テキスト">
          <a:extLst>
            <a:ext uri="{FF2B5EF4-FFF2-40B4-BE49-F238E27FC236}">
              <a16:creationId xmlns:a16="http://schemas.microsoft.com/office/drawing/2014/main" id="{00000000-0008-0000-0100-000031020000}"/>
            </a:ext>
          </a:extLst>
        </xdr:cNvPr>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62" name="フローチャート: 判断 561">
          <a:extLst>
            <a:ext uri="{FF2B5EF4-FFF2-40B4-BE49-F238E27FC236}">
              <a16:creationId xmlns:a16="http://schemas.microsoft.com/office/drawing/2014/main" id="{00000000-0008-0000-0100-000032020000}"/>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63" name="フローチャート: 判断 562">
          <a:extLst>
            <a:ext uri="{FF2B5EF4-FFF2-40B4-BE49-F238E27FC236}">
              <a16:creationId xmlns:a16="http://schemas.microsoft.com/office/drawing/2014/main" id="{00000000-0008-0000-0100-000033020000}"/>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64" name="フローチャート: 判断 563">
          <a:extLst>
            <a:ext uri="{FF2B5EF4-FFF2-40B4-BE49-F238E27FC236}">
              <a16:creationId xmlns:a16="http://schemas.microsoft.com/office/drawing/2014/main" id="{00000000-0008-0000-0100-000034020000}"/>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65" name="フローチャート: 判断 564">
          <a:extLst>
            <a:ext uri="{FF2B5EF4-FFF2-40B4-BE49-F238E27FC236}">
              <a16:creationId xmlns:a16="http://schemas.microsoft.com/office/drawing/2014/main" id="{00000000-0008-0000-0100-000035020000}"/>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66" name="フローチャート: 判断 565">
          <a:extLst>
            <a:ext uri="{FF2B5EF4-FFF2-40B4-BE49-F238E27FC236}">
              <a16:creationId xmlns:a16="http://schemas.microsoft.com/office/drawing/2014/main" id="{00000000-0008-0000-0100-000036020000}"/>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132080</xdr:rowOff>
    </xdr:from>
    <xdr:to>
      <xdr:col>85</xdr:col>
      <xdr:colOff>177800</xdr:colOff>
      <xdr:row>86</xdr:row>
      <xdr:rowOff>62230</xdr:rowOff>
    </xdr:to>
    <xdr:sp macro="" textlink="">
      <xdr:nvSpPr>
        <xdr:cNvPr id="572" name="楕円 571">
          <a:extLst>
            <a:ext uri="{FF2B5EF4-FFF2-40B4-BE49-F238E27FC236}">
              <a16:creationId xmlns:a16="http://schemas.microsoft.com/office/drawing/2014/main" id="{00000000-0008-0000-0100-00003C020000}"/>
            </a:ext>
          </a:extLst>
        </xdr:cNvPr>
        <xdr:cNvSpPr/>
      </xdr:nvSpPr>
      <xdr:spPr>
        <a:xfrm>
          <a:off x="16268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47007</xdr:rowOff>
    </xdr:from>
    <xdr:ext cx="405111" cy="259045"/>
    <xdr:sp macro="" textlink="">
      <xdr:nvSpPr>
        <xdr:cNvPr id="573" name="【児童館】&#10;有形固定資産減価償却率該当値テキスト">
          <a:extLst>
            <a:ext uri="{FF2B5EF4-FFF2-40B4-BE49-F238E27FC236}">
              <a16:creationId xmlns:a16="http://schemas.microsoft.com/office/drawing/2014/main" id="{00000000-0008-0000-0100-00003D020000}"/>
            </a:ext>
          </a:extLst>
        </xdr:cNvPr>
        <xdr:cNvSpPr txBox="1"/>
      </xdr:nvSpPr>
      <xdr:spPr>
        <a:xfrm>
          <a:off x="16357600"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90170</xdr:rowOff>
    </xdr:from>
    <xdr:to>
      <xdr:col>81</xdr:col>
      <xdr:colOff>101600</xdr:colOff>
      <xdr:row>86</xdr:row>
      <xdr:rowOff>20320</xdr:rowOff>
    </xdr:to>
    <xdr:sp macro="" textlink="">
      <xdr:nvSpPr>
        <xdr:cNvPr id="574" name="楕円 573">
          <a:extLst>
            <a:ext uri="{FF2B5EF4-FFF2-40B4-BE49-F238E27FC236}">
              <a16:creationId xmlns:a16="http://schemas.microsoft.com/office/drawing/2014/main" id="{00000000-0008-0000-0100-00003E020000}"/>
            </a:ext>
          </a:extLst>
        </xdr:cNvPr>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140970</xdr:rowOff>
    </xdr:from>
    <xdr:to>
      <xdr:col>85</xdr:col>
      <xdr:colOff>127000</xdr:colOff>
      <xdr:row>86</xdr:row>
      <xdr:rowOff>11430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5481300" y="147142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576" name="n_1aveValue【児童館】&#10;有形固定資産減価償却率">
          <a:extLst>
            <a:ext uri="{FF2B5EF4-FFF2-40B4-BE49-F238E27FC236}">
              <a16:creationId xmlns:a16="http://schemas.microsoft.com/office/drawing/2014/main" id="{00000000-0008-0000-0100-000040020000}"/>
            </a:ext>
          </a:extLst>
        </xdr:cNvPr>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577" name="n_2aveValue【児童館】&#10;有形固定資産減価償却率">
          <a:extLst>
            <a:ext uri="{FF2B5EF4-FFF2-40B4-BE49-F238E27FC236}">
              <a16:creationId xmlns:a16="http://schemas.microsoft.com/office/drawing/2014/main" id="{00000000-0008-0000-0100-000041020000}"/>
            </a:ext>
          </a:extLst>
        </xdr:cNvPr>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578" name="n_3aveValue【児童館】&#10;有形固定資産減価償却率">
          <a:extLst>
            <a:ext uri="{FF2B5EF4-FFF2-40B4-BE49-F238E27FC236}">
              <a16:creationId xmlns:a16="http://schemas.microsoft.com/office/drawing/2014/main" id="{00000000-0008-0000-0100-000042020000}"/>
            </a:ext>
          </a:extLst>
        </xdr:cNvPr>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579" name="n_4aveValue【児童館】&#10;有形固定資産減価償却率">
          <a:extLst>
            <a:ext uri="{FF2B5EF4-FFF2-40B4-BE49-F238E27FC236}">
              <a16:creationId xmlns:a16="http://schemas.microsoft.com/office/drawing/2014/main" id="{00000000-0008-0000-0100-000043020000}"/>
            </a:ext>
          </a:extLst>
        </xdr:cNvPr>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11447</xdr:rowOff>
    </xdr:from>
    <xdr:ext cx="405111" cy="259045"/>
    <xdr:sp macro="" textlink="">
      <xdr:nvSpPr>
        <xdr:cNvPr id="580" name="n_1mainValue【児童館】&#10;有形固定資産減価償却率">
          <a:extLst>
            <a:ext uri="{FF2B5EF4-FFF2-40B4-BE49-F238E27FC236}">
              <a16:creationId xmlns:a16="http://schemas.microsoft.com/office/drawing/2014/main" id="{00000000-0008-0000-0100-000044020000}"/>
            </a:ext>
          </a:extLst>
        </xdr:cNvPr>
        <xdr:cNvSpPr txBox="1"/>
      </xdr:nvSpPr>
      <xdr:spPr>
        <a:xfrm>
          <a:off x="152660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a:extLst>
            <a:ext uri="{FF2B5EF4-FFF2-40B4-BE49-F238E27FC236}">
              <a16:creationId xmlns:a16="http://schemas.microsoft.com/office/drawing/2014/main" id="{00000000-0008-0000-0100-00005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05" name="【児童館】&#10;一人当たり面積最小値テキスト">
          <a:extLst>
            <a:ext uri="{FF2B5EF4-FFF2-40B4-BE49-F238E27FC236}">
              <a16:creationId xmlns:a16="http://schemas.microsoft.com/office/drawing/2014/main" id="{00000000-0008-0000-0100-00005D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07" name="【児童館】&#10;一人当たり面積最大値テキスト">
          <a:extLst>
            <a:ext uri="{FF2B5EF4-FFF2-40B4-BE49-F238E27FC236}">
              <a16:creationId xmlns:a16="http://schemas.microsoft.com/office/drawing/2014/main" id="{00000000-0008-0000-0100-00005F02000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09" name="【児童館】&#10;一人当たり面積平均値テキスト">
          <a:extLst>
            <a:ext uri="{FF2B5EF4-FFF2-40B4-BE49-F238E27FC236}">
              <a16:creationId xmlns:a16="http://schemas.microsoft.com/office/drawing/2014/main" id="{00000000-0008-0000-0100-000061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621" name="【児童館】&#10;一人当たり面積該当値テキスト">
          <a:extLst>
            <a:ext uri="{FF2B5EF4-FFF2-40B4-BE49-F238E27FC236}">
              <a16:creationId xmlns:a16="http://schemas.microsoft.com/office/drawing/2014/main" id="{00000000-0008-0000-0100-00006D02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24" name="n_1aveValue【児童館】&#10;一人当たり面積">
          <a:extLst>
            <a:ext uri="{FF2B5EF4-FFF2-40B4-BE49-F238E27FC236}">
              <a16:creationId xmlns:a16="http://schemas.microsoft.com/office/drawing/2014/main" id="{00000000-0008-0000-0100-000070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625" name="n_2aveValue【児童館】&#10;一人当たり面積">
          <a:extLst>
            <a:ext uri="{FF2B5EF4-FFF2-40B4-BE49-F238E27FC236}">
              <a16:creationId xmlns:a16="http://schemas.microsoft.com/office/drawing/2014/main" id="{00000000-0008-0000-0100-000071020000}"/>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26" name="n_3aveValue【児童館】&#10;一人当たり面積">
          <a:extLst>
            <a:ext uri="{FF2B5EF4-FFF2-40B4-BE49-F238E27FC236}">
              <a16:creationId xmlns:a16="http://schemas.microsoft.com/office/drawing/2014/main" id="{00000000-0008-0000-0100-00007202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27" name="n_4aveValue【児童館】&#10;一人当たり面積">
          <a:extLst>
            <a:ext uri="{FF2B5EF4-FFF2-40B4-BE49-F238E27FC236}">
              <a16:creationId xmlns:a16="http://schemas.microsoft.com/office/drawing/2014/main" id="{00000000-0008-0000-0100-000073020000}"/>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628" name="n_1mainValue【児童館】&#10;一人当たり面積">
          <a:extLst>
            <a:ext uri="{FF2B5EF4-FFF2-40B4-BE49-F238E27FC236}">
              <a16:creationId xmlns:a16="http://schemas.microsoft.com/office/drawing/2014/main" id="{00000000-0008-0000-0100-00007402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道路以外の資産において、類似団体内平均よりも高い償却率となっており、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高い償却率となっている施設は児童館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、次いで認定こども園・幼稚園・保育所となっています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保育園については、老朽化した３施設の統合に向けて取り組んでおり、施設の民営化を検討するなど、保育の質を確保しつつ将来を見据えた施設更新に努めてい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共施設の総量のうち大きな比率を占める、小中学校などの学校施設について、施設の長寿命化を実施しているところではあるが、今後、建て替え時期を迎えるにあたり、児童生徒数の推計などにより将来の使用状況を想定し、地区ごとの状況に適合した教育環境の整備に取り組んで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ことが必要です。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道路、橋りょうなどのインフラ施設についても、施設同様に老朽化が進んでいくため、計画的な修繕や改修を実施し、安全なインフラ環境の確保に努め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57,330
52,005
74.81
22,124,381
20,354,634
1,677,736
11,649,532
13,160,604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144253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167640</xdr:rowOff>
    </xdr:from>
    <xdr:to>
      <xdr:col>24</xdr:col>
      <xdr:colOff>63500</xdr:colOff>
      <xdr:row>38</xdr:row>
      <xdr:rowOff>45176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1129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0200-00004E000000}"/>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0200-00004F000000}"/>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0200-000050000000}"/>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1" name="n_4aveValue【図書館】&#10;有形固定資産減価償却率">
          <a:extLst>
            <a:ext uri="{FF2B5EF4-FFF2-40B4-BE49-F238E27FC236}">
              <a16:creationId xmlns:a16="http://schemas.microsoft.com/office/drawing/2014/main" id="{00000000-0008-0000-0200-000051000000}"/>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38117</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2" name="楕円 121">
          <a:extLst>
            <a:ext uri="{FF2B5EF4-FFF2-40B4-BE49-F238E27FC236}">
              <a16:creationId xmlns:a16="http://schemas.microsoft.com/office/drawing/2014/main" id="{00000000-0008-0000-0200-00007A000000}"/>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23" name="【図書館】&#10;一人当たり面積該当値テキスト">
          <a:extLst>
            <a:ext uri="{FF2B5EF4-FFF2-40B4-BE49-F238E27FC236}">
              <a16:creationId xmlns:a16="http://schemas.microsoft.com/office/drawing/2014/main" id="{00000000-0008-0000-0200-00007B000000}"/>
            </a:ext>
          </a:extLst>
        </xdr:cNvPr>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101600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9639300" y="661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a:extLst>
            <a:ext uri="{FF2B5EF4-FFF2-40B4-BE49-F238E27FC236}">
              <a16:creationId xmlns:a16="http://schemas.microsoft.com/office/drawing/2014/main" id="{00000000-0008-0000-0200-00007E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27" name="n_2aveValue【図書館】&#10;一人当たり面積">
          <a:extLst>
            <a:ext uri="{FF2B5EF4-FFF2-40B4-BE49-F238E27FC236}">
              <a16:creationId xmlns:a16="http://schemas.microsoft.com/office/drawing/2014/main" id="{00000000-0008-0000-0200-00007F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8" name="n_3aveValue【図書館】&#10;一人当たり面積">
          <a:extLst>
            <a:ext uri="{FF2B5EF4-FFF2-40B4-BE49-F238E27FC236}">
              <a16:creationId xmlns:a16="http://schemas.microsoft.com/office/drawing/2014/main" id="{00000000-0008-0000-0200-000080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29" name="n_4aveValue【図書館】&#10;一人当たり面積">
          <a:extLst>
            <a:ext uri="{FF2B5EF4-FFF2-40B4-BE49-F238E27FC236}">
              <a16:creationId xmlns:a16="http://schemas.microsoft.com/office/drawing/2014/main" id="{00000000-0008-0000-0200-000081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30" name="n_1mainValue【図書館】&#10;一人当たり面積">
          <a:extLst>
            <a:ext uri="{FF2B5EF4-FFF2-40B4-BE49-F238E27FC236}">
              <a16:creationId xmlns:a16="http://schemas.microsoft.com/office/drawing/2014/main" id="{00000000-0008-0000-0200-000082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02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0200-00009D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59" name="【体育館・プール】&#10;有形固定資産減価償却率最大値テキスト">
          <a:extLst>
            <a:ext uri="{FF2B5EF4-FFF2-40B4-BE49-F238E27FC236}">
              <a16:creationId xmlns:a16="http://schemas.microsoft.com/office/drawing/2014/main" id="{00000000-0008-0000-0200-00009F000000}"/>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0200-0000A1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2" name="フローチャート: 判断 161">
          <a:extLst>
            <a:ext uri="{FF2B5EF4-FFF2-40B4-BE49-F238E27FC236}">
              <a16:creationId xmlns:a16="http://schemas.microsoft.com/office/drawing/2014/main" id="{00000000-0008-0000-0200-0000A2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141877</xdr:rowOff>
    </xdr:from>
    <xdr:to>
      <xdr:col>24</xdr:col>
      <xdr:colOff>114300</xdr:colOff>
      <xdr:row>62</xdr:row>
      <xdr:rowOff>72027</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45847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120304</xdr:rowOff>
    </xdr:from>
    <xdr:ext cx="405111" cy="259045"/>
    <xdr:sp macro="" textlink="">
      <xdr:nvSpPr>
        <xdr:cNvPr id="173" name="【体育館・プール】&#10;有形固定資産減価償却率該当値テキスト">
          <a:extLst>
            <a:ext uri="{FF2B5EF4-FFF2-40B4-BE49-F238E27FC236}">
              <a16:creationId xmlns:a16="http://schemas.microsoft.com/office/drawing/2014/main" id="{00000000-0008-0000-0200-0000AD000000}"/>
            </a:ext>
          </a:extLst>
        </xdr:cNvPr>
        <xdr:cNvSpPr txBox="1"/>
      </xdr:nvSpPr>
      <xdr:spPr>
        <a:xfrm>
          <a:off x="4673600"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133713</xdr:rowOff>
    </xdr:from>
    <xdr:to>
      <xdr:col>20</xdr:col>
      <xdr:colOff>38100</xdr:colOff>
      <xdr:row>62</xdr:row>
      <xdr:rowOff>63863</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13063</xdr:rowOff>
    </xdr:from>
    <xdr:to>
      <xdr:col>24</xdr:col>
      <xdr:colOff>63500</xdr:colOff>
      <xdr:row>62</xdr:row>
      <xdr:rowOff>21227</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3797300" y="106429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76" name="n_1aveValue【体育館・プール】&#10;有形固定資産減価償却率">
          <a:extLst>
            <a:ext uri="{FF2B5EF4-FFF2-40B4-BE49-F238E27FC236}">
              <a16:creationId xmlns:a16="http://schemas.microsoft.com/office/drawing/2014/main" id="{00000000-0008-0000-0200-0000B0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7" name="n_2aveValue【体育館・プール】&#10;有形固定資産減価償却率">
          <a:extLst>
            <a:ext uri="{FF2B5EF4-FFF2-40B4-BE49-F238E27FC236}">
              <a16:creationId xmlns:a16="http://schemas.microsoft.com/office/drawing/2014/main" id="{00000000-0008-0000-0200-0000B1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78" name="n_3aveValue【体育館・プール】&#10;有形固定資産減価償却率">
          <a:extLst>
            <a:ext uri="{FF2B5EF4-FFF2-40B4-BE49-F238E27FC236}">
              <a16:creationId xmlns:a16="http://schemas.microsoft.com/office/drawing/2014/main" id="{00000000-0008-0000-0200-0000B2000000}"/>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9" name="n_4aveValue【体育館・プール】&#10;有形固定資産減価償却率">
          <a:extLst>
            <a:ext uri="{FF2B5EF4-FFF2-40B4-BE49-F238E27FC236}">
              <a16:creationId xmlns:a16="http://schemas.microsoft.com/office/drawing/2014/main" id="{00000000-0008-0000-0200-0000B3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54990</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0200-0000B4000000}"/>
            </a:ext>
          </a:extLst>
        </xdr:cNvPr>
        <xdr:cNvSpPr txBox="1"/>
      </xdr:nvSpPr>
      <xdr:spPr>
        <a:xfrm>
          <a:off x="35820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05" name="【体育館・プール】&#10;一人当たり面積最小値テキスト">
          <a:extLst>
            <a:ext uri="{FF2B5EF4-FFF2-40B4-BE49-F238E27FC236}">
              <a16:creationId xmlns:a16="http://schemas.microsoft.com/office/drawing/2014/main" id="{00000000-0008-0000-0200-0000CD000000}"/>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07" name="【体育館・プール】&#10;一人当たり面積最大値テキスト">
          <a:extLst>
            <a:ext uri="{FF2B5EF4-FFF2-40B4-BE49-F238E27FC236}">
              <a16:creationId xmlns:a16="http://schemas.microsoft.com/office/drawing/2014/main" id="{00000000-0008-0000-0200-0000CF000000}"/>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09" name="【体育館・プール】&#10;一人当たり面積平均値テキスト">
          <a:extLst>
            <a:ext uri="{FF2B5EF4-FFF2-40B4-BE49-F238E27FC236}">
              <a16:creationId xmlns:a16="http://schemas.microsoft.com/office/drawing/2014/main" id="{00000000-0008-0000-0200-0000D1000000}"/>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0" name="フローチャート: 判断 209">
          <a:extLst>
            <a:ext uri="{FF2B5EF4-FFF2-40B4-BE49-F238E27FC236}">
              <a16:creationId xmlns:a16="http://schemas.microsoft.com/office/drawing/2014/main" id="{00000000-0008-0000-0200-0000D2000000}"/>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11" name="フローチャート: 判断 210">
          <a:extLst>
            <a:ext uri="{FF2B5EF4-FFF2-40B4-BE49-F238E27FC236}">
              <a16:creationId xmlns:a16="http://schemas.microsoft.com/office/drawing/2014/main" id="{00000000-0008-0000-0200-0000D3000000}"/>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12" name="フローチャート: 判断 211">
          <a:extLst>
            <a:ext uri="{FF2B5EF4-FFF2-40B4-BE49-F238E27FC236}">
              <a16:creationId xmlns:a16="http://schemas.microsoft.com/office/drawing/2014/main" id="{00000000-0008-0000-0200-0000D4000000}"/>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13" name="フローチャート: 判断 212">
          <a:extLst>
            <a:ext uri="{FF2B5EF4-FFF2-40B4-BE49-F238E27FC236}">
              <a16:creationId xmlns:a16="http://schemas.microsoft.com/office/drawing/2014/main" id="{00000000-0008-0000-0200-0000D500000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14" name="フローチャート: 判断 213">
          <a:extLst>
            <a:ext uri="{FF2B5EF4-FFF2-40B4-BE49-F238E27FC236}">
              <a16:creationId xmlns:a16="http://schemas.microsoft.com/office/drawing/2014/main" id="{00000000-0008-0000-0200-0000D6000000}"/>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151130</xdr:rowOff>
    </xdr:from>
    <xdr:to>
      <xdr:col>55</xdr:col>
      <xdr:colOff>50800</xdr:colOff>
      <xdr:row>63</xdr:row>
      <xdr:rowOff>81280</xdr:rowOff>
    </xdr:to>
    <xdr:sp macro="" textlink="">
      <xdr:nvSpPr>
        <xdr:cNvPr id="220" name="楕円 219">
          <a:extLst>
            <a:ext uri="{FF2B5EF4-FFF2-40B4-BE49-F238E27FC236}">
              <a16:creationId xmlns:a16="http://schemas.microsoft.com/office/drawing/2014/main" id="{00000000-0008-0000-0200-0000DC000000}"/>
            </a:ext>
          </a:extLst>
        </xdr:cNvPr>
        <xdr:cNvSpPr/>
      </xdr:nvSpPr>
      <xdr:spPr>
        <a:xfrm>
          <a:off x="10426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129557</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0200-0000DD000000}"/>
            </a:ext>
          </a:extLst>
        </xdr:cNvPr>
        <xdr:cNvSpPr txBox="1"/>
      </xdr:nvSpPr>
      <xdr:spPr>
        <a:xfrm>
          <a:off x="10515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95885</xdr:rowOff>
    </xdr:from>
    <xdr:to>
      <xdr:col>50</xdr:col>
      <xdr:colOff>165100</xdr:colOff>
      <xdr:row>63</xdr:row>
      <xdr:rowOff>26035</xdr:rowOff>
    </xdr:to>
    <xdr:sp macro="" textlink="">
      <xdr:nvSpPr>
        <xdr:cNvPr id="222" name="楕円 221">
          <a:extLst>
            <a:ext uri="{FF2B5EF4-FFF2-40B4-BE49-F238E27FC236}">
              <a16:creationId xmlns:a16="http://schemas.microsoft.com/office/drawing/2014/main" id="{00000000-0008-0000-0200-0000DE000000}"/>
            </a:ext>
          </a:extLst>
        </xdr:cNvPr>
        <xdr:cNvSpPr/>
      </xdr:nvSpPr>
      <xdr:spPr>
        <a:xfrm>
          <a:off x="9588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146685</xdr:rowOff>
    </xdr:from>
    <xdr:to>
      <xdr:col>55</xdr:col>
      <xdr:colOff>0</xdr:colOff>
      <xdr:row>63</xdr:row>
      <xdr:rowOff>30480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9639300" y="1077658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24" name="n_1aveValue【体育館・プール】&#10;一人当たり面積">
          <a:extLst>
            <a:ext uri="{FF2B5EF4-FFF2-40B4-BE49-F238E27FC236}">
              <a16:creationId xmlns:a16="http://schemas.microsoft.com/office/drawing/2014/main" id="{00000000-0008-0000-0200-0000E0000000}"/>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25" name="n_2aveValue【体育館・プール】&#10;一人当たり面積">
          <a:extLst>
            <a:ext uri="{FF2B5EF4-FFF2-40B4-BE49-F238E27FC236}">
              <a16:creationId xmlns:a16="http://schemas.microsoft.com/office/drawing/2014/main" id="{00000000-0008-0000-0200-0000E1000000}"/>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26" name="n_3aveValue【体育館・プール】&#10;一人当たり面積">
          <a:extLst>
            <a:ext uri="{FF2B5EF4-FFF2-40B4-BE49-F238E27FC236}">
              <a16:creationId xmlns:a16="http://schemas.microsoft.com/office/drawing/2014/main" id="{00000000-0008-0000-0200-0000E2000000}"/>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27" name="n_4aveValue【体育館・プール】&#10;一人当たり面積">
          <a:extLst>
            <a:ext uri="{FF2B5EF4-FFF2-40B4-BE49-F238E27FC236}">
              <a16:creationId xmlns:a16="http://schemas.microsoft.com/office/drawing/2014/main" id="{00000000-0008-0000-0200-0000E3000000}"/>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17162</xdr:rowOff>
    </xdr:from>
    <xdr:ext cx="469744" cy="259045"/>
    <xdr:sp macro="" textlink="">
      <xdr:nvSpPr>
        <xdr:cNvPr id="228" name="n_1mainValue【体育館・プール】&#10;一人当たり面積">
          <a:extLst>
            <a:ext uri="{FF2B5EF4-FFF2-40B4-BE49-F238E27FC236}">
              <a16:creationId xmlns:a16="http://schemas.microsoft.com/office/drawing/2014/main" id="{00000000-0008-0000-0200-0000E4000000}"/>
            </a:ext>
          </a:extLst>
        </xdr:cNvPr>
        <xdr:cNvSpPr txBox="1"/>
      </xdr:nvSpPr>
      <xdr:spPr>
        <a:xfrm>
          <a:off x="9391727" y="1081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02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0200-0000FE000000}"/>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56" name="【福祉施設】&#10;有形固定資産減価償却率最大値テキスト">
          <a:extLst>
            <a:ext uri="{FF2B5EF4-FFF2-40B4-BE49-F238E27FC236}">
              <a16:creationId xmlns:a16="http://schemas.microsoft.com/office/drawing/2014/main" id="{00000000-0008-0000-0200-000000010000}"/>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0200-000002010000}"/>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59" name="フローチャート: 判断 258">
          <a:extLst>
            <a:ext uri="{FF2B5EF4-FFF2-40B4-BE49-F238E27FC236}">
              <a16:creationId xmlns:a16="http://schemas.microsoft.com/office/drawing/2014/main" id="{00000000-0008-0000-0200-000003010000}"/>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60" name="フローチャート: 判断 259">
          <a:extLst>
            <a:ext uri="{FF2B5EF4-FFF2-40B4-BE49-F238E27FC236}">
              <a16:creationId xmlns:a16="http://schemas.microsoft.com/office/drawing/2014/main" id="{00000000-0008-0000-0200-000004010000}"/>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61" name="フローチャート: 判断 260">
          <a:extLst>
            <a:ext uri="{FF2B5EF4-FFF2-40B4-BE49-F238E27FC236}">
              <a16:creationId xmlns:a16="http://schemas.microsoft.com/office/drawing/2014/main" id="{00000000-0008-0000-0200-000005010000}"/>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62" name="フローチャート: 判断 261">
          <a:extLst>
            <a:ext uri="{FF2B5EF4-FFF2-40B4-BE49-F238E27FC236}">
              <a16:creationId xmlns:a16="http://schemas.microsoft.com/office/drawing/2014/main" id="{00000000-0008-0000-0200-000006010000}"/>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63" name="フローチャート: 判断 262">
          <a:extLst>
            <a:ext uri="{FF2B5EF4-FFF2-40B4-BE49-F238E27FC236}">
              <a16:creationId xmlns:a16="http://schemas.microsoft.com/office/drawing/2014/main" id="{00000000-0008-0000-0200-000007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69" name="楕円 268">
          <a:extLst>
            <a:ext uri="{FF2B5EF4-FFF2-40B4-BE49-F238E27FC236}">
              <a16:creationId xmlns:a16="http://schemas.microsoft.com/office/drawing/2014/main" id="{00000000-0008-0000-0200-00000D010000}"/>
            </a:ext>
          </a:extLst>
        </xdr:cNvPr>
        <xdr:cNvSpPr/>
      </xdr:nvSpPr>
      <xdr:spPr>
        <a:xfrm>
          <a:off x="45847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127652</xdr:rowOff>
    </xdr:from>
    <xdr:ext cx="405111" cy="259045"/>
    <xdr:sp macro="" textlink="">
      <xdr:nvSpPr>
        <xdr:cNvPr id="270" name="【福祉施設】&#10;有形固定資産減価償却率該当値テキスト">
          <a:extLst>
            <a:ext uri="{FF2B5EF4-FFF2-40B4-BE49-F238E27FC236}">
              <a16:creationId xmlns:a16="http://schemas.microsoft.com/office/drawing/2014/main" id="{00000000-0008-0000-0200-00000E010000}"/>
            </a:ext>
          </a:extLst>
        </xdr:cNvPr>
        <xdr:cNvSpPr txBox="1"/>
      </xdr:nvSpPr>
      <xdr:spPr>
        <a:xfrm>
          <a:off x="4673600"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271" name="楕円 270">
          <a:extLst>
            <a:ext uri="{FF2B5EF4-FFF2-40B4-BE49-F238E27FC236}">
              <a16:creationId xmlns:a16="http://schemas.microsoft.com/office/drawing/2014/main" id="{00000000-0008-0000-0200-00000F010000}"/>
            </a:ext>
          </a:extLst>
        </xdr:cNvPr>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28575</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3797300" y="140455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73" name="n_1aveValue【福祉施設】&#10;有形固定資産減価償却率">
          <a:extLst>
            <a:ext uri="{FF2B5EF4-FFF2-40B4-BE49-F238E27FC236}">
              <a16:creationId xmlns:a16="http://schemas.microsoft.com/office/drawing/2014/main" id="{00000000-0008-0000-0200-000011010000}"/>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74" name="n_2aveValue【福祉施設】&#10;有形固定資産減価償却率">
          <a:extLst>
            <a:ext uri="{FF2B5EF4-FFF2-40B4-BE49-F238E27FC236}">
              <a16:creationId xmlns:a16="http://schemas.microsoft.com/office/drawing/2014/main" id="{00000000-0008-0000-0200-000012010000}"/>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75" name="n_3aveValue【福祉施設】&#10;有形固定資産減価償却率">
          <a:extLst>
            <a:ext uri="{FF2B5EF4-FFF2-40B4-BE49-F238E27FC236}">
              <a16:creationId xmlns:a16="http://schemas.microsoft.com/office/drawing/2014/main" id="{00000000-0008-0000-0200-000013010000}"/>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76" name="n_4aveValue【福祉施設】&#10;有形固定資産減価償却率">
          <a:extLst>
            <a:ext uri="{FF2B5EF4-FFF2-40B4-BE49-F238E27FC236}">
              <a16:creationId xmlns:a16="http://schemas.microsoft.com/office/drawing/2014/main" id="{00000000-0008-0000-0200-000014010000}"/>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28591</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0200-000015010000}"/>
            </a:ext>
          </a:extLst>
        </xdr:cNvPr>
        <xdr:cNvSpPr txBox="1"/>
      </xdr:nvSpPr>
      <xdr:spPr>
        <a:xfrm>
          <a:off x="35820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00000000-0008-0000-0200-00002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4" name="【福祉施設】&#10;一人当たり面積最小値テキスト">
          <a:extLst>
            <a:ext uri="{FF2B5EF4-FFF2-40B4-BE49-F238E27FC236}">
              <a16:creationId xmlns:a16="http://schemas.microsoft.com/office/drawing/2014/main" id="{00000000-0008-0000-0200-000030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06" name="【福祉施設】&#10;一人当たり面積最大値テキスト">
          <a:extLst>
            <a:ext uri="{FF2B5EF4-FFF2-40B4-BE49-F238E27FC236}">
              <a16:creationId xmlns:a16="http://schemas.microsoft.com/office/drawing/2014/main" id="{00000000-0008-0000-0200-000032010000}"/>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08" name="【福祉施設】&#10;一人当たり面積平均値テキスト">
          <a:extLst>
            <a:ext uri="{FF2B5EF4-FFF2-40B4-BE49-F238E27FC236}">
              <a16:creationId xmlns:a16="http://schemas.microsoft.com/office/drawing/2014/main" id="{00000000-0008-0000-0200-000034010000}"/>
            </a:ext>
          </a:extLst>
        </xdr:cNvPr>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13" name="フローチャート: 判断 312">
          <a:extLst>
            <a:ext uri="{FF2B5EF4-FFF2-40B4-BE49-F238E27FC236}">
              <a16:creationId xmlns:a16="http://schemas.microsoft.com/office/drawing/2014/main" id="{00000000-0008-0000-0200-000039010000}"/>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121194</xdr:rowOff>
    </xdr:from>
    <xdr:to>
      <xdr:col>55</xdr:col>
      <xdr:colOff>50800</xdr:colOff>
      <xdr:row>85</xdr:row>
      <xdr:rowOff>51344</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104267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144071</xdr:rowOff>
    </xdr:from>
    <xdr:ext cx="469744" cy="259045"/>
    <xdr:sp macro="" textlink="">
      <xdr:nvSpPr>
        <xdr:cNvPr id="320" name="【福祉施設】&#10;一人当たり面積該当値テキスト">
          <a:extLst>
            <a:ext uri="{FF2B5EF4-FFF2-40B4-BE49-F238E27FC236}">
              <a16:creationId xmlns:a16="http://schemas.microsoft.com/office/drawing/2014/main" id="{00000000-0008-0000-0200-000040010000}"/>
            </a:ext>
          </a:extLst>
        </xdr:cNvPr>
        <xdr:cNvSpPr txBox="1"/>
      </xdr:nvSpPr>
      <xdr:spPr>
        <a:xfrm>
          <a:off x="10515600" y="1437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117929</xdr:rowOff>
    </xdr:from>
    <xdr:to>
      <xdr:col>50</xdr:col>
      <xdr:colOff>165100</xdr:colOff>
      <xdr:row>85</xdr:row>
      <xdr:rowOff>48079</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958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168729</xdr:rowOff>
    </xdr:from>
    <xdr:to>
      <xdr:col>55</xdr:col>
      <xdr:colOff>0</xdr:colOff>
      <xdr:row>85</xdr:row>
      <xdr:rowOff>544</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9639300" y="1457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101254</xdr:rowOff>
    </xdr:from>
    <xdr:ext cx="469744" cy="259045"/>
    <xdr:sp macro="" textlink="">
      <xdr:nvSpPr>
        <xdr:cNvPr id="323" name="n_1aveValue【福祉施設】&#10;一人当たり面積">
          <a:extLst>
            <a:ext uri="{FF2B5EF4-FFF2-40B4-BE49-F238E27FC236}">
              <a16:creationId xmlns:a16="http://schemas.microsoft.com/office/drawing/2014/main" id="{00000000-0008-0000-0200-000043010000}"/>
            </a:ext>
          </a:extLst>
        </xdr:cNvPr>
        <xdr:cNvSpPr txBox="1"/>
      </xdr:nvSpPr>
      <xdr:spPr>
        <a:xfrm>
          <a:off x="9391727" y="146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24" name="n_2aveValue【福祉施設】&#10;一人当たり面積">
          <a:extLst>
            <a:ext uri="{FF2B5EF4-FFF2-40B4-BE49-F238E27FC236}">
              <a16:creationId xmlns:a16="http://schemas.microsoft.com/office/drawing/2014/main" id="{00000000-0008-0000-0200-000044010000}"/>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25" name="n_3aveValue【福祉施設】&#10;一人当たり面積">
          <a:extLst>
            <a:ext uri="{FF2B5EF4-FFF2-40B4-BE49-F238E27FC236}">
              <a16:creationId xmlns:a16="http://schemas.microsoft.com/office/drawing/2014/main" id="{00000000-0008-0000-0200-000045010000}"/>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26" name="n_4aveValue【福祉施設】&#10;一人当たり面積">
          <a:extLst>
            <a:ext uri="{FF2B5EF4-FFF2-40B4-BE49-F238E27FC236}">
              <a16:creationId xmlns:a16="http://schemas.microsoft.com/office/drawing/2014/main" id="{00000000-0008-0000-0200-000046010000}"/>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64606</xdr:rowOff>
    </xdr:from>
    <xdr:ext cx="469744" cy="259045"/>
    <xdr:sp macro="" textlink="">
      <xdr:nvSpPr>
        <xdr:cNvPr id="327" name="n_1mainValue【福祉施設】&#10;一人当たり面積">
          <a:extLst>
            <a:ext uri="{FF2B5EF4-FFF2-40B4-BE49-F238E27FC236}">
              <a16:creationId xmlns:a16="http://schemas.microsoft.com/office/drawing/2014/main" id="{00000000-0008-0000-0200-000047010000}"/>
            </a:ext>
          </a:extLst>
        </xdr:cNvPr>
        <xdr:cNvSpPr txBox="1"/>
      </xdr:nvSpPr>
      <xdr:spPr>
        <a:xfrm>
          <a:off x="9391727" y="1429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a:extLst>
            <a:ext uri="{FF2B5EF4-FFF2-40B4-BE49-F238E27FC236}">
              <a16:creationId xmlns:a16="http://schemas.microsoft.com/office/drawing/2014/main" id="{00000000-0008-0000-0200-00006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54" name="【市民会館】&#10;有形固定資産減価償却率最小値テキスト">
          <a:extLst>
            <a:ext uri="{FF2B5EF4-FFF2-40B4-BE49-F238E27FC236}">
              <a16:creationId xmlns:a16="http://schemas.microsoft.com/office/drawing/2014/main" id="{00000000-0008-0000-0200-000062010000}"/>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56" name="【市民会館】&#10;有形固定資産減価償却率最大値テキスト">
          <a:extLst>
            <a:ext uri="{FF2B5EF4-FFF2-40B4-BE49-F238E27FC236}">
              <a16:creationId xmlns:a16="http://schemas.microsoft.com/office/drawing/2014/main" id="{00000000-0008-0000-0200-000064010000}"/>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58" name="【市民会館】&#10;有形固定資産減価償却率平均値テキスト">
          <a:extLst>
            <a:ext uri="{FF2B5EF4-FFF2-40B4-BE49-F238E27FC236}">
              <a16:creationId xmlns:a16="http://schemas.microsoft.com/office/drawing/2014/main" id="{00000000-0008-0000-0200-000066010000}"/>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159294</xdr:rowOff>
    </xdr:from>
    <xdr:to>
      <xdr:col>24</xdr:col>
      <xdr:colOff>114300</xdr:colOff>
      <xdr:row>107</xdr:row>
      <xdr:rowOff>89444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45847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137721</xdr:rowOff>
    </xdr:from>
    <xdr:ext cx="405111" cy="259045"/>
    <xdr:sp macro="" textlink="">
      <xdr:nvSpPr>
        <xdr:cNvPr id="370" name="【市民会館】&#10;有形固定資産減価償却率該当値テキスト">
          <a:extLst>
            <a:ext uri="{FF2B5EF4-FFF2-40B4-BE49-F238E27FC236}">
              <a16:creationId xmlns:a16="http://schemas.microsoft.com/office/drawing/2014/main" id="{00000000-0008-0000-0200-000072010000}"/>
            </a:ext>
          </a:extLst>
        </xdr:cNvPr>
        <xdr:cNvSpPr txBox="1"/>
      </xdr:nvSpPr>
      <xdr:spPr>
        <a:xfrm>
          <a:off x="4673600"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133169</xdr:rowOff>
    </xdr:from>
    <xdr:to>
      <xdr:col>20</xdr:col>
      <xdr:colOff>38100</xdr:colOff>
      <xdr:row>107</xdr:row>
      <xdr:rowOff>63319</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3746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12519</xdr:rowOff>
    </xdr:from>
    <xdr:to>
      <xdr:col>24</xdr:col>
      <xdr:colOff>63500</xdr:colOff>
      <xdr:row>107</xdr:row>
      <xdr:rowOff>38644</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3797300" y="183576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73" name="n_1aveValue【市民会館】&#10;有形固定資産減価償却率">
          <a:extLst>
            <a:ext uri="{FF2B5EF4-FFF2-40B4-BE49-F238E27FC236}">
              <a16:creationId xmlns:a16="http://schemas.microsoft.com/office/drawing/2014/main" id="{00000000-0008-0000-0200-000075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74" name="n_2aveValue【市民会館】&#10;有形固定資産減価償却率">
          <a:extLst>
            <a:ext uri="{FF2B5EF4-FFF2-40B4-BE49-F238E27FC236}">
              <a16:creationId xmlns:a16="http://schemas.microsoft.com/office/drawing/2014/main" id="{00000000-0008-0000-0200-000076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75" name="n_3aveValue【市民会館】&#10;有形固定資産減価償却率">
          <a:extLst>
            <a:ext uri="{FF2B5EF4-FFF2-40B4-BE49-F238E27FC236}">
              <a16:creationId xmlns:a16="http://schemas.microsoft.com/office/drawing/2014/main" id="{00000000-0008-0000-0200-000077010000}"/>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76" name="n_4aveValue【市民会館】&#10;有形固定資産減価償却率">
          <a:extLst>
            <a:ext uri="{FF2B5EF4-FFF2-40B4-BE49-F238E27FC236}">
              <a16:creationId xmlns:a16="http://schemas.microsoft.com/office/drawing/2014/main" id="{00000000-0008-0000-0200-000078010000}"/>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54446</xdr:rowOff>
    </xdr:from>
    <xdr:ext cx="405111" cy="259045"/>
    <xdr:sp macro="" textlink="">
      <xdr:nvSpPr>
        <xdr:cNvPr id="377" name="n_1mainValue【市民会館】&#10;有形固定資産減価償却率">
          <a:extLst>
            <a:ext uri="{FF2B5EF4-FFF2-40B4-BE49-F238E27FC236}">
              <a16:creationId xmlns:a16="http://schemas.microsoft.com/office/drawing/2014/main" id="{00000000-0008-0000-0200-000079010000}"/>
            </a:ext>
          </a:extLst>
        </xdr:cNvPr>
        <xdr:cNvSpPr txBox="1"/>
      </xdr:nvSpPr>
      <xdr:spPr>
        <a:xfrm>
          <a:off x="3582044"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a:extLst>
            <a:ext uri="{FF2B5EF4-FFF2-40B4-BE49-F238E27FC236}">
              <a16:creationId xmlns:a16="http://schemas.microsoft.com/office/drawing/2014/main" id="{00000000-0008-0000-0200-00009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04" name="【市民会館】&#10;一人当たり面積最小値テキスト">
          <a:extLst>
            <a:ext uri="{FF2B5EF4-FFF2-40B4-BE49-F238E27FC236}">
              <a16:creationId xmlns:a16="http://schemas.microsoft.com/office/drawing/2014/main" id="{00000000-0008-0000-0200-000094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06" name="【市民会館】&#10;一人当たり面積最大値テキスト">
          <a:extLst>
            <a:ext uri="{FF2B5EF4-FFF2-40B4-BE49-F238E27FC236}">
              <a16:creationId xmlns:a16="http://schemas.microsoft.com/office/drawing/2014/main" id="{00000000-0008-0000-0200-000096010000}"/>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08" name="【市民会館】&#10;一人当たり面積平均値テキスト">
          <a:extLst>
            <a:ext uri="{FF2B5EF4-FFF2-40B4-BE49-F238E27FC236}">
              <a16:creationId xmlns:a16="http://schemas.microsoft.com/office/drawing/2014/main" id="{00000000-0008-0000-0200-000098010000}"/>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20" name="【市民会館】&#10;一人当たり面積該当値テキスト">
          <a:extLst>
            <a:ext uri="{FF2B5EF4-FFF2-40B4-BE49-F238E27FC236}">
              <a16:creationId xmlns:a16="http://schemas.microsoft.com/office/drawing/2014/main" id="{00000000-0008-0000-0200-0000A4010000}"/>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110489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9639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23" name="n_1aveValue【市民会館】&#10;一人当たり面積">
          <a:extLst>
            <a:ext uri="{FF2B5EF4-FFF2-40B4-BE49-F238E27FC236}">
              <a16:creationId xmlns:a16="http://schemas.microsoft.com/office/drawing/2014/main" id="{00000000-0008-0000-0200-0000A7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24" name="n_2aveValue【市民会館】&#10;一人当たり面積">
          <a:extLst>
            <a:ext uri="{FF2B5EF4-FFF2-40B4-BE49-F238E27FC236}">
              <a16:creationId xmlns:a16="http://schemas.microsoft.com/office/drawing/2014/main" id="{00000000-0008-0000-0200-0000A8010000}"/>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25" name="n_3aveValue【市民会館】&#10;一人当たり面積">
          <a:extLst>
            <a:ext uri="{FF2B5EF4-FFF2-40B4-BE49-F238E27FC236}">
              <a16:creationId xmlns:a16="http://schemas.microsoft.com/office/drawing/2014/main" id="{00000000-0008-0000-0200-0000A9010000}"/>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26" name="n_4aveValue【市民会館】&#10;一人当たり面積">
          <a:extLst>
            <a:ext uri="{FF2B5EF4-FFF2-40B4-BE49-F238E27FC236}">
              <a16:creationId xmlns:a16="http://schemas.microsoft.com/office/drawing/2014/main" id="{00000000-0008-0000-0200-0000AA010000}"/>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152416</xdr:rowOff>
    </xdr:from>
    <xdr:ext cx="469744" cy="259045"/>
    <xdr:sp macro="" textlink="">
      <xdr:nvSpPr>
        <xdr:cNvPr id="427" name="n_1mainValue【市民会館】&#10;一人当たり面積">
          <a:extLst>
            <a:ext uri="{FF2B5EF4-FFF2-40B4-BE49-F238E27FC236}">
              <a16:creationId xmlns:a16="http://schemas.microsoft.com/office/drawing/2014/main" id="{00000000-0008-0000-0200-0000AB010000}"/>
            </a:ext>
          </a:extLst>
        </xdr:cNvPr>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a:extLst>
            <a:ext uri="{FF2B5EF4-FFF2-40B4-BE49-F238E27FC236}">
              <a16:creationId xmlns:a16="http://schemas.microsoft.com/office/drawing/2014/main" id="{00000000-0008-0000-0200-0000C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54" name="【一般廃棄物処理施設】&#10;有形固定資産減価償却率最小値テキスト">
          <a:extLst>
            <a:ext uri="{FF2B5EF4-FFF2-40B4-BE49-F238E27FC236}">
              <a16:creationId xmlns:a16="http://schemas.microsoft.com/office/drawing/2014/main" id="{00000000-0008-0000-0200-0000C6010000}"/>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56" name="【一般廃棄物処理施設】&#10;有形固定資産減価償却率最大値テキスト">
          <a:extLst>
            <a:ext uri="{FF2B5EF4-FFF2-40B4-BE49-F238E27FC236}">
              <a16:creationId xmlns:a16="http://schemas.microsoft.com/office/drawing/2014/main" id="{00000000-0008-0000-0200-0000C801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58" name="【一般廃棄物処理施設】&#10;有形固定資産減価償却率平均値テキスト">
          <a:extLst>
            <a:ext uri="{FF2B5EF4-FFF2-40B4-BE49-F238E27FC236}">
              <a16:creationId xmlns:a16="http://schemas.microsoft.com/office/drawing/2014/main" id="{00000000-0008-0000-0200-0000CA010000}"/>
            </a:ext>
          </a:extLst>
        </xdr:cNvPr>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152763</xdr:rowOff>
    </xdr:from>
    <xdr:to>
      <xdr:col>85</xdr:col>
      <xdr:colOff>177800</xdr:colOff>
      <xdr:row>37</xdr:row>
      <xdr:rowOff>82913</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6268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4190</xdr:rowOff>
    </xdr:from>
    <xdr:ext cx="405111" cy="259045"/>
    <xdr:sp macro="" textlink="">
      <xdr:nvSpPr>
        <xdr:cNvPr id="470" name="【一般廃棄物処理施設】&#10;有形固定資産減価償却率該当値テキスト">
          <a:extLst>
            <a:ext uri="{FF2B5EF4-FFF2-40B4-BE49-F238E27FC236}">
              <a16:creationId xmlns:a16="http://schemas.microsoft.com/office/drawing/2014/main" id="{00000000-0008-0000-0200-0000D6010000}"/>
            </a:ext>
          </a:extLst>
        </xdr:cNvPr>
        <xdr:cNvSpPr txBox="1"/>
      </xdr:nvSpPr>
      <xdr:spPr>
        <a:xfrm>
          <a:off x="16357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5430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32113</xdr:rowOff>
    </xdr:from>
    <xdr:to>
      <xdr:col>85</xdr:col>
      <xdr:colOff>127000</xdr:colOff>
      <xdr:row>37</xdr:row>
      <xdr:rowOff>37011</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15481300" y="637576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73" name="n_1aveValue【一般廃棄物処理施設】&#10;有形固定資産減価償却率">
          <a:extLst>
            <a:ext uri="{FF2B5EF4-FFF2-40B4-BE49-F238E27FC236}">
              <a16:creationId xmlns:a16="http://schemas.microsoft.com/office/drawing/2014/main" id="{00000000-0008-0000-0200-0000D9010000}"/>
            </a:ext>
          </a:extLst>
        </xdr:cNvPr>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474" name="n_2aveValue【一般廃棄物処理施設】&#10;有形固定資産減価償却率">
          <a:extLst>
            <a:ext uri="{FF2B5EF4-FFF2-40B4-BE49-F238E27FC236}">
              <a16:creationId xmlns:a16="http://schemas.microsoft.com/office/drawing/2014/main" id="{00000000-0008-0000-0200-0000DA010000}"/>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475" name="n_3aveValue【一般廃棄物処理施設】&#10;有形固定資産減価償却率">
          <a:extLst>
            <a:ext uri="{FF2B5EF4-FFF2-40B4-BE49-F238E27FC236}">
              <a16:creationId xmlns:a16="http://schemas.microsoft.com/office/drawing/2014/main" id="{00000000-0008-0000-0200-0000DB010000}"/>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76" name="n_4aveValue【一般廃棄物処理施設】&#10;有形固定資産減価償却率">
          <a:extLst>
            <a:ext uri="{FF2B5EF4-FFF2-40B4-BE49-F238E27FC236}">
              <a16:creationId xmlns:a16="http://schemas.microsoft.com/office/drawing/2014/main" id="{00000000-0008-0000-0200-0000DC010000}"/>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104338</xdr:rowOff>
    </xdr:from>
    <xdr:ext cx="405111" cy="259045"/>
    <xdr:sp macro="" textlink="">
      <xdr:nvSpPr>
        <xdr:cNvPr id="477" name="n_1mainValue【一般廃棄物処理施設】&#10;有形固定資産減価償却率">
          <a:extLst>
            <a:ext uri="{FF2B5EF4-FFF2-40B4-BE49-F238E27FC236}">
              <a16:creationId xmlns:a16="http://schemas.microsoft.com/office/drawing/2014/main" id="{00000000-0008-0000-0200-0000DD010000}"/>
            </a:ext>
          </a:extLst>
        </xdr:cNvPr>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a:extLst>
            <a:ext uri="{FF2B5EF4-FFF2-40B4-BE49-F238E27FC236}">
              <a16:creationId xmlns:a16="http://schemas.microsoft.com/office/drawing/2014/main" id="{00000000-0008-0000-0200-0000F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02" name="【一般廃棄物処理施設】&#10;一人当たり有形固定資産（償却資産）額最小値テキスト">
          <a:extLst>
            <a:ext uri="{FF2B5EF4-FFF2-40B4-BE49-F238E27FC236}">
              <a16:creationId xmlns:a16="http://schemas.microsoft.com/office/drawing/2014/main" id="{00000000-0008-0000-0200-0000F6010000}"/>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04" name="【一般廃棄物処理施設】&#10;一人当たり有形固定資産（償却資産）額最大値テキスト">
          <a:extLst>
            <a:ext uri="{FF2B5EF4-FFF2-40B4-BE49-F238E27FC236}">
              <a16:creationId xmlns:a16="http://schemas.microsoft.com/office/drawing/2014/main" id="{00000000-0008-0000-0200-0000F8010000}"/>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06" name="【一般廃棄物処理施設】&#10;一人当たり有形固定資産（償却資産）額平均値テキスト">
          <a:extLst>
            <a:ext uri="{FF2B5EF4-FFF2-40B4-BE49-F238E27FC236}">
              <a16:creationId xmlns:a16="http://schemas.microsoft.com/office/drawing/2014/main" id="{00000000-0008-0000-0200-0000FA010000}"/>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82941</xdr:rowOff>
    </xdr:from>
    <xdr:to>
      <xdr:col>116</xdr:col>
      <xdr:colOff>114300</xdr:colOff>
      <xdr:row>42</xdr:row>
      <xdr:rowOff>13091</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22110700" y="711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169318</xdr:rowOff>
    </xdr:from>
    <xdr:ext cx="534377" cy="259045"/>
    <xdr:sp macro="" textlink="">
      <xdr:nvSpPr>
        <xdr:cNvPr id="518" name="【一般廃棄物処理施設】&#10;一人当たり有形固定資産（償却資産）額該当値テキスト">
          <a:extLst>
            <a:ext uri="{FF2B5EF4-FFF2-40B4-BE49-F238E27FC236}">
              <a16:creationId xmlns:a16="http://schemas.microsoft.com/office/drawing/2014/main" id="{00000000-0008-0000-0200-000006020000}"/>
            </a:ext>
          </a:extLst>
        </xdr:cNvPr>
        <xdr:cNvSpPr txBox="1"/>
      </xdr:nvSpPr>
      <xdr:spPr>
        <a:xfrm>
          <a:off x="22199600" y="702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88050</xdr:rowOff>
    </xdr:from>
    <xdr:to>
      <xdr:col>112</xdr:col>
      <xdr:colOff>38100</xdr:colOff>
      <xdr:row>42</xdr:row>
      <xdr:rowOff>18200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21272500" y="7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133741</xdr:rowOff>
    </xdr:from>
    <xdr:to>
      <xdr:col>116</xdr:col>
      <xdr:colOff>63500</xdr:colOff>
      <xdr:row>41</xdr:row>
      <xdr:rowOff>138850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21323300" y="7163191"/>
          <a:ext cx="8382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21" name="n_1aveValue【一般廃棄物処理施設】&#10;一人当たり有形固定資産（償却資産）額">
          <a:extLst>
            <a:ext uri="{FF2B5EF4-FFF2-40B4-BE49-F238E27FC236}">
              <a16:creationId xmlns:a16="http://schemas.microsoft.com/office/drawing/2014/main" id="{00000000-0008-0000-0200-000009020000}"/>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22" name="n_2aveValue【一般廃棄物処理施設】&#10;一人当たり有形固定資産（償却資産）額">
          <a:extLst>
            <a:ext uri="{FF2B5EF4-FFF2-40B4-BE49-F238E27FC236}">
              <a16:creationId xmlns:a16="http://schemas.microsoft.com/office/drawing/2014/main" id="{00000000-0008-0000-0200-00000A020000}"/>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23" name="n_3aveValue【一般廃棄物処理施設】&#10;一人当たり有形固定資産（償却資産）額">
          <a:extLst>
            <a:ext uri="{FF2B5EF4-FFF2-40B4-BE49-F238E27FC236}">
              <a16:creationId xmlns:a16="http://schemas.microsoft.com/office/drawing/2014/main" id="{00000000-0008-0000-0200-00000B020000}"/>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24" name="n_4aveValue【一般廃棄物処理施設】&#10;一人当たり有形固定資産（償却資産）額">
          <a:extLst>
            <a:ext uri="{FF2B5EF4-FFF2-40B4-BE49-F238E27FC236}">
              <a16:creationId xmlns:a16="http://schemas.microsoft.com/office/drawing/2014/main" id="{00000000-0008-0000-0200-00000C020000}"/>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9327</xdr:rowOff>
    </xdr:from>
    <xdr:ext cx="534377" cy="259045"/>
    <xdr:sp macro="" textlink="">
      <xdr:nvSpPr>
        <xdr:cNvPr id="525" name="n_1mainValue【一般廃棄物処理施設】&#10;一人当たり有形固定資産（償却資産）額">
          <a:extLst>
            <a:ext uri="{FF2B5EF4-FFF2-40B4-BE49-F238E27FC236}">
              <a16:creationId xmlns:a16="http://schemas.microsoft.com/office/drawing/2014/main" id="{00000000-0008-0000-0200-00000D020000}"/>
            </a:ext>
          </a:extLst>
        </xdr:cNvPr>
        <xdr:cNvSpPr txBox="1"/>
      </xdr:nvSpPr>
      <xdr:spPr>
        <a:xfrm>
          <a:off x="21043411" y="72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a:extLst>
            <a:ext uri="{FF2B5EF4-FFF2-40B4-BE49-F238E27FC236}">
              <a16:creationId xmlns:a16="http://schemas.microsoft.com/office/drawing/2014/main" id="{00000000-0008-0000-0200-00002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52" name="【保健センター・保健所】&#10;有形固定資産減価償却率最小値テキスト">
          <a:extLst>
            <a:ext uri="{FF2B5EF4-FFF2-40B4-BE49-F238E27FC236}">
              <a16:creationId xmlns:a16="http://schemas.microsoft.com/office/drawing/2014/main" id="{00000000-0008-0000-0200-00002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54" name="【保健センター・保健所】&#10;有形固定資産減価償却率最大値テキスト">
          <a:extLst>
            <a:ext uri="{FF2B5EF4-FFF2-40B4-BE49-F238E27FC236}">
              <a16:creationId xmlns:a16="http://schemas.microsoft.com/office/drawing/2014/main" id="{00000000-0008-0000-0200-00002A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56" name="【保健センター・保健所】&#10;有形固定資産減価償却率平均値テキスト">
          <a:extLst>
            <a:ext uri="{FF2B5EF4-FFF2-40B4-BE49-F238E27FC236}">
              <a16:creationId xmlns:a16="http://schemas.microsoft.com/office/drawing/2014/main" id="{00000000-0008-0000-0200-00002C020000}"/>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6268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568" name="【保健センター・保健所】&#10;有形固定資産減価償却率該当値テキスト">
          <a:extLst>
            <a:ext uri="{FF2B5EF4-FFF2-40B4-BE49-F238E27FC236}">
              <a16:creationId xmlns:a16="http://schemas.microsoft.com/office/drawing/2014/main" id="{00000000-0008-0000-0200-000038020000}"/>
            </a:ext>
          </a:extLst>
        </xdr:cNvPr>
        <xdr:cNvSpPr txBox="1"/>
      </xdr:nvSpPr>
      <xdr:spPr>
        <a:xfrm>
          <a:off x="16357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156573</xdr:rowOff>
    </xdr:from>
    <xdr:to>
      <xdr:col>81</xdr:col>
      <xdr:colOff>101600</xdr:colOff>
      <xdr:row>61</xdr:row>
      <xdr:rowOff>86723</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5430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35923</xdr:rowOff>
    </xdr:from>
    <xdr:to>
      <xdr:col>85</xdr:col>
      <xdr:colOff>127000</xdr:colOff>
      <xdr:row>61</xdr:row>
      <xdr:rowOff>58783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5481300" y="104943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71" name="n_1aveValue【保健センター・保健所】&#10;有形固定資産減価償却率">
          <a:extLst>
            <a:ext uri="{FF2B5EF4-FFF2-40B4-BE49-F238E27FC236}">
              <a16:creationId xmlns:a16="http://schemas.microsoft.com/office/drawing/2014/main" id="{00000000-0008-0000-0200-00003B020000}"/>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72" name="n_2aveValue【保健センター・保健所】&#10;有形固定資産減価償却率">
          <a:extLst>
            <a:ext uri="{FF2B5EF4-FFF2-40B4-BE49-F238E27FC236}">
              <a16:creationId xmlns:a16="http://schemas.microsoft.com/office/drawing/2014/main" id="{00000000-0008-0000-0200-00003C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73" name="n_3aveValue【保健センター・保健所】&#10;有形固定資産減価償却率">
          <a:extLst>
            <a:ext uri="{FF2B5EF4-FFF2-40B4-BE49-F238E27FC236}">
              <a16:creationId xmlns:a16="http://schemas.microsoft.com/office/drawing/2014/main" id="{00000000-0008-0000-0200-00003D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74" name="n_4aveValue【保健センター・保健所】&#10;有形固定資産減価償却率">
          <a:extLst>
            <a:ext uri="{FF2B5EF4-FFF2-40B4-BE49-F238E27FC236}">
              <a16:creationId xmlns:a16="http://schemas.microsoft.com/office/drawing/2014/main" id="{00000000-0008-0000-0200-00003E020000}"/>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77850</xdr:rowOff>
    </xdr:from>
    <xdr:ext cx="405111" cy="259045"/>
    <xdr:sp macro="" textlink="">
      <xdr:nvSpPr>
        <xdr:cNvPr id="575" name="n_1mainValue【保健センター・保健所】&#10;有形固定資産減価償却率">
          <a:extLst>
            <a:ext uri="{FF2B5EF4-FFF2-40B4-BE49-F238E27FC236}">
              <a16:creationId xmlns:a16="http://schemas.microsoft.com/office/drawing/2014/main" id="{00000000-0008-0000-0200-00003F020000}"/>
            </a:ext>
          </a:extLst>
        </xdr:cNvPr>
        <xdr:cNvSpPr txBox="1"/>
      </xdr:nvSpPr>
      <xdr:spPr>
        <a:xfrm>
          <a:off x="15266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00000000-0008-0000-0200-00005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00000000-0008-0000-0200-000058020000}"/>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00000000-0008-0000-0200-00005A02000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00000000-0008-0000-0200-00005C02000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69850</xdr:rowOff>
    </xdr:from>
    <xdr:to>
      <xdr:col>116</xdr:col>
      <xdr:colOff>114300</xdr:colOff>
      <xdr:row>64</xdr:row>
      <xdr:rowOff>0</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2110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156227</xdr:rowOff>
    </xdr:from>
    <xdr:ext cx="469744" cy="259045"/>
    <xdr:sp macro="" textlink="">
      <xdr:nvSpPr>
        <xdr:cNvPr id="616" name="【保健センター・保健所】&#10;一人当たり面積該当値テキスト">
          <a:extLst>
            <a:ext uri="{FF2B5EF4-FFF2-40B4-BE49-F238E27FC236}">
              <a16:creationId xmlns:a16="http://schemas.microsoft.com/office/drawing/2014/main" id="{00000000-0008-0000-0200-000068020000}"/>
            </a:ext>
          </a:extLst>
        </xdr:cNvPr>
        <xdr:cNvSpPr txBox="1"/>
      </xdr:nvSpPr>
      <xdr:spPr>
        <a:xfrm>
          <a:off x="221996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69850</xdr:rowOff>
    </xdr:from>
    <xdr:to>
      <xdr:col>112</xdr:col>
      <xdr:colOff>38100</xdr:colOff>
      <xdr:row>64</xdr:row>
      <xdr:rowOff>0</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12725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120650</xdr:rowOff>
    </xdr:from>
    <xdr:to>
      <xdr:col>116</xdr:col>
      <xdr:colOff>63500</xdr:colOff>
      <xdr:row>63</xdr:row>
      <xdr:rowOff>120650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1323300" y="1092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19" name="n_1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20" name="n_2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1" name="n_3aveValue【保健センター・保健所】&#10;一人当たり面積">
          <a:extLst>
            <a:ext uri="{FF2B5EF4-FFF2-40B4-BE49-F238E27FC236}">
              <a16:creationId xmlns:a16="http://schemas.microsoft.com/office/drawing/2014/main" id="{00000000-0008-0000-0200-00006D020000}"/>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22" name="n_4aveValue【保健センター・保健所】&#10;一人当たり面積">
          <a:extLst>
            <a:ext uri="{FF2B5EF4-FFF2-40B4-BE49-F238E27FC236}">
              <a16:creationId xmlns:a16="http://schemas.microsoft.com/office/drawing/2014/main" id="{00000000-0008-0000-0200-00006E020000}"/>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162577</xdr:rowOff>
    </xdr:from>
    <xdr:ext cx="469744" cy="259045"/>
    <xdr:sp macro="" textlink="">
      <xdr:nvSpPr>
        <xdr:cNvPr id="623" name="n_1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210757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2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200-000089020000}"/>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200-00008B020000}"/>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200-00008D020000}"/>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19686</xdr:rowOff>
    </xdr:from>
    <xdr:to>
      <xdr:col>85</xdr:col>
      <xdr:colOff>177800</xdr:colOff>
      <xdr:row>81</xdr:row>
      <xdr:rowOff>121286</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6268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42563</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200-000099020000}"/>
            </a:ext>
          </a:extLst>
        </xdr:cNvPr>
        <xdr:cNvSpPr txBox="1"/>
      </xdr:nvSpPr>
      <xdr:spPr>
        <a:xfrm>
          <a:off x="16357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149225</xdr:rowOff>
    </xdr:from>
    <xdr:to>
      <xdr:col>81</xdr:col>
      <xdr:colOff>101600</xdr:colOff>
      <xdr:row>82</xdr:row>
      <xdr:rowOff>79375</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5430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70486</xdr:rowOff>
    </xdr:from>
    <xdr:to>
      <xdr:col>85</xdr:col>
      <xdr:colOff>127000</xdr:colOff>
      <xdr:row>82</xdr:row>
      <xdr:rowOff>28575</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flipV="1">
          <a:off x="15481300" y="13957936"/>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668" name="n_1aveValue【消防施設】&#10;有形固定資産減価償却率">
          <a:extLst>
            <a:ext uri="{FF2B5EF4-FFF2-40B4-BE49-F238E27FC236}">
              <a16:creationId xmlns:a16="http://schemas.microsoft.com/office/drawing/2014/main" id="{00000000-0008-0000-0200-00009C020000}"/>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69" name="n_2aveValue【消防施設】&#10;有形固定資産減価償却率">
          <a:extLst>
            <a:ext uri="{FF2B5EF4-FFF2-40B4-BE49-F238E27FC236}">
              <a16:creationId xmlns:a16="http://schemas.microsoft.com/office/drawing/2014/main" id="{00000000-0008-0000-0200-00009D020000}"/>
            </a:ext>
          </a:extLst>
        </xdr:cNvPr>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0" name="n_3aveValue【消防施設】&#10;有形固定資産減価償却率">
          <a:extLst>
            <a:ext uri="{FF2B5EF4-FFF2-40B4-BE49-F238E27FC236}">
              <a16:creationId xmlns:a16="http://schemas.microsoft.com/office/drawing/2014/main" id="{00000000-0008-0000-0200-00009E02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71" name="n_4aveValue【消防施設】&#10;有形固定資産減価償却率">
          <a:extLst>
            <a:ext uri="{FF2B5EF4-FFF2-40B4-BE49-F238E27FC236}">
              <a16:creationId xmlns:a16="http://schemas.microsoft.com/office/drawing/2014/main" id="{00000000-0008-0000-0200-00009F020000}"/>
            </a:ext>
          </a:extLst>
        </xdr:cNvPr>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95902</xdr:rowOff>
    </xdr:from>
    <xdr:ext cx="405111" cy="259045"/>
    <xdr:sp macro="" textlink="">
      <xdr:nvSpPr>
        <xdr:cNvPr id="672" name="n_1main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200-0000A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00000000-0008-0000-0200-0000B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消防施設】&#10;一人当たり面積最小値テキスト">
          <a:extLst>
            <a:ext uri="{FF2B5EF4-FFF2-40B4-BE49-F238E27FC236}">
              <a16:creationId xmlns:a16="http://schemas.microsoft.com/office/drawing/2014/main" id="{00000000-0008-0000-0200-0000B7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7" name="【消防施設】&#10;一人当たり面積最大値テキスト">
          <a:extLst>
            <a:ext uri="{FF2B5EF4-FFF2-40B4-BE49-F238E27FC236}">
              <a16:creationId xmlns:a16="http://schemas.microsoft.com/office/drawing/2014/main" id="{00000000-0008-0000-0200-0000B9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99" name="【消防施設】&#10;一人当たり面積平均値テキスト">
          <a:extLst>
            <a:ext uri="{FF2B5EF4-FFF2-40B4-BE49-F238E27FC236}">
              <a16:creationId xmlns:a16="http://schemas.microsoft.com/office/drawing/2014/main" id="{00000000-0008-0000-0200-0000BB020000}"/>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11" name="【消防施設】&#10;一人当たり面積該当値テキスト">
          <a:extLst>
            <a:ext uri="{FF2B5EF4-FFF2-40B4-BE49-F238E27FC236}">
              <a16:creationId xmlns:a16="http://schemas.microsoft.com/office/drawing/2014/main" id="{00000000-0008-0000-0200-0000C7020000}"/>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124968</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4513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4" name="n_1aveValue【消防施設】&#10;一人当たり面積">
          <a:extLst>
            <a:ext uri="{FF2B5EF4-FFF2-40B4-BE49-F238E27FC236}">
              <a16:creationId xmlns:a16="http://schemas.microsoft.com/office/drawing/2014/main" id="{00000000-0008-0000-0200-0000CA02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5" name="n_2aveValue【消防施設】&#10;一人当たり面積">
          <a:extLst>
            <a:ext uri="{FF2B5EF4-FFF2-40B4-BE49-F238E27FC236}">
              <a16:creationId xmlns:a16="http://schemas.microsoft.com/office/drawing/2014/main" id="{00000000-0008-0000-0200-0000CB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16" name="n_3aveValue【消防施設】&#10;一人当たり面積">
          <a:extLst>
            <a:ext uri="{FF2B5EF4-FFF2-40B4-BE49-F238E27FC236}">
              <a16:creationId xmlns:a16="http://schemas.microsoft.com/office/drawing/2014/main" id="{00000000-0008-0000-0200-0000CC020000}"/>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17" name="n_4aveValue【消防施設】&#10;一人当たり面積">
          <a:extLst>
            <a:ext uri="{FF2B5EF4-FFF2-40B4-BE49-F238E27FC236}">
              <a16:creationId xmlns:a16="http://schemas.microsoft.com/office/drawing/2014/main" id="{00000000-0008-0000-0200-0000CD0200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718" name="n_1mainValue【消防施設】&#10;一人当たり面積">
          <a:extLst>
            <a:ext uri="{FF2B5EF4-FFF2-40B4-BE49-F238E27FC236}">
              <a16:creationId xmlns:a16="http://schemas.microsoft.com/office/drawing/2014/main" id="{00000000-0008-0000-0200-0000CE020000}"/>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a:extLst>
            <a:ext uri="{FF2B5EF4-FFF2-40B4-BE49-F238E27FC236}">
              <a16:creationId xmlns:a16="http://schemas.microsoft.com/office/drawing/2014/main" id="{00000000-0008-0000-0200-0000E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45" name="【庁舎】&#10;有形固定資産減価償却率最小値テキスト">
          <a:extLst>
            <a:ext uri="{FF2B5EF4-FFF2-40B4-BE49-F238E27FC236}">
              <a16:creationId xmlns:a16="http://schemas.microsoft.com/office/drawing/2014/main" id="{00000000-0008-0000-0200-0000E9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47" name="【庁舎】&#10;有形固定資産減価償却率最大値テキスト">
          <a:extLst>
            <a:ext uri="{FF2B5EF4-FFF2-40B4-BE49-F238E27FC236}">
              <a16:creationId xmlns:a16="http://schemas.microsoft.com/office/drawing/2014/main" id="{00000000-0008-0000-0200-0000EB020000}"/>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749" name="【庁舎】&#10;有形固定資産減価償却率平均値テキスト">
          <a:extLst>
            <a:ext uri="{FF2B5EF4-FFF2-40B4-BE49-F238E27FC236}">
              <a16:creationId xmlns:a16="http://schemas.microsoft.com/office/drawing/2014/main" id="{00000000-0008-0000-0200-0000ED02000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25400</xdr:rowOff>
    </xdr:from>
    <xdr:to>
      <xdr:col>85</xdr:col>
      <xdr:colOff>177800</xdr:colOff>
      <xdr:row>107</xdr:row>
      <xdr:rowOff>127000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62687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3827</xdr:rowOff>
    </xdr:from>
    <xdr:ext cx="405111" cy="259045"/>
    <xdr:sp macro="" textlink="">
      <xdr:nvSpPr>
        <xdr:cNvPr id="761" name="【庁舎】&#10;有形固定資産減価償却率該当値テキスト">
          <a:extLst>
            <a:ext uri="{FF2B5EF4-FFF2-40B4-BE49-F238E27FC236}">
              <a16:creationId xmlns:a16="http://schemas.microsoft.com/office/drawing/2014/main" id="{00000000-0008-0000-0200-0000F9020000}"/>
            </a:ext>
          </a:extLst>
        </xdr:cNvPr>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18869</xdr:rowOff>
    </xdr:from>
    <xdr:to>
      <xdr:col>81</xdr:col>
      <xdr:colOff>101600</xdr:colOff>
      <xdr:row>107</xdr:row>
      <xdr:rowOff>120469</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5430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69669</xdr:rowOff>
    </xdr:from>
    <xdr:to>
      <xdr:col>85</xdr:col>
      <xdr:colOff>127000</xdr:colOff>
      <xdr:row>107</xdr:row>
      <xdr:rowOff>76200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5481300" y="1841481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64" name="n_1aveValue【庁舎】&#10;有形固定資産減価償却率">
          <a:extLst>
            <a:ext uri="{FF2B5EF4-FFF2-40B4-BE49-F238E27FC236}">
              <a16:creationId xmlns:a16="http://schemas.microsoft.com/office/drawing/2014/main" id="{00000000-0008-0000-0200-0000FC020000}"/>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65" name="n_2aveValue【庁舎】&#10;有形固定資産減価償却率">
          <a:extLst>
            <a:ext uri="{FF2B5EF4-FFF2-40B4-BE49-F238E27FC236}">
              <a16:creationId xmlns:a16="http://schemas.microsoft.com/office/drawing/2014/main" id="{00000000-0008-0000-0200-0000FD020000}"/>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766" name="n_3aveValue【庁舎】&#10;有形固定資産減価償却率">
          <a:extLst>
            <a:ext uri="{FF2B5EF4-FFF2-40B4-BE49-F238E27FC236}">
              <a16:creationId xmlns:a16="http://schemas.microsoft.com/office/drawing/2014/main" id="{00000000-0008-0000-0200-0000FE02000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67" name="n_4aveValue【庁舎】&#10;有形固定資産減価償却率">
          <a:extLst>
            <a:ext uri="{FF2B5EF4-FFF2-40B4-BE49-F238E27FC236}">
              <a16:creationId xmlns:a16="http://schemas.microsoft.com/office/drawing/2014/main" id="{00000000-0008-0000-0200-0000FF020000}"/>
            </a:ext>
          </a:extLst>
        </xdr:cNvPr>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111596</xdr:rowOff>
    </xdr:from>
    <xdr:ext cx="405111" cy="259045"/>
    <xdr:sp macro="" textlink="">
      <xdr:nvSpPr>
        <xdr:cNvPr id="768" name="n_1mainValue【庁舎】&#10;有形固定資産減価償却率">
          <a:extLst>
            <a:ext uri="{FF2B5EF4-FFF2-40B4-BE49-F238E27FC236}">
              <a16:creationId xmlns:a16="http://schemas.microsoft.com/office/drawing/2014/main" id="{00000000-0008-0000-0200-000000030000}"/>
            </a:ext>
          </a:extLst>
        </xdr:cNvPr>
        <xdr:cNvSpPr txBox="1"/>
      </xdr:nvSpPr>
      <xdr:spPr>
        <a:xfrm>
          <a:off x="152660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00000000-0008-0000-0200-00001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91" name="【庁舎】&#10;一人当たり面積最小値テキスト">
          <a:extLst>
            <a:ext uri="{FF2B5EF4-FFF2-40B4-BE49-F238E27FC236}">
              <a16:creationId xmlns:a16="http://schemas.microsoft.com/office/drawing/2014/main" id="{00000000-0008-0000-0200-000017030000}"/>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93" name="【庁舎】&#10;一人当たり面積最大値テキスト">
          <a:extLst>
            <a:ext uri="{FF2B5EF4-FFF2-40B4-BE49-F238E27FC236}">
              <a16:creationId xmlns:a16="http://schemas.microsoft.com/office/drawing/2014/main" id="{00000000-0008-0000-0200-000019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95" name="【庁舎】&#10;一人当たり面積平均値テキスト">
          <a:extLst>
            <a:ext uri="{FF2B5EF4-FFF2-40B4-BE49-F238E27FC236}">
              <a16:creationId xmlns:a16="http://schemas.microsoft.com/office/drawing/2014/main" id="{00000000-0008-0000-0200-00001B030000}"/>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6" name="フローチャート: 判断 795">
          <a:extLst>
            <a:ext uri="{FF2B5EF4-FFF2-40B4-BE49-F238E27FC236}">
              <a16:creationId xmlns:a16="http://schemas.microsoft.com/office/drawing/2014/main" id="{00000000-0008-0000-0200-00001C030000}"/>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162069</xdr:rowOff>
    </xdr:from>
    <xdr:ext cx="469744" cy="259045"/>
    <xdr:sp macro="" textlink="">
      <xdr:nvSpPr>
        <xdr:cNvPr id="807" name="【庁舎】&#10;一人当たり面積該当値テキスト">
          <a:extLst>
            <a:ext uri="{FF2B5EF4-FFF2-40B4-BE49-F238E27FC236}">
              <a16:creationId xmlns:a16="http://schemas.microsoft.com/office/drawing/2014/main" id="{00000000-0008-0000-0200-000027030000}"/>
            </a:ext>
          </a:extLst>
        </xdr:cNvPr>
        <xdr:cNvSpPr txBox="1"/>
      </xdr:nvSpPr>
      <xdr:spPr>
        <a:xfrm>
          <a:off x="22199600" y="1816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73406</xdr:rowOff>
    </xdr:from>
    <xdr:to>
      <xdr:col>112</xdr:col>
      <xdr:colOff>38100</xdr:colOff>
      <xdr:row>107</xdr:row>
      <xdr:rowOff>3556</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21272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124206</xdr:rowOff>
    </xdr:from>
    <xdr:to>
      <xdr:col>116</xdr:col>
      <xdr:colOff>63500</xdr:colOff>
      <xdr:row>106</xdr:row>
      <xdr:rowOff>126492</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1323300" y="182979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10" name="n_1aveValue【庁舎】&#10;一人当たり面積">
          <a:extLst>
            <a:ext uri="{FF2B5EF4-FFF2-40B4-BE49-F238E27FC236}">
              <a16:creationId xmlns:a16="http://schemas.microsoft.com/office/drawing/2014/main" id="{00000000-0008-0000-0200-00002A030000}"/>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1" name="n_2aveValue【庁舎】&#10;一人当たり面積">
          <a:extLst>
            <a:ext uri="{FF2B5EF4-FFF2-40B4-BE49-F238E27FC236}">
              <a16:creationId xmlns:a16="http://schemas.microsoft.com/office/drawing/2014/main" id="{00000000-0008-0000-0200-00002B030000}"/>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2" name="n_3aveValue【庁舎】&#10;一人当たり面積">
          <a:extLst>
            <a:ext uri="{FF2B5EF4-FFF2-40B4-BE49-F238E27FC236}">
              <a16:creationId xmlns:a16="http://schemas.microsoft.com/office/drawing/2014/main" id="{00000000-0008-0000-0200-00002C030000}"/>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3" name="n_4aveValue【庁舎】&#10;一人当たり面積">
          <a:extLst>
            <a:ext uri="{FF2B5EF4-FFF2-40B4-BE49-F238E27FC236}">
              <a16:creationId xmlns:a16="http://schemas.microsoft.com/office/drawing/2014/main" id="{00000000-0008-0000-0200-00002D030000}"/>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166133</xdr:rowOff>
    </xdr:from>
    <xdr:ext cx="469744" cy="259045"/>
    <xdr:sp macro="" textlink="">
      <xdr:nvSpPr>
        <xdr:cNvPr id="814" name="n_1mainValue【庁舎】&#10;一人当たり面積">
          <a:extLst>
            <a:ext uri="{FF2B5EF4-FFF2-40B4-BE49-F238E27FC236}">
              <a16:creationId xmlns:a16="http://schemas.microsoft.com/office/drawing/2014/main" id="{00000000-0008-0000-0200-00002E030000}"/>
            </a:ext>
          </a:extLst>
        </xdr:cNvPr>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a:extLst>
            <a:ext uri="{FF2B5EF4-FFF2-40B4-BE49-F238E27FC236}">
              <a16:creationId xmlns:a16="http://schemas.microsoft.com/office/drawing/2014/main" id="{00000000-0008-0000-0200-00002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a:extLst>
            <a:ext uri="{FF2B5EF4-FFF2-40B4-BE49-F238E27FC236}">
              <a16:creationId xmlns:a16="http://schemas.microsoft.com/office/drawing/2014/main" id="{00000000-0008-0000-0200-00003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類似団体内平均よりも特に高い償却率となっている施設は、庁舎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、市民会館、体育館・プールの順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体育館については、市内２か所の体育館のうち１か所を平成３０年度に建て替えが完了し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、残る１か所の体育館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は築年数が約４０年と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老朽化が進んでおり、長寿命化を図りながら計画的に更新を進めていく必要があ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。なお、市民プールは令和元年度に除却してい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令和３年度中に民間施設（病院）の区分所有という形でリニューアル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を予定しています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市民会館については、令和元年度から令和３年度にかけて、老朽化した施設の耐震補強と長寿命化、一部施設のリニューアルを実施</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庁舎に関しては、令和９年度の供用開始に向けて事業を進めており、令和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年度に美濃加茂市新庁舎整備基本計画を策定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effectLst/>
              <a:latin typeface="ＭＳ Ｐゴシック" panose="020B0600070205080204" pitchFamily="50" charset="-128"/>
              <a:ea typeface="ＭＳ Ｐゴシック" panose="020B0600070205080204" pitchFamily="50" charset="-128"/>
            </a:rPr>
            <a:t>また、消防施設は消防車庫の建替え工事の実施や小型動力ポンプ積載車購入などにより前年度と比べて減価償却率が</a:t>
          </a:r>
          <a:r>
            <a:rPr lang="en-US" altLang="ja-JP" sz="1100">
              <a:effectLst/>
              <a:latin typeface="ＭＳ Ｐゴシック" panose="020B0600070205080204" pitchFamily="50" charset="-128"/>
              <a:ea typeface="ＭＳ Ｐゴシック" panose="020B0600070205080204" pitchFamily="50" charset="-128"/>
            </a:rPr>
            <a:t>6.8</a:t>
          </a:r>
          <a:r>
            <a:rPr lang="ja-JP" altLang="en-US" sz="1100">
              <a:effectLst/>
              <a:latin typeface="ＭＳ Ｐゴシック" panose="020B0600070205080204" pitchFamily="50" charset="-128"/>
              <a:ea typeface="ＭＳ Ｐゴシック" panose="020B0600070205080204" pitchFamily="50" charset="-128"/>
            </a:rPr>
            <a:t>ポイント改善しました。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その他の施設においても、将来を見据えて、計画的に長寿命化や更新を行い、効率的で健全な財政運営に努め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57,330
52,005
74.81
22,124,381
20,354,634
1,677,736
11,649,532
13,160,604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0.82</a:t>
          </a:r>
          <a:r>
            <a:rPr kumimoji="1" lang="ja-JP" altLang="en-US" sz="1300">
              <a:latin typeface="ＭＳ Ｐゴシック" panose="020B0600070205080204" pitchFamily="50" charset="-128"/>
              <a:ea typeface="ＭＳ Ｐゴシック" panose="020B0600070205080204" pitchFamily="50" charset="-128"/>
            </a:rPr>
            <a:t>となり、類似団体、全国、県内平均を上回る結果となった。</a:t>
          </a:r>
        </a:p>
        <a:p>
          <a:r>
            <a:rPr kumimoji="1" lang="ja-JP" altLang="en-US" sz="1300">
              <a:latin typeface="ＭＳ Ｐゴシック" panose="020B0600070205080204" pitchFamily="50" charset="-128"/>
              <a:ea typeface="ＭＳ Ｐゴシック" panose="020B0600070205080204" pitchFamily="50" charset="-128"/>
            </a:rPr>
            <a:t>　主な要因として、市民税法人税割、所得割、固定資産税（家屋）が増加したため、税収を安定的に確保することができた。</a:t>
          </a:r>
        </a:p>
        <a:p>
          <a:r>
            <a:rPr kumimoji="1" lang="ja-JP" altLang="en-US" sz="1300">
              <a:latin typeface="ＭＳ Ｐゴシック" panose="020B0600070205080204" pitchFamily="50" charset="-128"/>
              <a:ea typeface="ＭＳ Ｐゴシック" panose="020B0600070205080204" pitchFamily="50" charset="-128"/>
            </a:rPr>
            <a:t>　今後も引き続き、市税の徴収強化など税収増加等による歳入の確保に努めるとともに、歳出においても、定員管理・給与の適正化、行政組織の見直しなどにより、効率的な行政運営を行い、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143228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経常経費充当一般財源では、保育の無償化による施設型給付費負担金等の増により扶助費が前年度より約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2,800</a:t>
          </a:r>
          <a:r>
            <a:rPr kumimoji="1" lang="ja-JP" altLang="en-US" sz="1300">
              <a:latin typeface="ＭＳ Ｐゴシック" panose="020B0600070205080204" pitchFamily="50" charset="-128"/>
              <a:ea typeface="ＭＳ Ｐゴシック" panose="020B0600070205080204" pitchFamily="50" charset="-128"/>
            </a:rPr>
            <a:t>万円増加し、人件費も約</a:t>
          </a:r>
          <a:r>
            <a:rPr kumimoji="1" lang="en-US" altLang="ja-JP" sz="1300">
              <a:latin typeface="ＭＳ Ｐゴシック" panose="020B0600070205080204" pitchFamily="50" charset="-128"/>
              <a:ea typeface="ＭＳ Ｐゴシック" panose="020B0600070205080204" pitchFamily="50" charset="-128"/>
            </a:rPr>
            <a:t>7,500</a:t>
          </a:r>
          <a:r>
            <a:rPr kumimoji="1" lang="ja-JP" altLang="en-US" sz="1300">
              <a:latin typeface="ＭＳ Ｐゴシック" panose="020B0600070205080204" pitchFamily="50" charset="-128"/>
              <a:ea typeface="ＭＳ Ｐゴシック" panose="020B0600070205080204" pitchFamily="50" charset="-128"/>
            </a:rPr>
            <a:t>万円増加し、全体として約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6,300</a:t>
          </a:r>
          <a:r>
            <a:rPr kumimoji="1" lang="ja-JP" altLang="en-US" sz="1300">
              <a:latin typeface="ＭＳ Ｐゴシック" panose="020B0600070205080204" pitchFamily="50" charset="-128"/>
              <a:ea typeface="ＭＳ Ｐゴシック" panose="020B0600070205080204" pitchFamily="50" charset="-128"/>
            </a:rPr>
            <a:t>万円増加した。また、普通交付税が約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億円減少し、臨時財政対策債が約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万円減少した。</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今後も、扶助費の増加が見込まれるため、事務事業の優先度を点検し、優先度の低い事務事業については計画的に廃止・縮小して経常経費の削減に努めていく。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36406</xdr:rowOff>
    </xdr:from>
    <xdr:to>
      <xdr:col>23</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663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36406</xdr:rowOff>
    </xdr:from>
    <xdr:to>
      <xdr:col>19</xdr:col>
      <xdr:colOff>133350</xdr:colOff>
      <xdr:row>63</xdr:row>
      <xdr:rowOff>53975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6630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144992</xdr:rowOff>
    </xdr:from>
    <xdr:to>
      <xdr:col>15</xdr:col>
      <xdr:colOff>82550</xdr:colOff>
      <xdr:row>63</xdr:row>
      <xdr:rowOff>53975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7748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144992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10004"/>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157056</xdr:rowOff>
    </xdr:from>
    <xdr:to>
      <xdr:col>19</xdr:col>
      <xdr:colOff>184150</xdr:colOff>
      <xdr:row>62</xdr:row>
      <xdr:rowOff>87206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97383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3175</xdr:rowOff>
    </xdr:from>
    <xdr:to>
      <xdr:col>15</xdr:col>
      <xdr:colOff>133350</xdr:colOff>
      <xdr:row>63</xdr:row>
      <xdr:rowOff>104775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114952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94192</xdr:rowOff>
    </xdr:from>
    <xdr:to>
      <xdr:col>11</xdr:col>
      <xdr:colOff>82550</xdr:colOff>
      <xdr:row>63</xdr:row>
      <xdr:rowOff>24342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34519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年度から減少しているのは、ふるさと納税に対する返礼品にかかるコストの減により、物件費が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8,800</a:t>
          </a:r>
          <a:r>
            <a:rPr kumimoji="1" lang="ja-JP" altLang="en-US" sz="1300">
              <a:latin typeface="ＭＳ Ｐゴシック" panose="020B0600070205080204" pitchFamily="50" charset="-128"/>
              <a:ea typeface="ＭＳ Ｐゴシック" panose="020B0600070205080204" pitchFamily="50" charset="-128"/>
            </a:rPr>
            <a:t>万円減少したことや、分母となる人口が</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56,987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57,330</a:t>
          </a:r>
          <a:r>
            <a:rPr kumimoji="1" lang="ja-JP" altLang="en-US" sz="1300">
              <a:latin typeface="ＭＳ Ｐゴシック" panose="020B0600070205080204" pitchFamily="50" charset="-128"/>
              <a:ea typeface="ＭＳ Ｐゴシック" panose="020B0600070205080204" pitchFamily="50" charset="-128"/>
            </a:rPr>
            <a:t>）増加したことが影響している。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その他、毎年類似団体平均を下回っている要因として、ごみ処理業務や消防業務などを一部事務組合で実施していることなどが挙げられる。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今後も引き続き、人件費の削減に努めるとともに、公共施設等総合管理計画に基づく計画的な施設保全や、指定管理者制度の導入による民間委託などによりコストの低減を図っていく。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129048</xdr:rowOff>
    </xdr:from>
    <xdr:to>
      <xdr:col>23</xdr:col>
      <xdr:colOff>133350</xdr:colOff>
      <xdr:row>82</xdr:row>
      <xdr:rowOff>1254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16498"/>
          <a:ext cx="838200" cy="4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1254</xdr:rowOff>
    </xdr:from>
    <xdr:to>
      <xdr:col>19</xdr:col>
      <xdr:colOff>133350</xdr:colOff>
      <xdr:row>82</xdr:row>
      <xdr:rowOff>6823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60154"/>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136731</xdr:rowOff>
    </xdr:from>
    <xdr:to>
      <xdr:col>15</xdr:col>
      <xdr:colOff>82550</xdr:colOff>
      <xdr:row>82</xdr:row>
      <xdr:rowOff>6823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24181"/>
          <a:ext cx="889000" cy="4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21524</xdr:rowOff>
    </xdr:from>
    <xdr:to>
      <xdr:col>11</xdr:col>
      <xdr:colOff>31750</xdr:colOff>
      <xdr:row>81</xdr:row>
      <xdr:rowOff>136731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8974"/>
          <a:ext cx="889000" cy="1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78248</xdr:rowOff>
    </xdr:from>
    <xdr:to>
      <xdr:col>23</xdr:col>
      <xdr:colOff>184150</xdr:colOff>
      <xdr:row>82</xdr:row>
      <xdr:rowOff>8398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94775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1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121904</xdr:rowOff>
    </xdr:from>
    <xdr:to>
      <xdr:col>19</xdr:col>
      <xdr:colOff>184150</xdr:colOff>
      <xdr:row>82</xdr:row>
      <xdr:rowOff>52054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62231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127473</xdr:rowOff>
    </xdr:from>
    <xdr:to>
      <xdr:col>15</xdr:col>
      <xdr:colOff>133350</xdr:colOff>
      <xdr:row>82</xdr:row>
      <xdr:rowOff>57623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67800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85931</xdr:rowOff>
    </xdr:from>
    <xdr:to>
      <xdr:col>11</xdr:col>
      <xdr:colOff>82550</xdr:colOff>
      <xdr:row>82</xdr:row>
      <xdr:rowOff>16081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26258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4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142174</xdr:rowOff>
    </xdr:from>
    <xdr:to>
      <xdr:col>7</xdr:col>
      <xdr:colOff>31750</xdr:colOff>
      <xdr:row>81</xdr:row>
      <xdr:rowOff>72324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82501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2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ラスパイレス指数は、職員の階層変動により、平成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ポイント増加したが、類似団体、全国平均をともに下回った。</a:t>
          </a:r>
        </a:p>
        <a:p>
          <a:r>
            <a:rPr kumimoji="1" lang="ja-JP" altLang="en-US" sz="1300">
              <a:latin typeface="ＭＳ Ｐゴシック" panose="020B0600070205080204" pitchFamily="50" charset="-128"/>
              <a:ea typeface="ＭＳ Ｐゴシック" panose="020B0600070205080204" pitchFamily="50" charset="-128"/>
            </a:rPr>
            <a:t>　年々上昇しているが、今後も職員一人ひとりの業務量や、職員の士気などを鑑みつつ、給与水準の適正化に努めていく。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85</xdr:row>
      <xdr:rowOff>20259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3264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156332</xdr:rowOff>
    </xdr:from>
    <xdr:to>
      <xdr:col>77</xdr:col>
      <xdr:colOff>44450</xdr:colOff>
      <xdr:row>84</xdr:row>
      <xdr:rowOff>30843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87388</xdr:rowOff>
    </xdr:from>
    <xdr:to>
      <xdr:col>72</xdr:col>
      <xdr:colOff>203200</xdr:colOff>
      <xdr:row>83</xdr:row>
      <xdr:rowOff>156332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177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87388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0283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140909</xdr:rowOff>
    </xdr:from>
    <xdr:to>
      <xdr:col>81</xdr:col>
      <xdr:colOff>95250</xdr:colOff>
      <xdr:row>85</xdr:row>
      <xdr:rowOff>71059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157436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105532</xdr:rowOff>
    </xdr:from>
    <xdr:to>
      <xdr:col>73</xdr:col>
      <xdr:colOff>44450</xdr:colOff>
      <xdr:row>84</xdr:row>
      <xdr:rowOff>35682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45859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36588</xdr:rowOff>
    </xdr:from>
    <xdr:to>
      <xdr:col>68</xdr:col>
      <xdr:colOff>203200</xdr:colOff>
      <xdr:row>83</xdr:row>
      <xdr:rowOff>138188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148365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93134</xdr:rowOff>
    </xdr:from>
    <xdr:to>
      <xdr:col>64</xdr:col>
      <xdr:colOff>152400</xdr:colOff>
      <xdr:row>83</xdr:row>
      <xdr:rowOff>23284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33461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ポイント増加したが、類似団体、全国、県内平均を下回っている。</a:t>
          </a:r>
        </a:p>
        <a:p>
          <a:r>
            <a:rPr kumimoji="1" lang="ja-JP" altLang="en-US" sz="1300">
              <a:latin typeface="ＭＳ Ｐゴシック" panose="020B0600070205080204" pitchFamily="50" charset="-128"/>
              <a:ea typeface="ＭＳ Ｐゴシック" panose="020B0600070205080204" pitchFamily="50" charset="-128"/>
            </a:rPr>
            <a:t>　増加した要因としては、保育所の欠員補充等が挙げられる。類似団体等の平均より抑えられているのは、指定管理者制度の導入、ごみ処理業務や消防業務などを一部事務組合で実施しているためである。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今後も引き続き、組織機構の見直しや適切な人員管理に努め、効率的な行財政運営を図っていく。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3281</xdr:rowOff>
    </xdr:from>
    <xdr:to>
      <xdr:col>81</xdr:col>
      <xdr:colOff>44450</xdr:colOff>
      <xdr:row>60</xdr:row>
      <xdr:rowOff>29421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90281"/>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3281</xdr:rowOff>
    </xdr:from>
    <xdr:to>
      <xdr:col>77</xdr:col>
      <xdr:colOff>44450</xdr:colOff>
      <xdr:row>60</xdr:row>
      <xdr:rowOff>17356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29028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35454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0435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5292</xdr:rowOff>
    </xdr:from>
    <xdr:to>
      <xdr:col>68</xdr:col>
      <xdr:colOff>152400</xdr:colOff>
      <xdr:row>60</xdr:row>
      <xdr:rowOff>35454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22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123931</xdr:rowOff>
    </xdr:from>
    <xdr:to>
      <xdr:col>77</xdr:col>
      <xdr:colOff>95250</xdr:colOff>
      <xdr:row>60</xdr:row>
      <xdr:rowOff>54081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3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64258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08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138006</xdr:rowOff>
    </xdr:from>
    <xdr:to>
      <xdr:col>73</xdr:col>
      <xdr:colOff>44450</xdr:colOff>
      <xdr:row>60</xdr:row>
      <xdr:rowOff>68156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156104</xdr:rowOff>
    </xdr:from>
    <xdr:to>
      <xdr:col>68</xdr:col>
      <xdr:colOff>203200</xdr:colOff>
      <xdr:row>60</xdr:row>
      <xdr:rowOff>86254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96431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125942</xdr:rowOff>
    </xdr:from>
    <xdr:to>
      <xdr:col>64</xdr:col>
      <xdr:colOff>152400</xdr:colOff>
      <xdr:row>60</xdr:row>
      <xdr:rowOff>56092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66269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ポイント悪化したが、類似団体、全国平均を下回る結果となった。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主な要因としては、市債の借入額を元金償還額以下とするなどの市債抑制を図り、市債残高の削減に取り組んできたことが挙げられる。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今後も引き続き、中長期的な視点に立って、借入と償還のバランスを考えた財政運営を行うことで、比率の低下に努めていく。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11854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03326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52070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815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156633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9760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年度以降「－」となり、類似団体、全国平均を大きく下回る結果となっている。</a:t>
          </a:r>
        </a:p>
        <a:p>
          <a:r>
            <a:rPr kumimoji="1" lang="ja-JP" altLang="en-US" sz="1300">
              <a:latin typeface="ＭＳ Ｐゴシック" panose="020B0600070205080204" pitchFamily="50" charset="-128"/>
              <a:ea typeface="ＭＳ Ｐゴシック" panose="020B0600070205080204" pitchFamily="50" charset="-128"/>
            </a:rPr>
            <a:t>　主な要因として、平成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年度に市の経営方針として市債残高の削減を掲げて以降（平成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年度残高約</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億円）、市債残高を毎年削減し続けてきたことが挙げられる（令和元年度末残高約</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億円）。</a:t>
          </a:r>
        </a:p>
        <a:p>
          <a:r>
            <a:rPr kumimoji="1" lang="ja-JP" altLang="en-US" sz="1300">
              <a:latin typeface="ＭＳ Ｐゴシック" panose="020B0600070205080204" pitchFamily="50" charset="-128"/>
              <a:ea typeface="ＭＳ Ｐゴシック" panose="020B0600070205080204" pitchFamily="50" charset="-128"/>
            </a:rPr>
            <a:t>　今後、老朽化が進む公共施設の更新を実施することにより比率の上昇が懸念されるが、引き続き市債残高の削減や財政調整基金の積立などにより計画的な財政運営に努めていく。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57,330
52,005
74.81
22,124,381
20,354,634
1,677,736
11,649,532
13,160,604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人件費に係る経常収支比率は、類似団体、全国、県内平均を大きく下回っている。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ごみ処理業務や消防業務などを一部事務組合で実施していることや、定員適正化計画による退職者補充の抑制や、効率的な組織を目指した機構改革などのよる行財政改革の取り組み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今後も引き続き、適正な行財政運営に努めていく。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91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33</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161290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1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168910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118110</xdr:rowOff>
    </xdr:from>
    <xdr:to>
      <xdr:col>6</xdr:col>
      <xdr:colOff>171450</xdr:colOff>
      <xdr:row>34</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ポイント減少し、引き続き、類似団体、県内平均を下回った。</a:t>
          </a:r>
        </a:p>
        <a:p>
          <a:r>
            <a:rPr kumimoji="1" lang="ja-JP" altLang="en-US" sz="1300">
              <a:latin typeface="ＭＳ Ｐゴシック" panose="020B0600070205080204" pitchFamily="50" charset="-128"/>
              <a:ea typeface="ＭＳ Ｐゴシック" panose="020B0600070205080204" pitchFamily="50" charset="-128"/>
            </a:rPr>
            <a:t>　主な要因としては、ふるさと納税に対する返礼品に係る経費の減少が挙げられる。</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今後も引き続き、事務事業の優先度を点検し、物件費の削減に努めていく。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65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17</xdr:row>
      <xdr:rowOff>42418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24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17</xdr:row>
      <xdr:rowOff>42418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2846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156718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553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扶助費に係る経常収支比率は、全国平均を下回ったものの、類似団体と県内平均を上回った。</a:t>
          </a:r>
        </a:p>
        <a:p>
          <a:r>
            <a:rPr kumimoji="1" lang="ja-JP" altLang="en-US" sz="1300">
              <a:latin typeface="ＭＳ Ｐゴシック" panose="020B0600070205080204" pitchFamily="50" charset="-128"/>
              <a:ea typeface="ＭＳ Ｐゴシック" panose="020B0600070205080204" pitchFamily="50" charset="-128"/>
            </a:rPr>
            <a:t>　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月からの幼児教育・保育の無償化や認可保育所の認定こども園への移行などによる増加が影響した。</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今後も扶助費の増加が見込まれるため、推移に注視していく。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30988</xdr:rowOff>
    </xdr:from>
    <xdr:to>
      <xdr:col>24</xdr:col>
      <xdr:colOff>25400</xdr:colOff>
      <xdr:row>56</xdr:row>
      <xdr:rowOff>140716</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321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30988</xdr:rowOff>
    </xdr:from>
    <xdr:to>
      <xdr:col>19</xdr:col>
      <xdr:colOff>187325</xdr:colOff>
      <xdr:row>56</xdr:row>
      <xdr:rowOff>49276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32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21844</xdr:rowOff>
    </xdr:from>
    <xdr:to>
      <xdr:col>15</xdr:col>
      <xdr:colOff>98425</xdr:colOff>
      <xdr:row>56</xdr:row>
      <xdr:rowOff>49276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23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21844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13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89916</xdr:rowOff>
    </xdr:from>
    <xdr:to>
      <xdr:col>24</xdr:col>
      <xdr:colOff>76200</xdr:colOff>
      <xdr:row>57</xdr:row>
      <xdr:rowOff>20066</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61993</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151638</xdr:rowOff>
    </xdr:from>
    <xdr:to>
      <xdr:col>20</xdr:col>
      <xdr:colOff>38100</xdr:colOff>
      <xdr:row>56</xdr:row>
      <xdr:rowOff>81788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169926</xdr:rowOff>
    </xdr:from>
    <xdr:to>
      <xdr:col>15</xdr:col>
      <xdr:colOff>149225</xdr:colOff>
      <xdr:row>56</xdr:row>
      <xdr:rowOff>100076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142494</xdr:rowOff>
    </xdr:from>
    <xdr:to>
      <xdr:col>11</xdr:col>
      <xdr:colOff>60325</xdr:colOff>
      <xdr:row>56</xdr:row>
      <xdr:rowOff>72644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その他に係る経常収支比率は、類似団体、全国、県内平均を大きく下回っている。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金額は、繰出金において、前年度と比較して約</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また、平均を大幅に下回っているのは、平成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年度に下水道事業会計が法適用となったことから、一般会計からの繰出金を補助費に組み替えたことによるものである。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37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56</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99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69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補助費等に係る経常収支比率は、類似団体、全国平均、県内平均を大きく上回っている。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主な要因としては、ごみ処理や消防業務などを一部事務組合で実施していることや、平成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年度の下水道事業会計法適用により、繰出金を補助費に組み替えたことなどによるものである。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今後も引き続き、事務の効率化や補助要件の見直しなどにより、適正な執行に努めていく。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104140</xdr:rowOff>
    </xdr:from>
    <xdr:to>
      <xdr:col>82</xdr:col>
      <xdr:colOff>107950</xdr:colOff>
      <xdr:row>38</xdr:row>
      <xdr:rowOff>136144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6192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159004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6192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28702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674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131572</xdr:rowOff>
    </xdr:from>
    <xdr:to>
      <xdr:col>69</xdr:col>
      <xdr:colOff>92075</xdr:colOff>
      <xdr:row>39</xdr:row>
      <xdr:rowOff>28702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466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149352</xdr:rowOff>
    </xdr:from>
    <xdr:to>
      <xdr:col>69</xdr:col>
      <xdr:colOff>142875</xdr:colOff>
      <xdr:row>39</xdr:row>
      <xdr:rowOff>79502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公債費に係る経常収支比率は、前年度に引き続き、類似団体、全国、県内平均を下回った。</a:t>
          </a:r>
        </a:p>
        <a:p>
          <a:r>
            <a:rPr kumimoji="1" lang="ja-JP" altLang="en-US" sz="1300">
              <a:latin typeface="ＭＳ Ｐゴシック" panose="020B0600070205080204" pitchFamily="50" charset="-128"/>
              <a:ea typeface="ＭＳ Ｐゴシック" panose="020B0600070205080204" pitchFamily="50" charset="-128"/>
            </a:rPr>
            <a:t>　主な要因としては、平成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年度に市の経営方針として市債残高の削減を掲げて以降、新規発行額及び公債費の上昇を抑え、市債残高を毎年削減してきたことが挙げられる。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今後も、公共施設等総合管理計画に基づく計画的な施設更新を図り、公債費の抑制に努めていく。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10413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1800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28702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28702</xdr:rowOff>
    </xdr:from>
    <xdr:to>
      <xdr:col>15</xdr:col>
      <xdr:colOff>98425</xdr:colOff>
      <xdr:row>77</xdr:row>
      <xdr:rowOff>42418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225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149352</xdr:rowOff>
    </xdr:from>
    <xdr:to>
      <xdr:col>15</xdr:col>
      <xdr:colOff>149225</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89679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ポイント増加し、類似団体、全国を下回ったものの、県内平均を上回った。</a:t>
          </a:r>
        </a:p>
        <a:p>
          <a:r>
            <a:rPr kumimoji="1" lang="ja-JP" altLang="en-US" sz="1300">
              <a:latin typeface="ＭＳ Ｐゴシック" panose="020B0600070205080204" pitchFamily="50" charset="-128"/>
              <a:ea typeface="ＭＳ Ｐゴシック" panose="020B0600070205080204" pitchFamily="50" charset="-128"/>
            </a:rPr>
            <a:t>　公債費で約</a:t>
          </a:r>
          <a:r>
            <a:rPr kumimoji="1" lang="en-US" altLang="ja-JP" sz="1300">
              <a:latin typeface="ＭＳ Ｐゴシック" panose="020B0600070205080204" pitchFamily="50" charset="-128"/>
              <a:ea typeface="ＭＳ Ｐゴシック" panose="020B0600070205080204" pitchFamily="50" charset="-128"/>
            </a:rPr>
            <a:t>5,100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ポイント）増加し、分母となる普通交付税と臨時財政対策債が減少した。</a:t>
          </a:r>
        </a:p>
        <a:p>
          <a:r>
            <a:rPr kumimoji="1" lang="ja-JP" altLang="en-US" sz="1300">
              <a:latin typeface="ＭＳ Ｐゴシック" panose="020B0600070205080204" pitchFamily="50" charset="-128"/>
              <a:ea typeface="ＭＳ Ｐゴシック" panose="020B0600070205080204" pitchFamily="50" charset="-128"/>
            </a:rPr>
            <a:t>　今後も優先度の低い事務事業について、計画的に廃止・縮小して経常経費の削減を図り、比率の低下に努めていく。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77470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352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142239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352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54611</xdr:rowOff>
    </xdr:from>
    <xdr:to>
      <xdr:col>73</xdr:col>
      <xdr:colOff>180975</xdr:colOff>
      <xdr:row>76</xdr:row>
      <xdr:rowOff>142239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0848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76</xdr:row>
      <xdr:rowOff>54611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43840"/>
          <a:ext cx="8890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66057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91439</xdr:rowOff>
    </xdr:from>
    <xdr:to>
      <xdr:col>74</xdr:col>
      <xdr:colOff>31750</xdr:colOff>
      <xdr:row>77</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3811</xdr:rowOff>
    </xdr:from>
    <xdr:to>
      <xdr:col>69</xdr:col>
      <xdr:colOff>142875</xdr:colOff>
      <xdr:row>76</xdr:row>
      <xdr:rowOff>105411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90188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34290</xdr:rowOff>
    </xdr:from>
    <xdr:to>
      <xdr:col>65</xdr:col>
      <xdr:colOff>53975</xdr:colOff>
      <xdr:row>75</xdr:row>
      <xdr:rowOff>135890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146067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130815</xdr:rowOff>
    </xdr:from>
    <xdr:to>
      <xdr:col>29</xdr:col>
      <xdr:colOff>127000</xdr:colOff>
      <xdr:row>18</xdr:row>
      <xdr:rowOff>139029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264540"/>
          <a:ext cx="647700" cy="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130815</xdr:rowOff>
    </xdr:from>
    <xdr:to>
      <xdr:col>26</xdr:col>
      <xdr:colOff>50800</xdr:colOff>
      <xdr:row>18</xdr:row>
      <xdr:rowOff>150344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4540"/>
          <a:ext cx="6985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150344</xdr:rowOff>
    </xdr:from>
    <xdr:to>
      <xdr:col>22</xdr:col>
      <xdr:colOff>114300</xdr:colOff>
      <xdr:row>18</xdr:row>
      <xdr:rowOff>166689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84069"/>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166689</xdr:rowOff>
    </xdr:from>
    <xdr:to>
      <xdr:col>18</xdr:col>
      <xdr:colOff>177800</xdr:colOff>
      <xdr:row>19</xdr:row>
      <xdr:rowOff>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0414"/>
          <a:ext cx="698500" cy="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88229</xdr:rowOff>
    </xdr:from>
    <xdr:to>
      <xdr:col>29</xdr:col>
      <xdr:colOff>177800</xdr:colOff>
      <xdr:row>19</xdr:row>
      <xdr:rowOff>18379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2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60306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9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80015</xdr:rowOff>
    </xdr:from>
    <xdr:to>
      <xdr:col>26</xdr:col>
      <xdr:colOff>101600</xdr:colOff>
      <xdr:row>19</xdr:row>
      <xdr:rowOff>10165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166392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99545</xdr:rowOff>
    </xdr:from>
    <xdr:to>
      <xdr:col>22</xdr:col>
      <xdr:colOff>165100</xdr:colOff>
      <xdr:row>19</xdr:row>
      <xdr:rowOff>29694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332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14471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115889</xdr:rowOff>
    </xdr:from>
    <xdr:to>
      <xdr:col>19</xdr:col>
      <xdr:colOff>38100</xdr:colOff>
      <xdr:row>19</xdr:row>
      <xdr:rowOff>46039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9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30816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120706</xdr:rowOff>
    </xdr:from>
    <xdr:to>
      <xdr:col>15</xdr:col>
      <xdr:colOff>101600</xdr:colOff>
      <xdr:row>19</xdr:row>
      <xdr:rowOff>50856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35633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4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316052</xdr:rowOff>
    </xdr:from>
    <xdr:to>
      <xdr:col>29</xdr:col>
      <xdr:colOff>127000</xdr:colOff>
      <xdr:row>36</xdr:row>
      <xdr:rowOff>59138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26402"/>
          <a:ext cx="647700" cy="85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323400</xdr:rowOff>
    </xdr:from>
    <xdr:to>
      <xdr:col>26</xdr:col>
      <xdr:colOff>50800</xdr:colOff>
      <xdr:row>36</xdr:row>
      <xdr:rowOff>59138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33750"/>
          <a:ext cx="698500" cy="7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309227</xdr:rowOff>
    </xdr:from>
    <xdr:to>
      <xdr:col>22</xdr:col>
      <xdr:colOff>114300</xdr:colOff>
      <xdr:row>35</xdr:row>
      <xdr:rowOff>323400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19577"/>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309227</xdr:rowOff>
    </xdr:from>
    <xdr:to>
      <xdr:col>18</xdr:col>
      <xdr:colOff>177800</xdr:colOff>
      <xdr:row>35</xdr:row>
      <xdr:rowOff>314811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19577"/>
          <a:ext cx="698500" cy="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265252</xdr:rowOff>
    </xdr:from>
    <xdr:to>
      <xdr:col>29</xdr:col>
      <xdr:colOff>177800</xdr:colOff>
      <xdr:row>36</xdr:row>
      <xdr:rowOff>23952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7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237329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8338</xdr:rowOff>
    </xdr:from>
    <xdr:to>
      <xdr:col>26</xdr:col>
      <xdr:colOff>101600</xdr:colOff>
      <xdr:row>36</xdr:row>
      <xdr:rowOff>109938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6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94715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4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272600</xdr:rowOff>
    </xdr:from>
    <xdr:to>
      <xdr:col>22</xdr:col>
      <xdr:colOff>165100</xdr:colOff>
      <xdr:row>36</xdr:row>
      <xdr:rowOff>31300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16077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6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258427</xdr:rowOff>
    </xdr:from>
    <xdr:to>
      <xdr:col>19</xdr:col>
      <xdr:colOff>38100</xdr:colOff>
      <xdr:row>36</xdr:row>
      <xdr:rowOff>17127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68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1904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264011</xdr:rowOff>
    </xdr:from>
    <xdr:to>
      <xdr:col>15</xdr:col>
      <xdr:colOff>101600</xdr:colOff>
      <xdr:row>36</xdr:row>
      <xdr:rowOff>22711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7488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6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57,330
52,005
74.81
22,124,381
20,354,634
1,677,736
11,649,532
13,160,604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43345</xdr:rowOff>
    </xdr:from>
    <xdr:to>
      <xdr:col>24</xdr:col>
      <xdr:colOff>63500</xdr:colOff>
      <xdr:row>38</xdr:row>
      <xdr:rowOff>54844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558445"/>
          <a:ext cx="8382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43345</xdr:rowOff>
    </xdr:from>
    <xdr:to>
      <xdr:col>19</xdr:col>
      <xdr:colOff>177800</xdr:colOff>
      <xdr:row>38</xdr:row>
      <xdr:rowOff>67302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58445"/>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67302</xdr:rowOff>
    </xdr:from>
    <xdr:to>
      <xdr:col>15</xdr:col>
      <xdr:colOff>50800</xdr:colOff>
      <xdr:row>38</xdr:row>
      <xdr:rowOff>73452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82402"/>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61313</xdr:rowOff>
    </xdr:from>
    <xdr:to>
      <xdr:col>10</xdr:col>
      <xdr:colOff>114300</xdr:colOff>
      <xdr:row>38</xdr:row>
      <xdr:rowOff>73452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7641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4044</xdr:rowOff>
    </xdr:from>
    <xdr:to>
      <xdr:col>24</xdr:col>
      <xdr:colOff>114300</xdr:colOff>
      <xdr:row>38</xdr:row>
      <xdr:rowOff>105644</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90421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163995</xdr:rowOff>
    </xdr:from>
    <xdr:to>
      <xdr:col>20</xdr:col>
      <xdr:colOff>38100</xdr:colOff>
      <xdr:row>38</xdr:row>
      <xdr:rowOff>94145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85272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0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16502</xdr:rowOff>
    </xdr:from>
    <xdr:to>
      <xdr:col>15</xdr:col>
      <xdr:colOff>101600</xdr:colOff>
      <xdr:row>38</xdr:row>
      <xdr:rowOff>118102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109229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22652</xdr:rowOff>
    </xdr:from>
    <xdr:to>
      <xdr:col>10</xdr:col>
      <xdr:colOff>165100</xdr:colOff>
      <xdr:row>38</xdr:row>
      <xdr:rowOff>124252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115379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10513</xdr:rowOff>
    </xdr:from>
    <xdr:to>
      <xdr:col>6</xdr:col>
      <xdr:colOff>38100</xdr:colOff>
      <xdr:row>38</xdr:row>
      <xdr:rowOff>112113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103240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123426</xdr:rowOff>
    </xdr:from>
    <xdr:to>
      <xdr:col>24</xdr:col>
      <xdr:colOff>63500</xdr:colOff>
      <xdr:row>56</xdr:row>
      <xdr:rowOff>163997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24626"/>
          <a:ext cx="838200" cy="4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107456</xdr:rowOff>
    </xdr:from>
    <xdr:to>
      <xdr:col>19</xdr:col>
      <xdr:colOff>177800</xdr:colOff>
      <xdr:row>56</xdr:row>
      <xdr:rowOff>123426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8656"/>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107456</xdr:rowOff>
    </xdr:from>
    <xdr:to>
      <xdr:col>15</xdr:col>
      <xdr:colOff>50800</xdr:colOff>
      <xdr:row>56</xdr:row>
      <xdr:rowOff>148942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8656"/>
          <a:ext cx="889000" cy="4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148942</xdr:rowOff>
    </xdr:from>
    <xdr:to>
      <xdr:col>10</xdr:col>
      <xdr:colOff>114300</xdr:colOff>
      <xdr:row>57</xdr:row>
      <xdr:rowOff>106662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0142"/>
          <a:ext cx="889000" cy="1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113197</xdr:rowOff>
    </xdr:from>
    <xdr:to>
      <xdr:col>24</xdr:col>
      <xdr:colOff>114300</xdr:colOff>
      <xdr:row>57</xdr:row>
      <xdr:rowOff>43347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136074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72626</xdr:rowOff>
    </xdr:from>
    <xdr:to>
      <xdr:col>20</xdr:col>
      <xdr:colOff>38100</xdr:colOff>
      <xdr:row>57</xdr:row>
      <xdr:rowOff>2776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19303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56656</xdr:rowOff>
    </xdr:from>
    <xdr:to>
      <xdr:col>15</xdr:col>
      <xdr:colOff>101600</xdr:colOff>
      <xdr:row>56</xdr:row>
      <xdr:rowOff>158256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3333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98142</xdr:rowOff>
    </xdr:from>
    <xdr:to>
      <xdr:col>10</xdr:col>
      <xdr:colOff>165100</xdr:colOff>
      <xdr:row>57</xdr:row>
      <xdr:rowOff>28292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44819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55862</xdr:rowOff>
    </xdr:from>
    <xdr:to>
      <xdr:col>6</xdr:col>
      <xdr:colOff>38100</xdr:colOff>
      <xdr:row>57</xdr:row>
      <xdr:rowOff>157462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2539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6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104539</xdr:rowOff>
    </xdr:from>
    <xdr:to>
      <xdr:col>24</xdr:col>
      <xdr:colOff>63500</xdr:colOff>
      <xdr:row>78</xdr:row>
      <xdr:rowOff>122065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7639"/>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104539</xdr:rowOff>
    </xdr:from>
    <xdr:to>
      <xdr:col>19</xdr:col>
      <xdr:colOff>177800</xdr:colOff>
      <xdr:row>78</xdr:row>
      <xdr:rowOff>105411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7639"/>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78195</xdr:rowOff>
    </xdr:from>
    <xdr:to>
      <xdr:col>15</xdr:col>
      <xdr:colOff>50800</xdr:colOff>
      <xdr:row>78</xdr:row>
      <xdr:rowOff>105411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1295"/>
          <a:ext cx="8890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78195</xdr:rowOff>
    </xdr:from>
    <xdr:to>
      <xdr:col>10</xdr:col>
      <xdr:colOff>114300</xdr:colOff>
      <xdr:row>78</xdr:row>
      <xdr:rowOff>146558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1295"/>
          <a:ext cx="889000" cy="6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71265</xdr:rowOff>
    </xdr:from>
    <xdr:to>
      <xdr:col>24</xdr:col>
      <xdr:colOff>114300</xdr:colOff>
      <xdr:row>79</xdr:row>
      <xdr:rowOff>1415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157642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53739</xdr:rowOff>
    </xdr:from>
    <xdr:to>
      <xdr:col>20</xdr:col>
      <xdr:colOff>38100</xdr:colOff>
      <xdr:row>78</xdr:row>
      <xdr:rowOff>155339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146466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54611</xdr:rowOff>
    </xdr:from>
    <xdr:to>
      <xdr:col>15</xdr:col>
      <xdr:colOff>101600</xdr:colOff>
      <xdr:row>78</xdr:row>
      <xdr:rowOff>156211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147338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27395</xdr:rowOff>
    </xdr:from>
    <xdr:to>
      <xdr:col>10</xdr:col>
      <xdr:colOff>165100</xdr:colOff>
      <xdr:row>78</xdr:row>
      <xdr:rowOff>128995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120122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9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95758</xdr:rowOff>
    </xdr:from>
    <xdr:to>
      <xdr:col>6</xdr:col>
      <xdr:colOff>38100</xdr:colOff>
      <xdr:row>79</xdr:row>
      <xdr:rowOff>25908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17035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19165</xdr:rowOff>
    </xdr:from>
    <xdr:to>
      <xdr:col>24</xdr:col>
      <xdr:colOff>63500</xdr:colOff>
      <xdr:row>98</xdr:row>
      <xdr:rowOff>112509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21265"/>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112509</xdr:rowOff>
    </xdr:from>
    <xdr:to>
      <xdr:col>19</xdr:col>
      <xdr:colOff>177800</xdr:colOff>
      <xdr:row>98</xdr:row>
      <xdr:rowOff>134252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14609"/>
          <a:ext cx="8890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134252</xdr:rowOff>
    </xdr:from>
    <xdr:to>
      <xdr:col>15</xdr:col>
      <xdr:colOff>50800</xdr:colOff>
      <xdr:row>98</xdr:row>
      <xdr:rowOff>152273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36352"/>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152273</xdr:rowOff>
    </xdr:from>
    <xdr:to>
      <xdr:col>10</xdr:col>
      <xdr:colOff>114300</xdr:colOff>
      <xdr:row>99</xdr:row>
      <xdr:rowOff>1829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54373"/>
          <a:ext cx="8890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139815</xdr:rowOff>
    </xdr:from>
    <xdr:to>
      <xdr:col>24</xdr:col>
      <xdr:colOff>114300</xdr:colOff>
      <xdr:row>98</xdr:row>
      <xdr:rowOff>69965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118242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61709</xdr:rowOff>
    </xdr:from>
    <xdr:to>
      <xdr:col>20</xdr:col>
      <xdr:colOff>38100</xdr:colOff>
      <xdr:row>98</xdr:row>
      <xdr:rowOff>163309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154436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5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83452</xdr:rowOff>
    </xdr:from>
    <xdr:to>
      <xdr:col>15</xdr:col>
      <xdr:colOff>101600</xdr:colOff>
      <xdr:row>99</xdr:row>
      <xdr:rowOff>13602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4729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7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101473</xdr:rowOff>
    </xdr:from>
    <xdr:to>
      <xdr:col>10</xdr:col>
      <xdr:colOff>165100</xdr:colOff>
      <xdr:row>99</xdr:row>
      <xdr:rowOff>31623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22750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122479</xdr:rowOff>
    </xdr:from>
    <xdr:to>
      <xdr:col>6</xdr:col>
      <xdr:colOff>38100</xdr:colOff>
      <xdr:row>99</xdr:row>
      <xdr:rowOff>52629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43756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148474</xdr:rowOff>
    </xdr:from>
    <xdr:to>
      <xdr:col>55</xdr:col>
      <xdr:colOff>0</xdr:colOff>
      <xdr:row>35</xdr:row>
      <xdr:rowOff>152295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49224"/>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3460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7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140473</xdr:rowOff>
    </xdr:from>
    <xdr:to>
      <xdr:col>50</xdr:col>
      <xdr:colOff>114300</xdr:colOff>
      <xdr:row>35</xdr:row>
      <xdr:rowOff>152295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41223"/>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112039</xdr:rowOff>
    </xdr:from>
    <xdr:to>
      <xdr:col>45</xdr:col>
      <xdr:colOff>177800</xdr:colOff>
      <xdr:row>35</xdr:row>
      <xdr:rowOff>140473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12789"/>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89256</xdr:rowOff>
    </xdr:from>
    <xdr:to>
      <xdr:col>41</xdr:col>
      <xdr:colOff>50800</xdr:colOff>
      <xdr:row>35</xdr:row>
      <xdr:rowOff>112039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90006"/>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97674</xdr:rowOff>
    </xdr:from>
    <xdr:to>
      <xdr:col>55</xdr:col>
      <xdr:colOff>50800</xdr:colOff>
      <xdr:row>36</xdr:row>
      <xdr:rowOff>27824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120551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101495</xdr:rowOff>
    </xdr:from>
    <xdr:to>
      <xdr:col>50</xdr:col>
      <xdr:colOff>165100</xdr:colOff>
      <xdr:row>36</xdr:row>
      <xdr:rowOff>31645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0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48172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8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89673</xdr:rowOff>
    </xdr:from>
    <xdr:to>
      <xdr:col>46</xdr:col>
      <xdr:colOff>38100</xdr:colOff>
      <xdr:row>36</xdr:row>
      <xdr:rowOff>19823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0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36350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86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61239</xdr:rowOff>
    </xdr:from>
    <xdr:to>
      <xdr:col>41</xdr:col>
      <xdr:colOff>101600</xdr:colOff>
      <xdr:row>35</xdr:row>
      <xdr:rowOff>162839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7916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8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38456</xdr:rowOff>
    </xdr:from>
    <xdr:to>
      <xdr:col>36</xdr:col>
      <xdr:colOff>165100</xdr:colOff>
      <xdr:row>35</xdr:row>
      <xdr:rowOff>140056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156583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57739</xdr:rowOff>
    </xdr:from>
    <xdr:to>
      <xdr:col>55</xdr:col>
      <xdr:colOff>0</xdr:colOff>
      <xdr:row>58</xdr:row>
      <xdr:rowOff>110337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10001839"/>
          <a:ext cx="838200" cy="5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32110</xdr:rowOff>
    </xdr:from>
    <xdr:to>
      <xdr:col>50</xdr:col>
      <xdr:colOff>114300</xdr:colOff>
      <xdr:row>58</xdr:row>
      <xdr:rowOff>57739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76210"/>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32110</xdr:rowOff>
    </xdr:from>
    <xdr:to>
      <xdr:col>45</xdr:col>
      <xdr:colOff>177800</xdr:colOff>
      <xdr:row>58</xdr:row>
      <xdr:rowOff>107144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76210"/>
          <a:ext cx="889000" cy="7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72468</xdr:rowOff>
    </xdr:from>
    <xdr:to>
      <xdr:col>41</xdr:col>
      <xdr:colOff>50800</xdr:colOff>
      <xdr:row>58</xdr:row>
      <xdr:rowOff>107144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10016568"/>
          <a:ext cx="889000" cy="3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59537</xdr:rowOff>
    </xdr:from>
    <xdr:to>
      <xdr:col>55</xdr:col>
      <xdr:colOff>50800</xdr:colOff>
      <xdr:row>58</xdr:row>
      <xdr:rowOff>161137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100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145914</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91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6939</xdr:rowOff>
    </xdr:from>
    <xdr:to>
      <xdr:col>50</xdr:col>
      <xdr:colOff>165100</xdr:colOff>
      <xdr:row>58</xdr:row>
      <xdr:rowOff>108539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99666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152760</xdr:rowOff>
    </xdr:from>
    <xdr:to>
      <xdr:col>46</xdr:col>
      <xdr:colOff>38100</xdr:colOff>
      <xdr:row>58</xdr:row>
      <xdr:rowOff>82910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74037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1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56344</xdr:rowOff>
    </xdr:from>
    <xdr:to>
      <xdr:col>41</xdr:col>
      <xdr:colOff>101600</xdr:colOff>
      <xdr:row>58</xdr:row>
      <xdr:rowOff>157944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149071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21668</xdr:rowOff>
    </xdr:from>
    <xdr:to>
      <xdr:col>36</xdr:col>
      <xdr:colOff>165100</xdr:colOff>
      <xdr:row>58</xdr:row>
      <xdr:rowOff>123268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114395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31928</xdr:rowOff>
    </xdr:from>
    <xdr:to>
      <xdr:col>55</xdr:col>
      <xdr:colOff>0</xdr:colOff>
      <xdr:row>78</xdr:row>
      <xdr:rowOff>68121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05028"/>
          <a:ext cx="838200" cy="3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611</xdr:rowOff>
    </xdr:from>
    <xdr:to>
      <xdr:col>50</xdr:col>
      <xdr:colOff>114300</xdr:colOff>
      <xdr:row>78</xdr:row>
      <xdr:rowOff>31928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73711"/>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611</xdr:rowOff>
    </xdr:from>
    <xdr:to>
      <xdr:col>45</xdr:col>
      <xdr:colOff>177800</xdr:colOff>
      <xdr:row>78</xdr:row>
      <xdr:rowOff>61061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73711"/>
          <a:ext cx="889000" cy="6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41576</xdr:rowOff>
    </xdr:from>
    <xdr:to>
      <xdr:col>41</xdr:col>
      <xdr:colOff>50800</xdr:colOff>
      <xdr:row>78</xdr:row>
      <xdr:rowOff>61061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14676"/>
          <a:ext cx="889000" cy="1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17321</xdr:rowOff>
    </xdr:from>
    <xdr:to>
      <xdr:col>55</xdr:col>
      <xdr:colOff>50800</xdr:colOff>
      <xdr:row>78</xdr:row>
      <xdr:rowOff>118921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152578</xdr:rowOff>
    </xdr:from>
    <xdr:to>
      <xdr:col>50</xdr:col>
      <xdr:colOff>165100</xdr:colOff>
      <xdr:row>78</xdr:row>
      <xdr:rowOff>82728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99255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121261</xdr:rowOff>
    </xdr:from>
    <xdr:to>
      <xdr:col>46</xdr:col>
      <xdr:colOff>38100</xdr:colOff>
      <xdr:row>78</xdr:row>
      <xdr:rowOff>51411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67938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10261</xdr:rowOff>
    </xdr:from>
    <xdr:to>
      <xdr:col>41</xdr:col>
      <xdr:colOff>101600</xdr:colOff>
      <xdr:row>78</xdr:row>
      <xdr:rowOff>111861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102988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162226</xdr:rowOff>
    </xdr:from>
    <xdr:to>
      <xdr:col>36</xdr:col>
      <xdr:colOff>165100</xdr:colOff>
      <xdr:row>78</xdr:row>
      <xdr:rowOff>92376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108903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98349</xdr:rowOff>
    </xdr:from>
    <xdr:to>
      <xdr:col>55</xdr:col>
      <xdr:colOff>0</xdr:colOff>
      <xdr:row>98</xdr:row>
      <xdr:rowOff>122529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9639300" y="16900449"/>
          <a:ext cx="8382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122529</xdr:rowOff>
    </xdr:from>
    <xdr:to>
      <xdr:col>50</xdr:col>
      <xdr:colOff>114300</xdr:colOff>
      <xdr:row>98</xdr:row>
      <xdr:rowOff>132118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924629"/>
          <a:ext cx="8890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111303</xdr:rowOff>
    </xdr:from>
    <xdr:to>
      <xdr:col>45</xdr:col>
      <xdr:colOff>177800</xdr:colOff>
      <xdr:row>98</xdr:row>
      <xdr:rowOff>132118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13403"/>
          <a:ext cx="889000" cy="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43929</xdr:rowOff>
    </xdr:from>
    <xdr:to>
      <xdr:col>41</xdr:col>
      <xdr:colOff>50800</xdr:colOff>
      <xdr:row>98</xdr:row>
      <xdr:rowOff>111303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846029"/>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47549</xdr:rowOff>
    </xdr:from>
    <xdr:to>
      <xdr:col>55</xdr:col>
      <xdr:colOff>50800</xdr:colOff>
      <xdr:row>98</xdr:row>
      <xdr:rowOff>149149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133926</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71729</xdr:rowOff>
    </xdr:from>
    <xdr:to>
      <xdr:col>50</xdr:col>
      <xdr:colOff>165100</xdr:colOff>
      <xdr:row>99</xdr:row>
      <xdr:rowOff>1879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164456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81318</xdr:rowOff>
    </xdr:from>
    <xdr:to>
      <xdr:col>46</xdr:col>
      <xdr:colOff>38100</xdr:colOff>
      <xdr:row>99</xdr:row>
      <xdr:rowOff>11468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2595</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60503</xdr:rowOff>
    </xdr:from>
    <xdr:to>
      <xdr:col>41</xdr:col>
      <xdr:colOff>101600</xdr:colOff>
      <xdr:row>98</xdr:row>
      <xdr:rowOff>162103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153230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5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164579</xdr:rowOff>
    </xdr:from>
    <xdr:to>
      <xdr:col>36</xdr:col>
      <xdr:colOff>165100</xdr:colOff>
      <xdr:row>98</xdr:row>
      <xdr:rowOff>94729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7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85856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8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26060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12610"/>
          <a:ext cx="8382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26060</xdr:rowOff>
    </xdr:from>
    <xdr:to>
      <xdr:col>81</xdr:col>
      <xdr:colOff>50800</xdr:colOff>
      <xdr:row>39</xdr:row>
      <xdr:rowOff>40983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12610"/>
          <a:ext cx="8890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40983</xdr:rowOff>
    </xdr:from>
    <xdr:to>
      <xdr:col>76</xdr:col>
      <xdr:colOff>114300</xdr:colOff>
      <xdr:row>39</xdr:row>
      <xdr:rowOff>42558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27533"/>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42558</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29108"/>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146710</xdr:rowOff>
    </xdr:from>
    <xdr:to>
      <xdr:col>81</xdr:col>
      <xdr:colOff>101600</xdr:colOff>
      <xdr:row>39</xdr:row>
      <xdr:rowOff>76860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67987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46428" y="67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161633</xdr:rowOff>
    </xdr:from>
    <xdr:to>
      <xdr:col>76</xdr:col>
      <xdr:colOff>165100</xdr:colOff>
      <xdr:row>39</xdr:row>
      <xdr:rowOff>91783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82910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69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163208</xdr:rowOff>
    </xdr:from>
    <xdr:to>
      <xdr:col>72</xdr:col>
      <xdr:colOff>38100</xdr:colOff>
      <xdr:row>39</xdr:row>
      <xdr:rowOff>93358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84485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146901</xdr:rowOff>
    </xdr:from>
    <xdr:to>
      <xdr:col>85</xdr:col>
      <xdr:colOff>127000</xdr:colOff>
      <xdr:row>76</xdr:row>
      <xdr:rowOff>158690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77101"/>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136581</xdr:rowOff>
    </xdr:from>
    <xdr:to>
      <xdr:col>81</xdr:col>
      <xdr:colOff>50800</xdr:colOff>
      <xdr:row>76</xdr:row>
      <xdr:rowOff>158690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66781"/>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129135</xdr:rowOff>
    </xdr:from>
    <xdr:to>
      <xdr:col>76</xdr:col>
      <xdr:colOff>114300</xdr:colOff>
      <xdr:row>76</xdr:row>
      <xdr:rowOff>136581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15933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115860</xdr:rowOff>
    </xdr:from>
    <xdr:to>
      <xdr:col>71</xdr:col>
      <xdr:colOff>177800</xdr:colOff>
      <xdr:row>76</xdr:row>
      <xdr:rowOff>129135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4606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74528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107890</xdr:rowOff>
    </xdr:from>
    <xdr:to>
      <xdr:col>81</xdr:col>
      <xdr:colOff>101600</xdr:colOff>
      <xdr:row>77</xdr:row>
      <xdr:rowOff>38040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29167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85781</xdr:rowOff>
    </xdr:from>
    <xdr:to>
      <xdr:col>76</xdr:col>
      <xdr:colOff>165100</xdr:colOff>
      <xdr:row>77</xdr:row>
      <xdr:rowOff>15931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1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7058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78335</xdr:rowOff>
    </xdr:from>
    <xdr:to>
      <xdr:col>72</xdr:col>
      <xdr:colOff>38100</xdr:colOff>
      <xdr:row>77</xdr:row>
      <xdr:rowOff>8485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171062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2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65060</xdr:rowOff>
    </xdr:from>
    <xdr:to>
      <xdr:col>67</xdr:col>
      <xdr:colOff>101600</xdr:colOff>
      <xdr:row>76</xdr:row>
      <xdr:rowOff>166660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157787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142599</xdr:rowOff>
    </xdr:from>
    <xdr:to>
      <xdr:col>85</xdr:col>
      <xdr:colOff>127000</xdr:colOff>
      <xdr:row>98</xdr:row>
      <xdr:rowOff>6472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3249"/>
          <a:ext cx="8382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163319</xdr:rowOff>
    </xdr:from>
    <xdr:to>
      <xdr:col>81</xdr:col>
      <xdr:colOff>50800</xdr:colOff>
      <xdr:row>98</xdr:row>
      <xdr:rowOff>6472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93969"/>
          <a:ext cx="889000" cy="1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67252</xdr:rowOff>
    </xdr:from>
    <xdr:to>
      <xdr:col>76</xdr:col>
      <xdr:colOff>114300</xdr:colOff>
      <xdr:row>97</xdr:row>
      <xdr:rowOff>163319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97902"/>
          <a:ext cx="889000" cy="9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67252</xdr:rowOff>
    </xdr:from>
    <xdr:to>
      <xdr:col>71</xdr:col>
      <xdr:colOff>177800</xdr:colOff>
      <xdr:row>98</xdr:row>
      <xdr:rowOff>102082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97902"/>
          <a:ext cx="889000" cy="20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91799</xdr:rowOff>
    </xdr:from>
    <xdr:to>
      <xdr:col>85</xdr:col>
      <xdr:colOff>177800</xdr:colOff>
      <xdr:row>98</xdr:row>
      <xdr:rowOff>21949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114676</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7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127122</xdr:rowOff>
    </xdr:from>
    <xdr:to>
      <xdr:col>81</xdr:col>
      <xdr:colOff>101600</xdr:colOff>
      <xdr:row>98</xdr:row>
      <xdr:rowOff>57272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48399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112519</xdr:rowOff>
    </xdr:from>
    <xdr:to>
      <xdr:col>76</xdr:col>
      <xdr:colOff>165100</xdr:colOff>
      <xdr:row>98</xdr:row>
      <xdr:rowOff>42669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59196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16452</xdr:rowOff>
    </xdr:from>
    <xdr:to>
      <xdr:col>72</xdr:col>
      <xdr:colOff>38100</xdr:colOff>
      <xdr:row>97</xdr:row>
      <xdr:rowOff>118052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134579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2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51282</xdr:rowOff>
    </xdr:from>
    <xdr:to>
      <xdr:col>67</xdr:col>
      <xdr:colOff>101600</xdr:colOff>
      <xdr:row>98</xdr:row>
      <xdr:rowOff>152882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144009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4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0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146878</xdr:rowOff>
    </xdr:from>
    <xdr:to>
      <xdr:col>116</xdr:col>
      <xdr:colOff>63500</xdr:colOff>
      <xdr:row>58</xdr:row>
      <xdr:rowOff>23709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919528"/>
          <a:ext cx="8382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138602</xdr:rowOff>
    </xdr:from>
    <xdr:to>
      <xdr:col>111</xdr:col>
      <xdr:colOff>177800</xdr:colOff>
      <xdr:row>57</xdr:row>
      <xdr:rowOff>146878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11252"/>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120086</xdr:rowOff>
    </xdr:from>
    <xdr:to>
      <xdr:col>107</xdr:col>
      <xdr:colOff>50800</xdr:colOff>
      <xdr:row>57</xdr:row>
      <xdr:rowOff>138602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9892736"/>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111902</xdr:rowOff>
    </xdr:from>
    <xdr:to>
      <xdr:col>102</xdr:col>
      <xdr:colOff>114300</xdr:colOff>
      <xdr:row>57</xdr:row>
      <xdr:rowOff>120086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884552"/>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144359</xdr:rowOff>
    </xdr:from>
    <xdr:to>
      <xdr:col>116</xdr:col>
      <xdr:colOff>114300</xdr:colOff>
      <xdr:row>58</xdr:row>
      <xdr:rowOff>74509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59286</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3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96078</xdr:rowOff>
    </xdr:from>
    <xdr:to>
      <xdr:col>112</xdr:col>
      <xdr:colOff>38100</xdr:colOff>
      <xdr:row>58</xdr:row>
      <xdr:rowOff>26228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8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17355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996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87802</xdr:rowOff>
    </xdr:from>
    <xdr:to>
      <xdr:col>107</xdr:col>
      <xdr:colOff>101600</xdr:colOff>
      <xdr:row>58</xdr:row>
      <xdr:rowOff>17952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8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9079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99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69286</xdr:rowOff>
    </xdr:from>
    <xdr:to>
      <xdr:col>102</xdr:col>
      <xdr:colOff>165100</xdr:colOff>
      <xdr:row>57</xdr:row>
      <xdr:rowOff>170886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162013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9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61102</xdr:rowOff>
    </xdr:from>
    <xdr:to>
      <xdr:col>98</xdr:col>
      <xdr:colOff>38100</xdr:colOff>
      <xdr:row>57</xdr:row>
      <xdr:rowOff>162702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83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153829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92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153025</xdr:rowOff>
    </xdr:from>
    <xdr:to>
      <xdr:col>116</xdr:col>
      <xdr:colOff>63500</xdr:colOff>
      <xdr:row>76</xdr:row>
      <xdr:rowOff>163686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183225"/>
          <a:ext cx="8382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170169</xdr:rowOff>
    </xdr:from>
    <xdr:to>
      <xdr:col>111</xdr:col>
      <xdr:colOff>177800</xdr:colOff>
      <xdr:row>76</xdr:row>
      <xdr:rowOff>153025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3028919"/>
          <a:ext cx="889000" cy="1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170169</xdr:rowOff>
    </xdr:from>
    <xdr:to>
      <xdr:col>107</xdr:col>
      <xdr:colOff>50800</xdr:colOff>
      <xdr:row>76</xdr:row>
      <xdr:rowOff>159196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28919"/>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158511</xdr:rowOff>
    </xdr:from>
    <xdr:to>
      <xdr:col>102</xdr:col>
      <xdr:colOff>114300</xdr:colOff>
      <xdr:row>76</xdr:row>
      <xdr:rowOff>159196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318871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112886</xdr:rowOff>
    </xdr:from>
    <xdr:to>
      <xdr:col>116</xdr:col>
      <xdr:colOff>114300</xdr:colOff>
      <xdr:row>77</xdr:row>
      <xdr:rowOff>43036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1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91313</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31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102225</xdr:rowOff>
    </xdr:from>
    <xdr:to>
      <xdr:col>112</xdr:col>
      <xdr:colOff>38100</xdr:colOff>
      <xdr:row>77</xdr:row>
      <xdr:rowOff>32375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23502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2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119369</xdr:rowOff>
    </xdr:from>
    <xdr:to>
      <xdr:col>107</xdr:col>
      <xdr:colOff>101600</xdr:colOff>
      <xdr:row>76</xdr:row>
      <xdr:rowOff>49519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40646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108396</xdr:rowOff>
    </xdr:from>
    <xdr:to>
      <xdr:col>102</xdr:col>
      <xdr:colOff>165100</xdr:colOff>
      <xdr:row>77</xdr:row>
      <xdr:rowOff>38546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1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29673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23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107711</xdr:rowOff>
    </xdr:from>
    <xdr:to>
      <xdr:col>98</xdr:col>
      <xdr:colOff>38100</xdr:colOff>
      <xdr:row>77</xdr:row>
      <xdr:rowOff>37861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13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28988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2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43,712</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円となっており、類似団体、全国、県内平均を大きく下回っている。主な要因としては、ごみ処理業務や消防業務などを一部事務組合で実施していることが挙げられる。</a:t>
          </a:r>
        </a:p>
        <a:p>
          <a:r>
            <a:rPr kumimoji="1" lang="ja-JP" altLang="en-US" sz="1300">
              <a:latin typeface="ＭＳ Ｐゴシック" panose="020B0600070205080204" pitchFamily="50" charset="-128"/>
              <a:ea typeface="ＭＳ Ｐゴシック" panose="020B0600070205080204" pitchFamily="50" charset="-128"/>
            </a:rPr>
            <a:t>　物件費については、ふるさと納税に対する返礼品にかかるコストの減等により平成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3,727</a:t>
          </a:r>
          <a:r>
            <a:rPr kumimoji="1" lang="ja-JP" altLang="en-US" sz="1300">
              <a:latin typeface="ＭＳ Ｐゴシック" panose="020B0600070205080204" pitchFamily="50" charset="-128"/>
              <a:ea typeface="ＭＳ Ｐゴシック" panose="020B0600070205080204" pitchFamily="50" charset="-128"/>
            </a:rPr>
            <a:t>円減少し、住民一人当たり</a:t>
          </a:r>
          <a:r>
            <a:rPr kumimoji="1" lang="en-US" altLang="ja-JP" sz="1300">
              <a:latin typeface="ＭＳ Ｐゴシック" panose="020B0600070205080204" pitchFamily="50" charset="-128"/>
              <a:ea typeface="ＭＳ Ｐゴシック" panose="020B0600070205080204" pitchFamily="50" charset="-128"/>
            </a:rPr>
            <a:t>71,268</a:t>
          </a:r>
          <a:r>
            <a:rPr kumimoji="1" lang="ja-JP" altLang="en-US" sz="1300">
              <a:latin typeface="ＭＳ Ｐゴシック" panose="020B0600070205080204" pitchFamily="50" charset="-128"/>
              <a:ea typeface="ＭＳ Ｐゴシック" panose="020B0600070205080204" pitchFamily="50" charset="-128"/>
            </a:rPr>
            <a:t>円となった。他団体と比べると、賃金が大きく、類似団体、全国、県内平均を上回っている。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58,444</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円となっており、類似団体、全国、県内平均を大きく上回っている。主な要因としては、ごみ処理業務や消防業務など一部事務組合に対するコストが挙げられる。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年度に西体育館整備事業など大規模事業が完了したため、住民一人当たり</a:t>
          </a:r>
          <a:r>
            <a:rPr kumimoji="1" lang="en-US" altLang="ja-JP" sz="1300">
              <a:latin typeface="ＭＳ Ｐゴシック" panose="020B0600070205080204" pitchFamily="50" charset="-128"/>
              <a:ea typeface="ＭＳ Ｐゴシック" panose="020B0600070205080204" pitchFamily="50" charset="-128"/>
            </a:rPr>
            <a:t>13,805</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27,707</a:t>
          </a:r>
          <a:r>
            <a:rPr kumimoji="1" lang="ja-JP" altLang="en-US" sz="1300">
              <a:latin typeface="ＭＳ Ｐゴシック" panose="020B0600070205080204" pitchFamily="50" charset="-128"/>
              <a:ea typeface="ＭＳ Ｐゴシック" panose="020B0600070205080204" pitchFamily="50" charset="-128"/>
            </a:rPr>
            <a:t>円となり、類似団体、全国、県内平均を下回った。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岐阜県美濃加茂市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57,330
52,005
74.81
22,124,381
20,354,634
1,677,736
11,649,532
13,160,604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48641</xdr:rowOff>
    </xdr:from>
    <xdr:to>
      <xdr:col>24</xdr:col>
      <xdr:colOff>63500</xdr:colOff>
      <xdr:row>37</xdr:row>
      <xdr:rowOff>66548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92291"/>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32639</xdr:rowOff>
    </xdr:from>
    <xdr:to>
      <xdr:col>19</xdr:col>
      <xdr:colOff>177800</xdr:colOff>
      <xdr:row>37</xdr:row>
      <xdr:rowOff>66548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76289"/>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32639</xdr:rowOff>
    </xdr:from>
    <xdr:to>
      <xdr:col>15</xdr:col>
      <xdr:colOff>50800</xdr:colOff>
      <xdr:row>37</xdr:row>
      <xdr:rowOff>59690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7628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109220</xdr:rowOff>
    </xdr:from>
    <xdr:to>
      <xdr:col>10</xdr:col>
      <xdr:colOff>114300</xdr:colOff>
      <xdr:row>37</xdr:row>
      <xdr:rowOff>59690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814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169291</xdr:rowOff>
    </xdr:from>
    <xdr:to>
      <xdr:col>24</xdr:col>
      <xdr:colOff>114300</xdr:colOff>
      <xdr:row>37</xdr:row>
      <xdr:rowOff>99441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147718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15748</xdr:rowOff>
    </xdr:from>
    <xdr:to>
      <xdr:col>20</xdr:col>
      <xdr:colOff>38100</xdr:colOff>
      <xdr:row>37</xdr:row>
      <xdr:rowOff>117348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108475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153289</xdr:rowOff>
    </xdr:from>
    <xdr:to>
      <xdr:col>15</xdr:col>
      <xdr:colOff>101600</xdr:colOff>
      <xdr:row>37</xdr:row>
      <xdr:rowOff>83439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74566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8890</xdr:rowOff>
    </xdr:from>
    <xdr:to>
      <xdr:col>10</xdr:col>
      <xdr:colOff>165100</xdr:colOff>
      <xdr:row>37</xdr:row>
      <xdr:rowOff>110490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101617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58420</xdr:rowOff>
    </xdr:from>
    <xdr:to>
      <xdr:col>6</xdr:col>
      <xdr:colOff>38100</xdr:colOff>
      <xdr:row>36</xdr:row>
      <xdr:rowOff>160020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27873</xdr:rowOff>
    </xdr:from>
    <xdr:to>
      <xdr:col>24</xdr:col>
      <xdr:colOff>63500</xdr:colOff>
      <xdr:row>57</xdr:row>
      <xdr:rowOff>31407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00523"/>
          <a:ext cx="8382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147669</xdr:rowOff>
    </xdr:from>
    <xdr:to>
      <xdr:col>19</xdr:col>
      <xdr:colOff>177800</xdr:colOff>
      <xdr:row>57</xdr:row>
      <xdr:rowOff>27873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48869"/>
          <a:ext cx="889000" cy="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78821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5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147669</xdr:rowOff>
    </xdr:from>
    <xdr:to>
      <xdr:col>15</xdr:col>
      <xdr:colOff>50800</xdr:colOff>
      <xdr:row>56</xdr:row>
      <xdr:rowOff>148163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48869"/>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103922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148163</xdr:rowOff>
    </xdr:from>
    <xdr:to>
      <xdr:col>10</xdr:col>
      <xdr:colOff>114300</xdr:colOff>
      <xdr:row>57</xdr:row>
      <xdr:rowOff>108889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9363"/>
          <a:ext cx="889000" cy="13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152057</xdr:rowOff>
    </xdr:from>
    <xdr:to>
      <xdr:col>24</xdr:col>
      <xdr:colOff>114300</xdr:colOff>
      <xdr:row>57</xdr:row>
      <xdr:rowOff>82207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130484</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148523</xdr:rowOff>
    </xdr:from>
    <xdr:to>
      <xdr:col>20</xdr:col>
      <xdr:colOff>38100</xdr:colOff>
      <xdr:row>57</xdr:row>
      <xdr:rowOff>78673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4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95200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2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96869</xdr:rowOff>
    </xdr:from>
    <xdr:to>
      <xdr:col>15</xdr:col>
      <xdr:colOff>101600</xdr:colOff>
      <xdr:row>57</xdr:row>
      <xdr:rowOff>27019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43546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97363</xdr:rowOff>
    </xdr:from>
    <xdr:to>
      <xdr:col>10</xdr:col>
      <xdr:colOff>165100</xdr:colOff>
      <xdr:row>57</xdr:row>
      <xdr:rowOff>27513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44040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7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58089</xdr:rowOff>
    </xdr:from>
    <xdr:to>
      <xdr:col>6</xdr:col>
      <xdr:colOff>38100</xdr:colOff>
      <xdr:row>57</xdr:row>
      <xdr:rowOff>159689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3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150816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2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33575</xdr:rowOff>
    </xdr:from>
    <xdr:to>
      <xdr:col>24</xdr:col>
      <xdr:colOff>63500</xdr:colOff>
      <xdr:row>77</xdr:row>
      <xdr:rowOff>37843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35225"/>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33575</xdr:rowOff>
    </xdr:from>
    <xdr:to>
      <xdr:col>19</xdr:col>
      <xdr:colOff>177800</xdr:colOff>
      <xdr:row>77</xdr:row>
      <xdr:rowOff>111909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5225"/>
          <a:ext cx="889000" cy="7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111909</xdr:rowOff>
    </xdr:from>
    <xdr:to>
      <xdr:col>15</xdr:col>
      <xdr:colOff>50800</xdr:colOff>
      <xdr:row>77</xdr:row>
      <xdr:rowOff>127073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3559"/>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127073</xdr:rowOff>
    </xdr:from>
    <xdr:to>
      <xdr:col>10</xdr:col>
      <xdr:colOff>114300</xdr:colOff>
      <xdr:row>77</xdr:row>
      <xdr:rowOff>136522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8723"/>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158493</xdr:rowOff>
    </xdr:from>
    <xdr:to>
      <xdr:col>24</xdr:col>
      <xdr:colOff>114300</xdr:colOff>
      <xdr:row>77</xdr:row>
      <xdr:rowOff>88643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136920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154225</xdr:rowOff>
    </xdr:from>
    <xdr:to>
      <xdr:col>20</xdr:col>
      <xdr:colOff>38100</xdr:colOff>
      <xdr:row>77</xdr:row>
      <xdr:rowOff>84375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75502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61109</xdr:rowOff>
    </xdr:from>
    <xdr:to>
      <xdr:col>15</xdr:col>
      <xdr:colOff>101600</xdr:colOff>
      <xdr:row>77</xdr:row>
      <xdr:rowOff>162709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153836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76273</xdr:rowOff>
    </xdr:from>
    <xdr:to>
      <xdr:col>10</xdr:col>
      <xdr:colOff>165100</xdr:colOff>
      <xdr:row>78</xdr:row>
      <xdr:rowOff>6423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169000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85722</xdr:rowOff>
    </xdr:from>
    <xdr:to>
      <xdr:col>6</xdr:col>
      <xdr:colOff>38100</xdr:colOff>
      <xdr:row>78</xdr:row>
      <xdr:rowOff>15872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6999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97546</xdr:rowOff>
    </xdr:from>
    <xdr:to>
      <xdr:col>24</xdr:col>
      <xdr:colOff>63500</xdr:colOff>
      <xdr:row>98</xdr:row>
      <xdr:rowOff>105456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99646"/>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87443</xdr:rowOff>
    </xdr:from>
    <xdr:to>
      <xdr:col>19</xdr:col>
      <xdr:colOff>177800</xdr:colOff>
      <xdr:row>98</xdr:row>
      <xdr:rowOff>105456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889543"/>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63165</xdr:rowOff>
    </xdr:from>
    <xdr:to>
      <xdr:col>15</xdr:col>
      <xdr:colOff>50800</xdr:colOff>
      <xdr:row>98</xdr:row>
      <xdr:rowOff>87443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65265"/>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46591</xdr:rowOff>
    </xdr:from>
    <xdr:to>
      <xdr:col>10</xdr:col>
      <xdr:colOff>114300</xdr:colOff>
      <xdr:row>98</xdr:row>
      <xdr:rowOff>63165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48691"/>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46746</xdr:rowOff>
    </xdr:from>
    <xdr:to>
      <xdr:col>24</xdr:col>
      <xdr:colOff>114300</xdr:colOff>
      <xdr:row>98</xdr:row>
      <xdr:rowOff>148346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133123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54656</xdr:rowOff>
    </xdr:from>
    <xdr:to>
      <xdr:col>20</xdr:col>
      <xdr:colOff>38100</xdr:colOff>
      <xdr:row>98</xdr:row>
      <xdr:rowOff>156256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147383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4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36643</xdr:rowOff>
    </xdr:from>
    <xdr:to>
      <xdr:col>15</xdr:col>
      <xdr:colOff>101600</xdr:colOff>
      <xdr:row>98</xdr:row>
      <xdr:rowOff>138243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129370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3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12365</xdr:rowOff>
    </xdr:from>
    <xdr:to>
      <xdr:col>10</xdr:col>
      <xdr:colOff>165100</xdr:colOff>
      <xdr:row>98</xdr:row>
      <xdr:rowOff>113965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105092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167241</xdr:rowOff>
    </xdr:from>
    <xdr:to>
      <xdr:col>6</xdr:col>
      <xdr:colOff>38100</xdr:colOff>
      <xdr:row>98</xdr:row>
      <xdr:rowOff>97391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88518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9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123698</xdr:rowOff>
    </xdr:from>
    <xdr:to>
      <xdr:col>55</xdr:col>
      <xdr:colOff>0</xdr:colOff>
      <xdr:row>37</xdr:row>
      <xdr:rowOff>125013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67348"/>
          <a:ext cx="8382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122212</xdr:rowOff>
    </xdr:from>
    <xdr:to>
      <xdr:col>50</xdr:col>
      <xdr:colOff>114300</xdr:colOff>
      <xdr:row>37</xdr:row>
      <xdr:rowOff>123698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46586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122212</xdr:rowOff>
    </xdr:from>
    <xdr:to>
      <xdr:col>45</xdr:col>
      <xdr:colOff>177800</xdr:colOff>
      <xdr:row>37</xdr:row>
      <xdr:rowOff>123298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465862"/>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123298</xdr:rowOff>
    </xdr:from>
    <xdr:to>
      <xdr:col>41</xdr:col>
      <xdr:colOff>50800</xdr:colOff>
      <xdr:row>37</xdr:row>
      <xdr:rowOff>133071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6466948"/>
          <a:ext cx="8890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74213</xdr:rowOff>
    </xdr:from>
    <xdr:to>
      <xdr:col>55</xdr:col>
      <xdr:colOff>50800</xdr:colOff>
      <xdr:row>38</xdr:row>
      <xdr:rowOff>4363</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46525</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9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72898</xdr:rowOff>
    </xdr:from>
    <xdr:to>
      <xdr:col>50</xdr:col>
      <xdr:colOff>165100</xdr:colOff>
      <xdr:row>38</xdr:row>
      <xdr:rowOff>3048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165625</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50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71412</xdr:rowOff>
    </xdr:from>
    <xdr:to>
      <xdr:col>46</xdr:col>
      <xdr:colOff>38100</xdr:colOff>
      <xdr:row>38</xdr:row>
      <xdr:rowOff>1562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164139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0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72498</xdr:rowOff>
    </xdr:from>
    <xdr:to>
      <xdr:col>41</xdr:col>
      <xdr:colOff>101600</xdr:colOff>
      <xdr:row>38</xdr:row>
      <xdr:rowOff>2648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41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165225</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50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82271</xdr:rowOff>
    </xdr:from>
    <xdr:to>
      <xdr:col>36</xdr:col>
      <xdr:colOff>165100</xdr:colOff>
      <xdr:row>38</xdr:row>
      <xdr:rowOff>12421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42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3548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5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163518</xdr:rowOff>
    </xdr:from>
    <xdr:to>
      <xdr:col>55</xdr:col>
      <xdr:colOff>0</xdr:colOff>
      <xdr:row>59</xdr:row>
      <xdr:rowOff>788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07618"/>
          <a:ext cx="8382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163518</xdr:rowOff>
    </xdr:from>
    <xdr:to>
      <xdr:col>50</xdr:col>
      <xdr:colOff>114300</xdr:colOff>
      <xdr:row>59</xdr:row>
      <xdr:rowOff>7765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07618"/>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7765</xdr:rowOff>
    </xdr:from>
    <xdr:to>
      <xdr:col>45</xdr:col>
      <xdr:colOff>177800</xdr:colOff>
      <xdr:row>59</xdr:row>
      <xdr:rowOff>11271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2331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11271</xdr:rowOff>
    </xdr:from>
    <xdr:to>
      <xdr:col>41</xdr:col>
      <xdr:colOff>50800</xdr:colOff>
      <xdr:row>59</xdr:row>
      <xdr:rowOff>30582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10126821"/>
          <a:ext cx="889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121438</xdr:rowOff>
    </xdr:from>
    <xdr:to>
      <xdr:col>55</xdr:col>
      <xdr:colOff>50800</xdr:colOff>
      <xdr:row>59</xdr:row>
      <xdr:rowOff>51588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50324</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9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112718</xdr:rowOff>
    </xdr:from>
    <xdr:to>
      <xdr:col>50</xdr:col>
      <xdr:colOff>165100</xdr:colOff>
      <xdr:row>59</xdr:row>
      <xdr:rowOff>42868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33995</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4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128415</xdr:rowOff>
    </xdr:from>
    <xdr:to>
      <xdr:col>46</xdr:col>
      <xdr:colOff>38100</xdr:colOff>
      <xdr:row>59</xdr:row>
      <xdr:rowOff>58565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49692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131921</xdr:rowOff>
    </xdr:from>
    <xdr:to>
      <xdr:col>41</xdr:col>
      <xdr:colOff>101600</xdr:colOff>
      <xdr:row>59</xdr:row>
      <xdr:rowOff>62071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53198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6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151232</xdr:rowOff>
    </xdr:from>
    <xdr:to>
      <xdr:col>36</xdr:col>
      <xdr:colOff>165100</xdr:colOff>
      <xdr:row>59</xdr:row>
      <xdr:rowOff>81382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72509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8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48808</xdr:rowOff>
    </xdr:from>
    <xdr:to>
      <xdr:col>55</xdr:col>
      <xdr:colOff>0</xdr:colOff>
      <xdr:row>77</xdr:row>
      <xdr:rowOff>71234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250458"/>
          <a:ext cx="8382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48352</xdr:rowOff>
    </xdr:from>
    <xdr:to>
      <xdr:col>50</xdr:col>
      <xdr:colOff>114300</xdr:colOff>
      <xdr:row>77</xdr:row>
      <xdr:rowOff>48808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25000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36052</xdr:rowOff>
    </xdr:from>
    <xdr:to>
      <xdr:col>45</xdr:col>
      <xdr:colOff>177800</xdr:colOff>
      <xdr:row>77</xdr:row>
      <xdr:rowOff>48352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237702"/>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33058</xdr:rowOff>
    </xdr:from>
    <xdr:to>
      <xdr:col>41</xdr:col>
      <xdr:colOff>50800</xdr:colOff>
      <xdr:row>77</xdr:row>
      <xdr:rowOff>36052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234708"/>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20434</xdr:rowOff>
    </xdr:from>
    <xdr:to>
      <xdr:col>55</xdr:col>
      <xdr:colOff>50800</xdr:colOff>
      <xdr:row>77</xdr:row>
      <xdr:rowOff>122034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2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170311</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169458</xdr:rowOff>
    </xdr:from>
    <xdr:to>
      <xdr:col>50</xdr:col>
      <xdr:colOff>165100</xdr:colOff>
      <xdr:row>77</xdr:row>
      <xdr:rowOff>99608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1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90735</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169002</xdr:rowOff>
    </xdr:from>
    <xdr:to>
      <xdr:col>46</xdr:col>
      <xdr:colOff>38100</xdr:colOff>
      <xdr:row>77</xdr:row>
      <xdr:rowOff>99152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90279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2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156702</xdr:rowOff>
    </xdr:from>
    <xdr:to>
      <xdr:col>41</xdr:col>
      <xdr:colOff>101600</xdr:colOff>
      <xdr:row>77</xdr:row>
      <xdr:rowOff>86852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77979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27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153708</xdr:rowOff>
    </xdr:from>
    <xdr:to>
      <xdr:col>36</xdr:col>
      <xdr:colOff>165100</xdr:colOff>
      <xdr:row>77</xdr:row>
      <xdr:rowOff>83858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1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74985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2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68469</xdr:rowOff>
    </xdr:from>
    <xdr:to>
      <xdr:col>55</xdr:col>
      <xdr:colOff>0</xdr:colOff>
      <xdr:row>98</xdr:row>
      <xdr:rowOff>71927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70569"/>
          <a:ext cx="838200" cy="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19098</xdr:rowOff>
    </xdr:from>
    <xdr:to>
      <xdr:col>50</xdr:col>
      <xdr:colOff>114300</xdr:colOff>
      <xdr:row>98</xdr:row>
      <xdr:rowOff>68469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21198"/>
          <a:ext cx="889000" cy="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19098</xdr:rowOff>
    </xdr:from>
    <xdr:to>
      <xdr:col>45</xdr:col>
      <xdr:colOff>177800</xdr:colOff>
      <xdr:row>98</xdr:row>
      <xdr:rowOff>74031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21198"/>
          <a:ext cx="889000" cy="5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69093</xdr:rowOff>
    </xdr:from>
    <xdr:to>
      <xdr:col>41</xdr:col>
      <xdr:colOff>50800</xdr:colOff>
      <xdr:row>98</xdr:row>
      <xdr:rowOff>74031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87119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21127</xdr:rowOff>
    </xdr:from>
    <xdr:to>
      <xdr:col>55</xdr:col>
      <xdr:colOff>50800</xdr:colOff>
      <xdr:row>98</xdr:row>
      <xdr:rowOff>122727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17669</xdr:rowOff>
    </xdr:from>
    <xdr:to>
      <xdr:col>50</xdr:col>
      <xdr:colOff>165100</xdr:colOff>
      <xdr:row>98</xdr:row>
      <xdr:rowOff>119269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1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110396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1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139748</xdr:rowOff>
    </xdr:from>
    <xdr:to>
      <xdr:col>46</xdr:col>
      <xdr:colOff>38100</xdr:colOff>
      <xdr:row>98</xdr:row>
      <xdr:rowOff>69898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86425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54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23231</xdr:rowOff>
    </xdr:from>
    <xdr:to>
      <xdr:col>41</xdr:col>
      <xdr:colOff>101600</xdr:colOff>
      <xdr:row>98</xdr:row>
      <xdr:rowOff>124831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115958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18293</xdr:rowOff>
    </xdr:from>
    <xdr:to>
      <xdr:col>36</xdr:col>
      <xdr:colOff>165100</xdr:colOff>
      <xdr:row>98</xdr:row>
      <xdr:rowOff>119893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111020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1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160274</xdr:rowOff>
    </xdr:from>
    <xdr:to>
      <xdr:col>85</xdr:col>
      <xdr:colOff>127000</xdr:colOff>
      <xdr:row>37</xdr:row>
      <xdr:rowOff>164709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503924"/>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164709</xdr:rowOff>
    </xdr:from>
    <xdr:to>
      <xdr:col>81</xdr:col>
      <xdr:colOff>50800</xdr:colOff>
      <xdr:row>38</xdr:row>
      <xdr:rowOff>19365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08359"/>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19365</xdr:rowOff>
    </xdr:from>
    <xdr:to>
      <xdr:col>76</xdr:col>
      <xdr:colOff>114300</xdr:colOff>
      <xdr:row>38</xdr:row>
      <xdr:rowOff>66045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34465"/>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66045</xdr:rowOff>
    </xdr:from>
    <xdr:to>
      <xdr:col>71</xdr:col>
      <xdr:colOff>177800</xdr:colOff>
      <xdr:row>38</xdr:row>
      <xdr:rowOff>71897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8114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109474</xdr:rowOff>
    </xdr:from>
    <xdr:to>
      <xdr:col>85</xdr:col>
      <xdr:colOff>177800</xdr:colOff>
      <xdr:row>38</xdr:row>
      <xdr:rowOff>39624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87901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3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113909</xdr:rowOff>
    </xdr:from>
    <xdr:to>
      <xdr:col>81</xdr:col>
      <xdr:colOff>101600</xdr:colOff>
      <xdr:row>38</xdr:row>
      <xdr:rowOff>44059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4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35186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5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140015</xdr:rowOff>
    </xdr:from>
    <xdr:to>
      <xdr:col>76</xdr:col>
      <xdr:colOff>165100</xdr:colOff>
      <xdr:row>38</xdr:row>
      <xdr:rowOff>70165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8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61292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15245</xdr:rowOff>
    </xdr:from>
    <xdr:to>
      <xdr:col>72</xdr:col>
      <xdr:colOff>38100</xdr:colOff>
      <xdr:row>38</xdr:row>
      <xdr:rowOff>116845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107972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21097</xdr:rowOff>
    </xdr:from>
    <xdr:to>
      <xdr:col>67</xdr:col>
      <xdr:colOff>101600</xdr:colOff>
      <xdr:row>38</xdr:row>
      <xdr:rowOff>122697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113824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8108</xdr:rowOff>
    </xdr:from>
    <xdr:to>
      <xdr:col>85</xdr:col>
      <xdr:colOff>127000</xdr:colOff>
      <xdr:row>57</xdr:row>
      <xdr:rowOff>88967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80758"/>
          <a:ext cx="8382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150591</xdr:rowOff>
    </xdr:from>
    <xdr:to>
      <xdr:col>81</xdr:col>
      <xdr:colOff>50800</xdr:colOff>
      <xdr:row>57</xdr:row>
      <xdr:rowOff>8108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51791"/>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150591</xdr:rowOff>
    </xdr:from>
    <xdr:to>
      <xdr:col>76</xdr:col>
      <xdr:colOff>114300</xdr:colOff>
      <xdr:row>57</xdr:row>
      <xdr:rowOff>68900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51791"/>
          <a:ext cx="88900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164912</xdr:rowOff>
    </xdr:from>
    <xdr:to>
      <xdr:col>71</xdr:col>
      <xdr:colOff>177800</xdr:colOff>
      <xdr:row>57</xdr:row>
      <xdr:rowOff>68900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6611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38167</xdr:rowOff>
    </xdr:from>
    <xdr:to>
      <xdr:col>85</xdr:col>
      <xdr:colOff>177800</xdr:colOff>
      <xdr:row>57</xdr:row>
      <xdr:rowOff>139767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16594</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128758</xdr:rowOff>
    </xdr:from>
    <xdr:to>
      <xdr:col>81</xdr:col>
      <xdr:colOff>101600</xdr:colOff>
      <xdr:row>57</xdr:row>
      <xdr:rowOff>58908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50035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99791</xdr:rowOff>
    </xdr:from>
    <xdr:to>
      <xdr:col>76</xdr:col>
      <xdr:colOff>165100</xdr:colOff>
      <xdr:row>57</xdr:row>
      <xdr:rowOff>29941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0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46468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18100</xdr:rowOff>
    </xdr:from>
    <xdr:to>
      <xdr:col>72</xdr:col>
      <xdr:colOff>38100</xdr:colOff>
      <xdr:row>57</xdr:row>
      <xdr:rowOff>119700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110827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8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114112</xdr:rowOff>
    </xdr:from>
    <xdr:to>
      <xdr:col>67</xdr:col>
      <xdr:colOff>101600</xdr:colOff>
      <xdr:row>57</xdr:row>
      <xdr:rowOff>44262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1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60789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9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26060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70610"/>
          <a:ext cx="8382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26060</xdr:rowOff>
    </xdr:from>
    <xdr:to>
      <xdr:col>81</xdr:col>
      <xdr:colOff>50800</xdr:colOff>
      <xdr:row>79</xdr:row>
      <xdr:rowOff>40984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70610"/>
          <a:ext cx="889000" cy="1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40984</xdr:rowOff>
    </xdr:from>
    <xdr:to>
      <xdr:col>76</xdr:col>
      <xdr:colOff>114300</xdr:colOff>
      <xdr:row>79</xdr:row>
      <xdr:rowOff>42557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585534"/>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42557</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871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146710</xdr:rowOff>
    </xdr:from>
    <xdr:to>
      <xdr:col>81</xdr:col>
      <xdr:colOff>101600</xdr:colOff>
      <xdr:row>79</xdr:row>
      <xdr:rowOff>76860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67987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161634</xdr:rowOff>
    </xdr:from>
    <xdr:to>
      <xdr:col>76</xdr:col>
      <xdr:colOff>165100</xdr:colOff>
      <xdr:row>79</xdr:row>
      <xdr:rowOff>91784</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82911</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2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163207</xdr:rowOff>
    </xdr:from>
    <xdr:to>
      <xdr:col>72</xdr:col>
      <xdr:colOff>38100</xdr:colOff>
      <xdr:row>79</xdr:row>
      <xdr:rowOff>93357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84484</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62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146901</xdr:rowOff>
    </xdr:from>
    <xdr:to>
      <xdr:col>85</xdr:col>
      <xdr:colOff>127000</xdr:colOff>
      <xdr:row>96</xdr:row>
      <xdr:rowOff>158690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06101"/>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136581</xdr:rowOff>
    </xdr:from>
    <xdr:to>
      <xdr:col>81</xdr:col>
      <xdr:colOff>50800</xdr:colOff>
      <xdr:row>96</xdr:row>
      <xdr:rowOff>158690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595781"/>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129135</xdr:rowOff>
    </xdr:from>
    <xdr:to>
      <xdr:col>76</xdr:col>
      <xdr:colOff>114300</xdr:colOff>
      <xdr:row>96</xdr:row>
      <xdr:rowOff>136581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88335"/>
          <a:ext cx="8890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115860</xdr:rowOff>
    </xdr:from>
    <xdr:to>
      <xdr:col>71</xdr:col>
      <xdr:colOff>177800</xdr:colOff>
      <xdr:row>96</xdr:row>
      <xdr:rowOff>129135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75060"/>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5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74528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5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107890</xdr:rowOff>
    </xdr:from>
    <xdr:to>
      <xdr:col>81</xdr:col>
      <xdr:colOff>101600</xdr:colOff>
      <xdr:row>97</xdr:row>
      <xdr:rowOff>38040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29167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5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85781</xdr:rowOff>
    </xdr:from>
    <xdr:to>
      <xdr:col>76</xdr:col>
      <xdr:colOff>165100</xdr:colOff>
      <xdr:row>97</xdr:row>
      <xdr:rowOff>15931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78335</xdr:rowOff>
    </xdr:from>
    <xdr:to>
      <xdr:col>72</xdr:col>
      <xdr:colOff>38100</xdr:colOff>
      <xdr:row>97</xdr:row>
      <xdr:rowOff>8485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171062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65060</xdr:rowOff>
    </xdr:from>
    <xdr:to>
      <xdr:col>67</xdr:col>
      <xdr:colOff>101600</xdr:colOff>
      <xdr:row>96</xdr:row>
      <xdr:rowOff>166660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157787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総務費については、ふるさと納税の返礼品にかかるコスト等が減少したものの、財政調整基金積立金等が増加した結果、住民一人当たり</a:t>
          </a:r>
          <a:r>
            <a:rPr kumimoji="1" lang="en-US" altLang="ja-JP" sz="1300">
              <a:latin typeface="ＭＳ Ｐゴシック" panose="020B0600070205080204" pitchFamily="50" charset="-128"/>
              <a:ea typeface="ＭＳ Ｐゴシック" panose="020B0600070205080204" pitchFamily="50" charset="-128"/>
            </a:rPr>
            <a:t>61,186</a:t>
          </a:r>
          <a:r>
            <a:rPr kumimoji="1" lang="ja-JP" altLang="en-US" sz="1300">
              <a:latin typeface="ＭＳ Ｐゴシック" panose="020B0600070205080204" pitchFamily="50" charset="-128"/>
              <a:ea typeface="ＭＳ Ｐゴシック" panose="020B0600070205080204" pitchFamily="50" charset="-128"/>
            </a:rPr>
            <a:t>円となり、類似団体平均と同水準となった。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21,844</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円となっており、類似団体、全国、県内平均を大きく下回っている。これは、ごみ処理業務を一部事務組合で実施しているため、物件費や普通建設事業費等が引き続き抑制されていると考えられる。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年度から住民一人当たり</a:t>
          </a:r>
          <a:r>
            <a:rPr kumimoji="1" lang="en-US" altLang="ja-JP" sz="1300">
              <a:latin typeface="ＭＳ Ｐゴシック" panose="020B0600070205080204" pitchFamily="50" charset="-128"/>
              <a:ea typeface="ＭＳ Ｐゴシック" panose="020B0600070205080204" pitchFamily="50" charset="-128"/>
            </a:rPr>
            <a:t>4,952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41,607</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年度に、西体育館の建て替えが完了したことが減少の主な要因である。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28,559</a:t>
          </a:r>
          <a:r>
            <a:rPr kumimoji="1" lang="ja-JP" altLang="en-US" sz="1300">
              <a:latin typeface="ＭＳ Ｐゴシック" panose="020B0600070205080204" pitchFamily="50" charset="-128"/>
              <a:ea typeface="ＭＳ Ｐゴシック" panose="020B0600070205080204" pitchFamily="50" charset="-128"/>
            </a:rPr>
            <a:t>円となっており、類似団体、全国、県内平均を下回っている。主な要因としては、公債費の抑制に努めてきたことが挙げられる。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財政調整基金は、適切な財源の確保と歳出の精査を行い、取り崩し額を上回る歳計剰余金を積み立てたため、前年度より約</a:t>
          </a:r>
          <a:r>
            <a:rPr kumimoji="1" lang="en-US" altLang="ja-JP" sz="1400">
              <a:latin typeface="ＭＳ ゴシック" pitchFamily="49" charset="-128"/>
              <a:ea typeface="ＭＳ ゴシック" pitchFamily="49" charset="-128"/>
            </a:rPr>
            <a:t>4,800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実質収支額では、幼保無償化、自立支援費や生活保護費の増加などにより、扶助費が増加したものの、法人市民税等で見込みを超える収入があり、約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1,700</a:t>
          </a:r>
          <a:r>
            <a:rPr kumimoji="1" lang="ja-JP" altLang="en-US" sz="1400">
              <a:latin typeface="ＭＳ ゴシック" pitchFamily="49" charset="-128"/>
              <a:ea typeface="ＭＳ ゴシック" pitchFamily="49" charset="-128"/>
            </a:rPr>
            <a:t>万円増加し、標準財政規模に占める割合では</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令和元年度は、各会計とも健全な財政運営に努めた結果、全会計で引き続き黒字を維持することができた。</a:t>
          </a:r>
        </a:p>
        <a:p>
          <a:r>
            <a:rPr kumimoji="1" lang="ja-JP" altLang="en-US" sz="1400">
              <a:latin typeface="ＭＳ ゴシック" pitchFamily="49" charset="-128"/>
              <a:ea typeface="ＭＳ ゴシック" pitchFamily="49" charset="-128"/>
            </a:rPr>
            <a:t>　一般会計については、幼保無償化、自立支援費や生活保護費の増加などにより、扶助費が増加したものの、地方税が約</a:t>
          </a:r>
          <a:r>
            <a:rPr kumimoji="1" lang="en-US" altLang="ja-JP" sz="1400">
              <a:latin typeface="ＭＳ ゴシック" pitchFamily="49" charset="-128"/>
              <a:ea typeface="ＭＳ ゴシック" pitchFamily="49" charset="-128"/>
            </a:rPr>
            <a:t>7,800</a:t>
          </a:r>
          <a:r>
            <a:rPr kumimoji="1" lang="ja-JP" altLang="en-US" sz="1400">
              <a:latin typeface="ＭＳ ゴシック" pitchFamily="49" charset="-128"/>
              <a:ea typeface="ＭＳ ゴシック" pitchFamily="49" charset="-128"/>
            </a:rPr>
            <a:t>万円増加したため、標準財政規模における比率が増加した。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22124381</v>
      </c>
      <c r="BO4" s="393"/>
      <c r="BP4" s="393"/>
      <c r="BQ4" s="393"/>
      <c r="BR4" s="393"/>
      <c r="BS4" s="393"/>
      <c r="BT4" s="393"/>
      <c r="BU4" s="394"/>
      <c r="BV4" s="392">
        <v>22255261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14.4</v>
      </c>
      <c r="CU4" s="399"/>
      <c r="CV4" s="399"/>
      <c r="CW4" s="399"/>
      <c r="CX4" s="399"/>
      <c r="CY4" s="399"/>
      <c r="CZ4" s="399"/>
      <c r="DA4" s="400"/>
      <c r="DB4" s="398">
        <v>11.6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20354634</v>
      </c>
      <c r="BO5" s="430"/>
      <c r="BP5" s="430"/>
      <c r="BQ5" s="430"/>
      <c r="BR5" s="430"/>
      <c r="BS5" s="430"/>
      <c r="BT5" s="430"/>
      <c r="BU5" s="431"/>
      <c r="BV5" s="429">
        <v>20749511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89.4</v>
      </c>
      <c r="CU5" s="427"/>
      <c r="CV5" s="427"/>
      <c r="CW5" s="427"/>
      <c r="CX5" s="427"/>
      <c r="CY5" s="427"/>
      <c r="CZ5" s="427"/>
      <c r="DA5" s="428"/>
      <c r="DB5" s="426">
        <v>86.8</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1769747</v>
      </c>
      <c r="BO6" s="430"/>
      <c r="BP6" s="430"/>
      <c r="BQ6" s="430"/>
      <c r="BR6" s="430"/>
      <c r="BS6" s="430"/>
      <c r="BT6" s="430"/>
      <c r="BU6" s="431"/>
      <c r="BV6" s="429">
        <v>1505750</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94.4</v>
      </c>
      <c r="CU6" s="467"/>
      <c r="CV6" s="467"/>
      <c r="CW6" s="467"/>
      <c r="CX6" s="467"/>
      <c r="CY6" s="467"/>
      <c r="CZ6" s="467"/>
      <c r="DA6" s="468"/>
      <c r="DB6" s="466">
        <v>92.5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92011</v>
      </c>
      <c r="BO7" s="430"/>
      <c r="BP7" s="430"/>
      <c r="BQ7" s="430"/>
      <c r="BR7" s="430"/>
      <c r="BS7" s="430"/>
      <c r="BT7" s="430"/>
      <c r="BU7" s="431"/>
      <c r="BV7" s="429">
        <v>145210</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11649532</v>
      </c>
      <c r="CU7" s="430"/>
      <c r="CV7" s="430"/>
      <c r="CW7" s="430"/>
      <c r="CX7" s="430"/>
      <c r="CY7" s="430"/>
      <c r="CZ7" s="430"/>
      <c r="DA7" s="431"/>
      <c r="DB7" s="429">
        <v>11690642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1677736</v>
      </c>
      <c r="BO8" s="430"/>
      <c r="BP8" s="430"/>
      <c r="BQ8" s="430"/>
      <c r="BR8" s="430"/>
      <c r="BS8" s="430"/>
      <c r="BT8" s="430"/>
      <c r="BU8" s="431"/>
      <c r="BV8" s="429">
        <v>1360540</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0.82</v>
      </c>
      <c r="CU8" s="470"/>
      <c r="CV8" s="470"/>
      <c r="CW8" s="470"/>
      <c r="CX8" s="470"/>
      <c r="CY8" s="470"/>
      <c r="CZ8" s="470"/>
      <c r="DA8" s="471"/>
      <c r="DB8" s="469">
        <v>0.81</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55384</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317196</v>
      </c>
      <c r="BO9" s="430"/>
      <c r="BP9" s="430"/>
      <c r="BQ9" s="430"/>
      <c r="BR9" s="430"/>
      <c r="BS9" s="430"/>
      <c r="BT9" s="430"/>
      <c r="BU9" s="431"/>
      <c r="BV9" s="429">
        <v>313776</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10.9</v>
      </c>
      <c r="CU9" s="427"/>
      <c r="CV9" s="427"/>
      <c r="CW9" s="427"/>
      <c r="CX9" s="427"/>
      <c r="CY9" s="427"/>
      <c r="CZ9" s="427"/>
      <c r="DA9" s="428"/>
      <c r="DB9" s="426">
        <v>10.7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54729</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105</v>
      </c>
      <c r="AV10" s="462"/>
      <c r="AW10" s="462"/>
      <c r="AX10" s="462"/>
      <c r="AY10" s="463" t="s">
        <v>121</v>
      </c>
      <c r="AZ10" s="464"/>
      <c r="BA10" s="464"/>
      <c r="BB10" s="464"/>
      <c r="BC10" s="464"/>
      <c r="BD10" s="464"/>
      <c r="BE10" s="464"/>
      <c r="BF10" s="464"/>
      <c r="BG10" s="464"/>
      <c r="BH10" s="464"/>
      <c r="BI10" s="464"/>
      <c r="BJ10" s="464"/>
      <c r="BK10" s="464"/>
      <c r="BL10" s="464"/>
      <c r="BM10" s="465"/>
      <c r="BN10" s="429">
        <v>548465</v>
      </c>
      <c r="BO10" s="430"/>
      <c r="BP10" s="430"/>
      <c r="BQ10" s="430"/>
      <c r="BR10" s="430"/>
      <c r="BS10" s="430"/>
      <c r="BT10" s="430"/>
      <c r="BU10" s="431"/>
      <c r="BV10" s="429">
        <v>260486</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105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335</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57330</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134</v>
      </c>
      <c r="AV12" s="462"/>
      <c r="AW12" s="462"/>
      <c r="AX12" s="462"/>
      <c r="AY12" s="463" t="s">
        <v>135</v>
      </c>
      <c r="AZ12" s="464"/>
      <c r="BA12" s="464"/>
      <c r="BB12" s="464"/>
      <c r="BC12" s="464"/>
      <c r="BD12" s="464"/>
      <c r="BE12" s="464"/>
      <c r="BF12" s="464"/>
      <c r="BG12" s="464"/>
      <c r="BH12" s="464"/>
      <c r="BI12" s="464"/>
      <c r="BJ12" s="464"/>
      <c r="BK12" s="464"/>
      <c r="BL12" s="464"/>
      <c r="BM12" s="465"/>
      <c r="BN12" s="429">
        <v>500000</v>
      </c>
      <c r="BO12" s="430"/>
      <c r="BP12" s="430"/>
      <c r="BQ12" s="430"/>
      <c r="BR12" s="430"/>
      <c r="BS12" s="430"/>
      <c r="BT12" s="430"/>
      <c r="BU12" s="431"/>
      <c r="BV12" s="429">
        <v>400000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52005</v>
      </c>
      <c r="S13" s="514"/>
      <c r="T13" s="514"/>
      <c r="U13" s="514"/>
      <c r="V13" s="515"/>
      <c r="W13" s="445" t="s">
        <v>139</v>
      </c>
      <c r="X13" s="446"/>
      <c r="Y13" s="446"/>
      <c r="Z13" s="446"/>
      <c r="AA13" s="446"/>
      <c r="AB13" s="436"/>
      <c r="AC13" s="480">
        <v>845</v>
      </c>
      <c r="AD13" s="481"/>
      <c r="AE13" s="481"/>
      <c r="AF13" s="481"/>
      <c r="AG13" s="523"/>
      <c r="AH13" s="480">
        <v>889</v>
      </c>
      <c r="AI13" s="481"/>
      <c r="AJ13" s="481"/>
      <c r="AK13" s="481"/>
      <c r="AL13" s="482"/>
      <c r="AM13" s="458" t="s">
        <v>140</v>
      </c>
      <c r="AN13" s="459"/>
      <c r="AO13" s="459"/>
      <c r="AP13" s="459"/>
      <c r="AQ13" s="459"/>
      <c r="AR13" s="459"/>
      <c r="AS13" s="459"/>
      <c r="AT13" s="460"/>
      <c r="AU13" s="461" t="s">
        <v>141</v>
      </c>
      <c r="AV13" s="462"/>
      <c r="AW13" s="462"/>
      <c r="AX13" s="462"/>
      <c r="AY13" s="463" t="s">
        <v>142</v>
      </c>
      <c r="AZ13" s="464"/>
      <c r="BA13" s="464"/>
      <c r="BB13" s="464"/>
      <c r="BC13" s="464"/>
      <c r="BD13" s="464"/>
      <c r="BE13" s="464"/>
      <c r="BF13" s="464"/>
      <c r="BG13" s="464"/>
      <c r="BH13" s="464"/>
      <c r="BI13" s="464"/>
      <c r="BJ13" s="464"/>
      <c r="BK13" s="464"/>
      <c r="BL13" s="464"/>
      <c r="BM13" s="465"/>
      <c r="BN13" s="429">
        <v>365661</v>
      </c>
      <c r="BO13" s="430"/>
      <c r="BP13" s="430"/>
      <c r="BQ13" s="430"/>
      <c r="BR13" s="430"/>
      <c r="BS13" s="430"/>
      <c r="BT13" s="430"/>
      <c r="BU13" s="431"/>
      <c r="BV13" s="429">
        <v>174597</v>
      </c>
      <c r="BW13" s="430"/>
      <c r="BX13" s="430"/>
      <c r="BY13" s="430"/>
      <c r="BZ13" s="430"/>
      <c r="CA13" s="430"/>
      <c r="CB13" s="430"/>
      <c r="CC13" s="431"/>
      <c r="CD13" s="432" t="s">
        <v>143</v>
      </c>
      <c r="CE13" s="433"/>
      <c r="CF13" s="433"/>
      <c r="CG13" s="433"/>
      <c r="CH13" s="433"/>
      <c r="CI13" s="433"/>
      <c r="CJ13" s="433"/>
      <c r="CK13" s="433"/>
      <c r="CL13" s="433"/>
      <c r="CM13" s="433"/>
      <c r="CN13" s="433"/>
      <c r="CO13" s="433"/>
      <c r="CP13" s="433"/>
      <c r="CQ13" s="433"/>
      <c r="CR13" s="433"/>
      <c r="CS13" s="434"/>
      <c r="CT13" s="426">
        <v>5.6</v>
      </c>
      <c r="CU13" s="427"/>
      <c r="CV13" s="427"/>
      <c r="CW13" s="427"/>
      <c r="CX13" s="427"/>
      <c r="CY13" s="427"/>
      <c r="CZ13" s="427"/>
      <c r="DA13" s="428"/>
      <c r="DB13" s="426">
        <v>5.7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144</v>
      </c>
      <c r="M14" s="511"/>
      <c r="N14" s="511"/>
      <c r="O14" s="511"/>
      <c r="P14" s="511"/>
      <c r="Q14" s="512"/>
      <c r="R14" s="513">
        <v>56987</v>
      </c>
      <c r="S14" s="514"/>
      <c r="T14" s="514"/>
      <c r="U14" s="514"/>
      <c r="V14" s="515"/>
      <c r="W14" s="419"/>
      <c r="X14" s="420"/>
      <c r="Y14" s="420"/>
      <c r="Z14" s="420"/>
      <c r="AA14" s="420"/>
      <c r="AB14" s="409"/>
      <c r="AC14" s="516">
        <v>3.1</v>
      </c>
      <c r="AD14" s="517"/>
      <c r="AE14" s="517"/>
      <c r="AF14" s="517"/>
      <c r="AG14" s="518"/>
      <c r="AH14" s="516">
        <v>3.4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145</v>
      </c>
      <c r="CE14" s="525"/>
      <c r="CF14" s="525"/>
      <c r="CG14" s="525"/>
      <c r="CH14" s="525"/>
      <c r="CI14" s="525"/>
      <c r="CJ14" s="525"/>
      <c r="CK14" s="525"/>
      <c r="CL14" s="525"/>
      <c r="CM14" s="525"/>
      <c r="CN14" s="525"/>
      <c r="CO14" s="525"/>
      <c r="CP14" s="525"/>
      <c r="CQ14" s="525"/>
      <c r="CR14" s="525"/>
      <c r="CS14" s="526"/>
      <c r="CT14" s="527" t="s">
        <v>146</v>
      </c>
      <c r="CU14" s="528"/>
      <c r="CV14" s="528"/>
      <c r="CW14" s="528"/>
      <c r="CX14" s="528"/>
      <c r="CY14" s="528"/>
      <c r="CZ14" s="528"/>
      <c r="DA14" s="529"/>
      <c r="DB14" s="527" t="s">
        <v>146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147</v>
      </c>
      <c r="N15" s="521"/>
      <c r="O15" s="521"/>
      <c r="P15" s="521"/>
      <c r="Q15" s="522"/>
      <c r="R15" s="513">
        <v>52041</v>
      </c>
      <c r="S15" s="514"/>
      <c r="T15" s="514"/>
      <c r="U15" s="514"/>
      <c r="V15" s="515"/>
      <c r="W15" s="445" t="s">
        <v>148</v>
      </c>
      <c r="X15" s="446"/>
      <c r="Y15" s="446"/>
      <c r="Z15" s="446"/>
      <c r="AA15" s="446"/>
      <c r="AB15" s="436"/>
      <c r="AC15" s="480">
        <v>11024</v>
      </c>
      <c r="AD15" s="481"/>
      <c r="AE15" s="481"/>
      <c r="AF15" s="481"/>
      <c r="AG15" s="523"/>
      <c r="AH15" s="480">
        <v>10961</v>
      </c>
      <c r="AI15" s="481"/>
      <c r="AJ15" s="481"/>
      <c r="AK15" s="481"/>
      <c r="AL15" s="482"/>
      <c r="AM15" s="458"/>
      <c r="AN15" s="459"/>
      <c r="AO15" s="459"/>
      <c r="AP15" s="459"/>
      <c r="AQ15" s="459"/>
      <c r="AR15" s="459"/>
      <c r="AS15" s="459"/>
      <c r="AT15" s="460"/>
      <c r="AU15" s="461"/>
      <c r="AV15" s="462"/>
      <c r="AW15" s="462"/>
      <c r="AX15" s="462"/>
      <c r="AY15" s="389" t="s">
        <v>149</v>
      </c>
      <c r="AZ15" s="390"/>
      <c r="BA15" s="390"/>
      <c r="BB15" s="390"/>
      <c r="BC15" s="390"/>
      <c r="BD15" s="390"/>
      <c r="BE15" s="390"/>
      <c r="BF15" s="390"/>
      <c r="BG15" s="390"/>
      <c r="BH15" s="390"/>
      <c r="BI15" s="390"/>
      <c r="BJ15" s="390"/>
      <c r="BK15" s="390"/>
      <c r="BL15" s="390"/>
      <c r="BM15" s="391"/>
      <c r="BN15" s="392">
        <v>7407528</v>
      </c>
      <c r="BO15" s="393"/>
      <c r="BP15" s="393"/>
      <c r="BQ15" s="393"/>
      <c r="BR15" s="393"/>
      <c r="BS15" s="393"/>
      <c r="BT15" s="393"/>
      <c r="BU15" s="394"/>
      <c r="BV15" s="392">
        <v>7226778</v>
      </c>
      <c r="BW15" s="393"/>
      <c r="BX15" s="393"/>
      <c r="BY15" s="393"/>
      <c r="BZ15" s="393"/>
      <c r="CA15" s="393"/>
      <c r="CB15" s="393"/>
      <c r="CC15" s="394"/>
      <c r="CD15" s="530" t="s">
        <v>150</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151</v>
      </c>
      <c r="M16" s="541"/>
      <c r="N16" s="541"/>
      <c r="O16" s="541"/>
      <c r="P16" s="541"/>
      <c r="Q16" s="542"/>
      <c r="R16" s="533" t="s">
        <v>152</v>
      </c>
      <c r="S16" s="534"/>
      <c r="T16" s="534"/>
      <c r="U16" s="534"/>
      <c r="V16" s="535"/>
      <c r="W16" s="419"/>
      <c r="X16" s="420"/>
      <c r="Y16" s="420"/>
      <c r="Z16" s="420"/>
      <c r="AA16" s="420"/>
      <c r="AB16" s="409"/>
      <c r="AC16" s="516">
        <v>40.4</v>
      </c>
      <c r="AD16" s="517"/>
      <c r="AE16" s="517"/>
      <c r="AF16" s="517"/>
      <c r="AG16" s="518"/>
      <c r="AH16" s="516">
        <v>41.5</v>
      </c>
      <c r="AI16" s="517"/>
      <c r="AJ16" s="517"/>
      <c r="AK16" s="517"/>
      <c r="AL16" s="519"/>
      <c r="AM16" s="458"/>
      <c r="AN16" s="459"/>
      <c r="AO16" s="459"/>
      <c r="AP16" s="459"/>
      <c r="AQ16" s="459"/>
      <c r="AR16" s="459"/>
      <c r="AS16" s="459"/>
      <c r="AT16" s="460"/>
      <c r="AU16" s="461"/>
      <c r="AV16" s="462"/>
      <c r="AW16" s="462"/>
      <c r="AX16" s="462"/>
      <c r="AY16" s="463" t="s">
        <v>153</v>
      </c>
      <c r="AZ16" s="464"/>
      <c r="BA16" s="464"/>
      <c r="BB16" s="464"/>
      <c r="BC16" s="464"/>
      <c r="BD16" s="464"/>
      <c r="BE16" s="464"/>
      <c r="BF16" s="464"/>
      <c r="BG16" s="464"/>
      <c r="BH16" s="464"/>
      <c r="BI16" s="464"/>
      <c r="BJ16" s="464"/>
      <c r="BK16" s="464"/>
      <c r="BL16" s="464"/>
      <c r="BM16" s="465"/>
      <c r="BN16" s="429">
        <v>8933912</v>
      </c>
      <c r="BO16" s="430"/>
      <c r="BP16" s="430"/>
      <c r="BQ16" s="430"/>
      <c r="BR16" s="430"/>
      <c r="BS16" s="430"/>
      <c r="BT16" s="430"/>
      <c r="BU16" s="431"/>
      <c r="BV16" s="429">
        <v>8873891</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154</v>
      </c>
      <c r="N17" s="537"/>
      <c r="O17" s="537"/>
      <c r="P17" s="537"/>
      <c r="Q17" s="538"/>
      <c r="R17" s="533" t="s">
        <v>155</v>
      </c>
      <c r="S17" s="534"/>
      <c r="T17" s="534"/>
      <c r="U17" s="534"/>
      <c r="V17" s="535"/>
      <c r="W17" s="445" t="s">
        <v>156</v>
      </c>
      <c r="X17" s="446"/>
      <c r="Y17" s="446"/>
      <c r="Z17" s="446"/>
      <c r="AA17" s="446"/>
      <c r="AB17" s="436"/>
      <c r="AC17" s="480">
        <v>15390</v>
      </c>
      <c r="AD17" s="481"/>
      <c r="AE17" s="481"/>
      <c r="AF17" s="481"/>
      <c r="AG17" s="523"/>
      <c r="AH17" s="480">
        <v>14545</v>
      </c>
      <c r="AI17" s="481"/>
      <c r="AJ17" s="481"/>
      <c r="AK17" s="481"/>
      <c r="AL17" s="482"/>
      <c r="AM17" s="458"/>
      <c r="AN17" s="459"/>
      <c r="AO17" s="459"/>
      <c r="AP17" s="459"/>
      <c r="AQ17" s="459"/>
      <c r="AR17" s="459"/>
      <c r="AS17" s="459"/>
      <c r="AT17" s="460"/>
      <c r="AU17" s="461"/>
      <c r="AV17" s="462"/>
      <c r="AW17" s="462"/>
      <c r="AX17" s="462"/>
      <c r="AY17" s="463" t="s">
        <v>157</v>
      </c>
      <c r="AZ17" s="464"/>
      <c r="BA17" s="464"/>
      <c r="BB17" s="464"/>
      <c r="BC17" s="464"/>
      <c r="BD17" s="464"/>
      <c r="BE17" s="464"/>
      <c r="BF17" s="464"/>
      <c r="BG17" s="464"/>
      <c r="BH17" s="464"/>
      <c r="BI17" s="464"/>
      <c r="BJ17" s="464"/>
      <c r="BK17" s="464"/>
      <c r="BL17" s="464"/>
      <c r="BM17" s="465"/>
      <c r="BN17" s="429">
        <v>9464071</v>
      </c>
      <c r="BO17" s="430"/>
      <c r="BP17" s="430"/>
      <c r="BQ17" s="430"/>
      <c r="BR17" s="430"/>
      <c r="BS17" s="430"/>
      <c r="BT17" s="430"/>
      <c r="BU17" s="431"/>
      <c r="BV17" s="429">
        <v>9220575</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158</v>
      </c>
      <c r="C18" s="472"/>
      <c r="D18" s="472"/>
      <c r="E18" s="544"/>
      <c r="F18" s="544"/>
      <c r="G18" s="544"/>
      <c r="H18" s="544"/>
      <c r="I18" s="544"/>
      <c r="J18" s="544"/>
      <c r="K18" s="544"/>
      <c r="L18" s="545">
        <v>74.81</v>
      </c>
      <c r="M18" s="545"/>
      <c r="N18" s="545"/>
      <c r="O18" s="545"/>
      <c r="P18" s="545"/>
      <c r="Q18" s="545"/>
      <c r="R18" s="546"/>
      <c r="S18" s="546"/>
      <c r="T18" s="546"/>
      <c r="U18" s="546"/>
      <c r="V18" s="547"/>
      <c r="W18" s="447"/>
      <c r="X18" s="448"/>
      <c r="Y18" s="448"/>
      <c r="Z18" s="448"/>
      <c r="AA18" s="448"/>
      <c r="AB18" s="439"/>
      <c r="AC18" s="548">
        <v>56.5</v>
      </c>
      <c r="AD18" s="549"/>
      <c r="AE18" s="549"/>
      <c r="AF18" s="549"/>
      <c r="AG18" s="550"/>
      <c r="AH18" s="548">
        <v>55.1</v>
      </c>
      <c r="AI18" s="549"/>
      <c r="AJ18" s="549"/>
      <c r="AK18" s="549"/>
      <c r="AL18" s="551"/>
      <c r="AM18" s="458"/>
      <c r="AN18" s="459"/>
      <c r="AO18" s="459"/>
      <c r="AP18" s="459"/>
      <c r="AQ18" s="459"/>
      <c r="AR18" s="459"/>
      <c r="AS18" s="459"/>
      <c r="AT18" s="460"/>
      <c r="AU18" s="461"/>
      <c r="AV18" s="462"/>
      <c r="AW18" s="462"/>
      <c r="AX18" s="462"/>
      <c r="AY18" s="463" t="s">
        <v>159</v>
      </c>
      <c r="AZ18" s="464"/>
      <c r="BA18" s="464"/>
      <c r="BB18" s="464"/>
      <c r="BC18" s="464"/>
      <c r="BD18" s="464"/>
      <c r="BE18" s="464"/>
      <c r="BF18" s="464"/>
      <c r="BG18" s="464"/>
      <c r="BH18" s="464"/>
      <c r="BI18" s="464"/>
      <c r="BJ18" s="464"/>
      <c r="BK18" s="464"/>
      <c r="BL18" s="464"/>
      <c r="BM18" s="465"/>
      <c r="BN18" s="429">
        <v>10688162</v>
      </c>
      <c r="BO18" s="430"/>
      <c r="BP18" s="430"/>
      <c r="BQ18" s="430"/>
      <c r="BR18" s="430"/>
      <c r="BS18" s="430"/>
      <c r="BT18" s="430"/>
      <c r="BU18" s="431"/>
      <c r="BV18" s="429">
        <v>10524856</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160</v>
      </c>
      <c r="C19" s="472"/>
      <c r="D19" s="472"/>
      <c r="E19" s="544"/>
      <c r="F19" s="544"/>
      <c r="G19" s="544"/>
      <c r="H19" s="544"/>
      <c r="I19" s="544"/>
      <c r="J19" s="544"/>
      <c r="K19" s="544"/>
      <c r="L19" s="552">
        <v>740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161</v>
      </c>
      <c r="AZ19" s="464"/>
      <c r="BA19" s="464"/>
      <c r="BB19" s="464"/>
      <c r="BC19" s="464"/>
      <c r="BD19" s="464"/>
      <c r="BE19" s="464"/>
      <c r="BF19" s="464"/>
      <c r="BG19" s="464"/>
      <c r="BH19" s="464"/>
      <c r="BI19" s="464"/>
      <c r="BJ19" s="464"/>
      <c r="BK19" s="464"/>
      <c r="BL19" s="464"/>
      <c r="BM19" s="465"/>
      <c r="BN19" s="429">
        <v>15009581</v>
      </c>
      <c r="BO19" s="430"/>
      <c r="BP19" s="430"/>
      <c r="BQ19" s="430"/>
      <c r="BR19" s="430"/>
      <c r="BS19" s="430"/>
      <c r="BT19" s="430"/>
      <c r="BU19" s="431"/>
      <c r="BV19" s="429">
        <v>14797553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162</v>
      </c>
      <c r="C20" s="472"/>
      <c r="D20" s="472"/>
      <c r="E20" s="544"/>
      <c r="F20" s="544"/>
      <c r="G20" s="544"/>
      <c r="H20" s="544"/>
      <c r="I20" s="544"/>
      <c r="J20" s="544"/>
      <c r="K20" s="544"/>
      <c r="L20" s="552">
        <v>20501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163</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164</v>
      </c>
      <c r="C22" s="567"/>
      <c r="D22" s="568"/>
      <c r="E22" s="441" t="s">
        <v>1</v>
      </c>
      <c r="F22" s="446"/>
      <c r="G22" s="446"/>
      <c r="H22" s="446"/>
      <c r="I22" s="446"/>
      <c r="J22" s="446"/>
      <c r="K22" s="436"/>
      <c r="L22" s="441" t="s">
        <v>165</v>
      </c>
      <c r="M22" s="446"/>
      <c r="N22" s="446"/>
      <c r="O22" s="446"/>
      <c r="P22" s="436"/>
      <c r="Q22" s="575" t="s">
        <v>166</v>
      </c>
      <c r="R22" s="576"/>
      <c r="S22" s="576"/>
      <c r="T22" s="576"/>
      <c r="U22" s="576"/>
      <c r="V22" s="577"/>
      <c r="W22" s="581" t="s">
        <v>167</v>
      </c>
      <c r="X22" s="567"/>
      <c r="Y22" s="568"/>
      <c r="Z22" s="441" t="s">
        <v>1</v>
      </c>
      <c r="AA22" s="446"/>
      <c r="AB22" s="446"/>
      <c r="AC22" s="446"/>
      <c r="AD22" s="446"/>
      <c r="AE22" s="446"/>
      <c r="AF22" s="446"/>
      <c r="AG22" s="436"/>
      <c r="AH22" s="594" t="s">
        <v>168</v>
      </c>
      <c r="AI22" s="446"/>
      <c r="AJ22" s="446"/>
      <c r="AK22" s="446"/>
      <c r="AL22" s="436"/>
      <c r="AM22" s="594" t="s">
        <v>169</v>
      </c>
      <c r="AN22" s="595"/>
      <c r="AO22" s="595"/>
      <c r="AP22" s="595"/>
      <c r="AQ22" s="595"/>
      <c r="AR22" s="596"/>
      <c r="AS22" s="575" t="s">
        <v>166</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170</v>
      </c>
      <c r="AZ23" s="390"/>
      <c r="BA23" s="390"/>
      <c r="BB23" s="390"/>
      <c r="BC23" s="390"/>
      <c r="BD23" s="390"/>
      <c r="BE23" s="390"/>
      <c r="BF23" s="390"/>
      <c r="BG23" s="390"/>
      <c r="BH23" s="390"/>
      <c r="BI23" s="390"/>
      <c r="BJ23" s="390"/>
      <c r="BK23" s="390"/>
      <c r="BL23" s="390"/>
      <c r="BM23" s="391"/>
      <c r="BN23" s="429">
        <v>13160604</v>
      </c>
      <c r="BO23" s="430"/>
      <c r="BP23" s="430"/>
      <c r="BQ23" s="430"/>
      <c r="BR23" s="430"/>
      <c r="BS23" s="430"/>
      <c r="BT23" s="430"/>
      <c r="BU23" s="431"/>
      <c r="BV23" s="429">
        <v>13596003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171</v>
      </c>
      <c r="F24" s="459"/>
      <c r="G24" s="459"/>
      <c r="H24" s="459"/>
      <c r="I24" s="459"/>
      <c r="J24" s="459"/>
      <c r="K24" s="460"/>
      <c r="L24" s="480">
        <v>1</v>
      </c>
      <c r="M24" s="481"/>
      <c r="N24" s="481"/>
      <c r="O24" s="481"/>
      <c r="P24" s="523"/>
      <c r="Q24" s="480">
        <v>8700</v>
      </c>
      <c r="R24" s="481"/>
      <c r="S24" s="481"/>
      <c r="T24" s="481"/>
      <c r="U24" s="481"/>
      <c r="V24" s="523"/>
      <c r="W24" s="582"/>
      <c r="X24" s="570"/>
      <c r="Y24" s="571"/>
      <c r="Z24" s="479" t="s">
        <v>172</v>
      </c>
      <c r="AA24" s="459"/>
      <c r="AB24" s="459"/>
      <c r="AC24" s="459"/>
      <c r="AD24" s="459"/>
      <c r="AE24" s="459"/>
      <c r="AF24" s="459"/>
      <c r="AG24" s="460"/>
      <c r="AH24" s="480">
        <v>322</v>
      </c>
      <c r="AI24" s="481"/>
      <c r="AJ24" s="481"/>
      <c r="AK24" s="481"/>
      <c r="AL24" s="523"/>
      <c r="AM24" s="480">
        <v>964068</v>
      </c>
      <c r="AN24" s="481"/>
      <c r="AO24" s="481"/>
      <c r="AP24" s="481"/>
      <c r="AQ24" s="481"/>
      <c r="AR24" s="523"/>
      <c r="AS24" s="480">
        <v>2994</v>
      </c>
      <c r="AT24" s="481"/>
      <c r="AU24" s="481"/>
      <c r="AV24" s="481"/>
      <c r="AW24" s="481"/>
      <c r="AX24" s="482"/>
      <c r="AY24" s="602" t="s">
        <v>173</v>
      </c>
      <c r="AZ24" s="603"/>
      <c r="BA24" s="603"/>
      <c r="BB24" s="603"/>
      <c r="BC24" s="603"/>
      <c r="BD24" s="603"/>
      <c r="BE24" s="603"/>
      <c r="BF24" s="603"/>
      <c r="BG24" s="603"/>
      <c r="BH24" s="603"/>
      <c r="BI24" s="603"/>
      <c r="BJ24" s="603"/>
      <c r="BK24" s="603"/>
      <c r="BL24" s="603"/>
      <c r="BM24" s="604"/>
      <c r="BN24" s="429">
        <v>9399062</v>
      </c>
      <c r="BO24" s="430"/>
      <c r="BP24" s="430"/>
      <c r="BQ24" s="430"/>
      <c r="BR24" s="430"/>
      <c r="BS24" s="430"/>
      <c r="BT24" s="430"/>
      <c r="BU24" s="431"/>
      <c r="BV24" s="429">
        <v>9435401</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174</v>
      </c>
      <c r="F25" s="459"/>
      <c r="G25" s="459"/>
      <c r="H25" s="459"/>
      <c r="I25" s="459"/>
      <c r="J25" s="459"/>
      <c r="K25" s="460"/>
      <c r="L25" s="480">
        <v>1</v>
      </c>
      <c r="M25" s="481"/>
      <c r="N25" s="481"/>
      <c r="O25" s="481"/>
      <c r="P25" s="523"/>
      <c r="Q25" s="480">
        <v>7250</v>
      </c>
      <c r="R25" s="481"/>
      <c r="S25" s="481"/>
      <c r="T25" s="481"/>
      <c r="U25" s="481"/>
      <c r="V25" s="523"/>
      <c r="W25" s="582"/>
      <c r="X25" s="570"/>
      <c r="Y25" s="571"/>
      <c r="Z25" s="479" t="s">
        <v>175</v>
      </c>
      <c r="AA25" s="459"/>
      <c r="AB25" s="459"/>
      <c r="AC25" s="459"/>
      <c r="AD25" s="459"/>
      <c r="AE25" s="459"/>
      <c r="AF25" s="459"/>
      <c r="AG25" s="460"/>
      <c r="AH25" s="480" t="s">
        <v>176</v>
      </c>
      <c r="AI25" s="481"/>
      <c r="AJ25" s="481"/>
      <c r="AK25" s="481"/>
      <c r="AL25" s="523"/>
      <c r="AM25" s="480" t="s">
        <v>146</v>
      </c>
      <c r="AN25" s="481"/>
      <c r="AO25" s="481"/>
      <c r="AP25" s="481"/>
      <c r="AQ25" s="481"/>
      <c r="AR25" s="523"/>
      <c r="AS25" s="480" t="s">
        <v>176</v>
      </c>
      <c r="AT25" s="481"/>
      <c r="AU25" s="481"/>
      <c r="AV25" s="481"/>
      <c r="AW25" s="481"/>
      <c r="AX25" s="482"/>
      <c r="AY25" s="389" t="s">
        <v>177</v>
      </c>
      <c r="AZ25" s="390"/>
      <c r="BA25" s="390"/>
      <c r="BB25" s="390"/>
      <c r="BC25" s="390"/>
      <c r="BD25" s="390"/>
      <c r="BE25" s="390"/>
      <c r="BF25" s="390"/>
      <c r="BG25" s="390"/>
      <c r="BH25" s="390"/>
      <c r="BI25" s="390"/>
      <c r="BJ25" s="390"/>
      <c r="BK25" s="390"/>
      <c r="BL25" s="390"/>
      <c r="BM25" s="391"/>
      <c r="BN25" s="392">
        <v>2953812</v>
      </c>
      <c r="BO25" s="393"/>
      <c r="BP25" s="393"/>
      <c r="BQ25" s="393"/>
      <c r="BR25" s="393"/>
      <c r="BS25" s="393"/>
      <c r="BT25" s="393"/>
      <c r="BU25" s="394"/>
      <c r="BV25" s="392">
        <v>1066255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178</v>
      </c>
      <c r="F26" s="459"/>
      <c r="G26" s="459"/>
      <c r="H26" s="459"/>
      <c r="I26" s="459"/>
      <c r="J26" s="459"/>
      <c r="K26" s="460"/>
      <c r="L26" s="480">
        <v>1</v>
      </c>
      <c r="M26" s="481"/>
      <c r="N26" s="481"/>
      <c r="O26" s="481"/>
      <c r="P26" s="523"/>
      <c r="Q26" s="480">
        <v>6510</v>
      </c>
      <c r="R26" s="481"/>
      <c r="S26" s="481"/>
      <c r="T26" s="481"/>
      <c r="U26" s="481"/>
      <c r="V26" s="523"/>
      <c r="W26" s="582"/>
      <c r="X26" s="570"/>
      <c r="Y26" s="571"/>
      <c r="Z26" s="479" t="s">
        <v>179</v>
      </c>
      <c r="AA26" s="592"/>
      <c r="AB26" s="592"/>
      <c r="AC26" s="592"/>
      <c r="AD26" s="592"/>
      <c r="AE26" s="592"/>
      <c r="AF26" s="592"/>
      <c r="AG26" s="593"/>
      <c r="AH26" s="480">
        <v>1</v>
      </c>
      <c r="AI26" s="481"/>
      <c r="AJ26" s="481"/>
      <c r="AK26" s="481"/>
      <c r="AL26" s="523"/>
      <c r="AM26" s="480" t="s">
        <v>180</v>
      </c>
      <c r="AN26" s="481"/>
      <c r="AO26" s="481"/>
      <c r="AP26" s="481"/>
      <c r="AQ26" s="481"/>
      <c r="AR26" s="523"/>
      <c r="AS26" s="480" t="s">
        <v>181</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137</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183</v>
      </c>
      <c r="F27" s="459"/>
      <c r="G27" s="459"/>
      <c r="H27" s="459"/>
      <c r="I27" s="459"/>
      <c r="J27" s="459"/>
      <c r="K27" s="460"/>
      <c r="L27" s="480">
        <v>1</v>
      </c>
      <c r="M27" s="481"/>
      <c r="N27" s="481"/>
      <c r="O27" s="481"/>
      <c r="P27" s="523"/>
      <c r="Q27" s="480">
        <v>4340</v>
      </c>
      <c r="R27" s="481"/>
      <c r="S27" s="481"/>
      <c r="T27" s="481"/>
      <c r="U27" s="481"/>
      <c r="V27" s="523"/>
      <c r="W27" s="582"/>
      <c r="X27" s="570"/>
      <c r="Y27" s="571"/>
      <c r="Z27" s="479" t="s">
        <v>184</v>
      </c>
      <c r="AA27" s="459"/>
      <c r="AB27" s="459"/>
      <c r="AC27" s="459"/>
      <c r="AD27" s="459"/>
      <c r="AE27" s="459"/>
      <c r="AF27" s="459"/>
      <c r="AG27" s="460"/>
      <c r="AH27" s="480" t="s">
        <v>137</v>
      </c>
      <c r="AI27" s="481"/>
      <c r="AJ27" s="481"/>
      <c r="AK27" s="481"/>
      <c r="AL27" s="523"/>
      <c r="AM27" s="480" t="s">
        <v>176</v>
      </c>
      <c r="AN27" s="481"/>
      <c r="AO27" s="481"/>
      <c r="AP27" s="481"/>
      <c r="AQ27" s="481"/>
      <c r="AR27" s="523"/>
      <c r="AS27" s="480" t="s">
        <v>176</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2122848</v>
      </c>
      <c r="BO27" s="606"/>
      <c r="BP27" s="606"/>
      <c r="BQ27" s="606"/>
      <c r="BR27" s="606"/>
      <c r="BS27" s="606"/>
      <c r="BT27" s="606"/>
      <c r="BU27" s="607"/>
      <c r="BV27" s="605">
        <v>2117625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3815</v>
      </c>
      <c r="R28" s="481"/>
      <c r="S28" s="481"/>
      <c r="T28" s="481"/>
      <c r="U28" s="481"/>
      <c r="V28" s="523"/>
      <c r="W28" s="582"/>
      <c r="X28" s="570"/>
      <c r="Y28" s="571"/>
      <c r="Z28" s="479" t="s">
        <v>187</v>
      </c>
      <c r="AA28" s="459"/>
      <c r="AB28" s="459"/>
      <c r="AC28" s="459"/>
      <c r="AD28" s="459"/>
      <c r="AE28" s="459"/>
      <c r="AF28" s="459"/>
      <c r="AG28" s="460"/>
      <c r="AH28" s="480" t="s">
        <v>137</v>
      </c>
      <c r="AI28" s="481"/>
      <c r="AJ28" s="481"/>
      <c r="AK28" s="481"/>
      <c r="AL28" s="523"/>
      <c r="AM28" s="480" t="s">
        <v>176</v>
      </c>
      <c r="AN28" s="481"/>
      <c r="AO28" s="481"/>
      <c r="AP28" s="481"/>
      <c r="AQ28" s="481"/>
      <c r="AR28" s="523"/>
      <c r="AS28" s="480" t="s">
        <v>176</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3704123</v>
      </c>
      <c r="BO28" s="393"/>
      <c r="BP28" s="393"/>
      <c r="BQ28" s="393"/>
      <c r="BR28" s="393"/>
      <c r="BS28" s="393"/>
      <c r="BT28" s="393"/>
      <c r="BU28" s="394"/>
      <c r="BV28" s="392">
        <v>3655658</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14</v>
      </c>
      <c r="M29" s="481"/>
      <c r="N29" s="481"/>
      <c r="O29" s="481"/>
      <c r="P29" s="523"/>
      <c r="Q29" s="480">
        <v>3620</v>
      </c>
      <c r="R29" s="481"/>
      <c r="S29" s="481"/>
      <c r="T29" s="481"/>
      <c r="U29" s="481"/>
      <c r="V29" s="523"/>
      <c r="W29" s="583"/>
      <c r="X29" s="584"/>
      <c r="Y29" s="585"/>
      <c r="Z29" s="479" t="s">
        <v>190</v>
      </c>
      <c r="AA29" s="459"/>
      <c r="AB29" s="459"/>
      <c r="AC29" s="459"/>
      <c r="AD29" s="459"/>
      <c r="AE29" s="459"/>
      <c r="AF29" s="459"/>
      <c r="AG29" s="460"/>
      <c r="AH29" s="480">
        <v>322</v>
      </c>
      <c r="AI29" s="481"/>
      <c r="AJ29" s="481"/>
      <c r="AK29" s="481"/>
      <c r="AL29" s="523"/>
      <c r="AM29" s="480">
        <v>964068</v>
      </c>
      <c r="AN29" s="481"/>
      <c r="AO29" s="481"/>
      <c r="AP29" s="481"/>
      <c r="AQ29" s="481"/>
      <c r="AR29" s="523"/>
      <c r="AS29" s="480">
        <v>2994</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351247</v>
      </c>
      <c r="BO29" s="430"/>
      <c r="BP29" s="430"/>
      <c r="BQ29" s="430"/>
      <c r="BR29" s="430"/>
      <c r="BS29" s="430"/>
      <c r="BT29" s="430"/>
      <c r="BU29" s="431"/>
      <c r="BV29" s="429">
        <v>345377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97.4</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1662510</v>
      </c>
      <c r="BO30" s="606"/>
      <c r="BP30" s="606"/>
      <c r="BQ30" s="606"/>
      <c r="BR30" s="606"/>
      <c r="BS30" s="606"/>
      <c r="BT30" s="606"/>
      <c r="BU30" s="607"/>
      <c r="BV30" s="605">
        <v>1565535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199</v>
      </c>
      <c r="V33" s="453"/>
      <c r="W33" s="418" t="s">
        <v>201</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205</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可茂衛生施設利用組合</v>
      </c>
      <c r="BZ34" s="619"/>
      <c r="CA34" s="619"/>
      <c r="CB34" s="619"/>
      <c r="CC34" s="619"/>
      <c r="CD34" s="619"/>
      <c r="CE34" s="619"/>
      <c r="CF34" s="619"/>
      <c r="CG34" s="619"/>
      <c r="CH34" s="619"/>
      <c r="CI34" s="619"/>
      <c r="CJ34" s="619"/>
      <c r="CK34" s="619"/>
      <c r="CL34" s="619"/>
      <c r="CM34" s="619"/>
      <c r="CN34" s="214"/>
      <c r="CO34" s="618">
        <f>IF(CQ34="","",MAX(C34:D43,U34:V43,AM34:AN43,BE34:BF43,BW34:BX43)+1)</f>
        <v>17</v>
      </c>
      <c r="CP34" s="618"/>
      <c r="CQ34" s="619" t="str">
        <f>IF('各会計、関係団体の財政状況及び健全化判断比率'!BS7="","",'各会計、関係団体の財政状況及び健全化判断比率'!BS7)</f>
        <v>長良川鉄道株式会社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IF('各会計、関係団体の財政状況及び健全化判断比率'!B33="","",'各会計、関係団体の財政状況及び健全化判断比率'!B33)</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岐阜県市町村会館組合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岐阜県市町村職員退職手当組合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介護認定・障がい者自立支援認定審査会会計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美濃加茂市富加町中学校組合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可茂消防事務組合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中濃地域農業共済事務組合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岐阜県後期高齢者医療広域連合（一般会計）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岐阜県後期高齢者医療広域連合（特別会計）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可茂公設地方卸売市場組合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CtACRALRlAz/IuXc5Nep8MRyjWdTZ1aokBtTJTR9j0L8EbUstLydB1XFmzZjRcajObaQvPzG46XX42/rIZxw==" saltValue="Jm36pUja3P57jcw5DrCy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M45" sqref="M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1" t="s">
        <v>568</v>
      </c>
      <c r="D34" s="1211"/>
      <c r="E34" s="1212"/>
      <c r="F34" s="32">
        <v>16.72</v>
      </c>
      <c r="G34" s="33">
        <v>19.07</v>
      </c>
      <c r="H34" s="33">
        <v>16.93</v>
      </c>
      <c r="I34" s="33">
        <v>18.45</v>
      </c>
      <c r="J34" s="34">
        <v>16.59</v>
      </c>
      <c r="K34" s="22"/>
      <c r="L34" s="22"/>
      <c r="M34" s="22"/>
      <c r="N34" s="22"/>
      <c r="O34" s="22"/>
      <c r="P34" s="22"/>
    </row>
    <row r="35" spans="1:16" ht="39" customHeight="1" x14ac:dyDescent="0.15">
      <c r="A35" s="22"/>
      <c r="B35" s="35"/>
      <c r="C35" s="1205" t="s">
        <v>569</v>
      </c>
      <c r="D35" s="1206"/>
      <c r="E35" s="1207"/>
      <c r="F35" s="36">
        <v>16.38</v>
      </c>
      <c r="G35" s="37">
        <v>10.07</v>
      </c>
      <c r="H35" s="37">
        <v>8.9700000000000006</v>
      </c>
      <c r="I35" s="37">
        <v>11.63</v>
      </c>
      <c r="J35" s="38">
        <v>14.39</v>
      </c>
      <c r="K35" s="22"/>
      <c r="L35" s="22"/>
      <c r="M35" s="22"/>
      <c r="N35" s="22"/>
      <c r="O35" s="22"/>
      <c r="P35" s="22"/>
    </row>
    <row r="36" spans="1:16" ht="39" customHeight="1" x14ac:dyDescent="0.15">
      <c r="A36" s="22"/>
      <c r="B36" s="35"/>
      <c r="C36" s="1205" t="s">
        <v>570</v>
      </c>
      <c r="D36" s="1206"/>
      <c r="E36" s="1207"/>
      <c r="F36" s="36">
        <v>4.8899999999999997</v>
      </c>
      <c r="G36" s="37">
        <v>5.24</v>
      </c>
      <c r="H36" s="37">
        <v>5.19</v>
      </c>
      <c r="I36" s="37">
        <v>5.4</v>
      </c>
      <c r="J36" s="38">
        <v>4.3099999999999996</v>
      </c>
      <c r="K36" s="22"/>
      <c r="L36" s="22"/>
      <c r="M36" s="22"/>
      <c r="N36" s="22"/>
      <c r="O36" s="22"/>
      <c r="P36" s="22"/>
    </row>
    <row r="37" spans="1:16" ht="39" customHeight="1" x14ac:dyDescent="0.15">
      <c r="A37" s="22"/>
      <c r="B37" s="35"/>
      <c r="C37" s="1205" t="s">
        <v>571</v>
      </c>
      <c r="D37" s="1206"/>
      <c r="E37" s="1207"/>
      <c r="F37" s="36">
        <v>1.62</v>
      </c>
      <c r="G37" s="37">
        <v>1.29</v>
      </c>
      <c r="H37" s="37">
        <v>1.38</v>
      </c>
      <c r="I37" s="37">
        <v>1.1100000000000001</v>
      </c>
      <c r="J37" s="38">
        <v>0.67</v>
      </c>
      <c r="K37" s="22"/>
      <c r="L37" s="22"/>
      <c r="M37" s="22"/>
      <c r="N37" s="22"/>
      <c r="O37" s="22"/>
      <c r="P37" s="22"/>
    </row>
    <row r="38" spans="1:16" ht="39" customHeight="1" x14ac:dyDescent="0.15">
      <c r="A38" s="22"/>
      <c r="B38" s="35"/>
      <c r="C38" s="1205" t="s">
        <v>572</v>
      </c>
      <c r="D38" s="1206"/>
      <c r="E38" s="1207"/>
      <c r="F38" s="36" t="s">
        <v>519</v>
      </c>
      <c r="G38" s="37" t="s">
        <v>519</v>
      </c>
      <c r="H38" s="37" t="s">
        <v>519</v>
      </c>
      <c r="I38" s="37" t="s">
        <v>519</v>
      </c>
      <c r="J38" s="38">
        <v>0.45</v>
      </c>
      <c r="K38" s="22"/>
      <c r="L38" s="22"/>
      <c r="M38" s="22"/>
      <c r="N38" s="22"/>
      <c r="O38" s="22"/>
      <c r="P38" s="22"/>
    </row>
    <row r="39" spans="1:16" ht="39" customHeight="1" x14ac:dyDescent="0.15">
      <c r="A39" s="22"/>
      <c r="B39" s="35"/>
      <c r="C39" s="1205" t="s">
        <v>573</v>
      </c>
      <c r="D39" s="1206"/>
      <c r="E39" s="1207"/>
      <c r="F39" s="36">
        <v>0.25</v>
      </c>
      <c r="G39" s="37">
        <v>0.28000000000000003</v>
      </c>
      <c r="H39" s="37">
        <v>0.26</v>
      </c>
      <c r="I39" s="37">
        <v>0.26</v>
      </c>
      <c r="J39" s="38">
        <v>0.26</v>
      </c>
      <c r="K39" s="22"/>
      <c r="L39" s="22"/>
      <c r="M39" s="22"/>
      <c r="N39" s="22"/>
      <c r="O39" s="22"/>
      <c r="P39" s="22"/>
    </row>
    <row r="40" spans="1:16" ht="39" customHeight="1" x14ac:dyDescent="0.15">
      <c r="A40" s="22"/>
      <c r="B40" s="35"/>
      <c r="C40" s="1205" t="s">
        <v>574</v>
      </c>
      <c r="D40" s="1206"/>
      <c r="E40" s="1207"/>
      <c r="F40" s="36">
        <v>0.03</v>
      </c>
      <c r="G40" s="37">
        <v>0.02</v>
      </c>
      <c r="H40" s="37">
        <v>0</v>
      </c>
      <c r="I40" s="37">
        <v>0</v>
      </c>
      <c r="J40" s="38">
        <v>0.01</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575</v>
      </c>
      <c r="D42" s="1206"/>
      <c r="E42" s="1207"/>
      <c r="F42" s="36" t="s">
        <v>519</v>
      </c>
      <c r="G42" s="37" t="s">
        <v>519</v>
      </c>
      <c r="H42" s="37" t="s">
        <v>519</v>
      </c>
      <c r="I42" s="37" t="s">
        <v>519</v>
      </c>
      <c r="J42" s="38" t="s">
        <v>519</v>
      </c>
      <c r="K42" s="22"/>
      <c r="L42" s="22"/>
      <c r="M42" s="22"/>
      <c r="N42" s="22"/>
      <c r="O42" s="22"/>
      <c r="P42" s="22"/>
    </row>
    <row r="43" spans="1:16" ht="39" customHeight="1" thickBot="1" x14ac:dyDescent="0.2">
      <c r="A43" s="22"/>
      <c r="B43" s="40"/>
      <c r="C43" s="1208" t="s">
        <v>576</v>
      </c>
      <c r="D43" s="1209"/>
      <c r="E43" s="1210"/>
      <c r="F43" s="41">
        <v>1.26</v>
      </c>
      <c r="G43" s="42">
        <v>1.51</v>
      </c>
      <c r="H43" s="42">
        <v>2.96</v>
      </c>
      <c r="I43" s="42">
        <v>1.55</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5EKvK/0ztY2dEhjZZ3GqkHWuA6TZjVqAFyWLgcYHqSzmZHxC4u84YWjxvqXNeWSqZBfhAqkbc3RZYJ+EkLPGw==" saltValue="igqqD+MXNVpyt2a4/EL7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U55" sqref="U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1700</v>
      </c>
      <c r="L45" s="60">
        <v>1669</v>
      </c>
      <c r="M45" s="60">
        <v>1655</v>
      </c>
      <c r="N45" s="60">
        <v>1586</v>
      </c>
      <c r="O45" s="61">
        <v>1637</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519</v>
      </c>
      <c r="L46" s="64" t="s">
        <v>519</v>
      </c>
      <c r="M46" s="64" t="s">
        <v>519</v>
      </c>
      <c r="N46" s="64" t="s">
        <v>519</v>
      </c>
      <c r="O46" s="65" t="s">
        <v>519</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519</v>
      </c>
      <c r="L47" s="64" t="s">
        <v>519</v>
      </c>
      <c r="M47" s="64" t="s">
        <v>519</v>
      </c>
      <c r="N47" s="64" t="s">
        <v>519</v>
      </c>
      <c r="O47" s="65" t="s">
        <v>519</v>
      </c>
      <c r="P47" s="48"/>
      <c r="Q47" s="48"/>
      <c r="R47" s="48"/>
      <c r="S47" s="48"/>
      <c r="T47" s="48"/>
      <c r="U47" s="48"/>
    </row>
    <row r="48" spans="1:21" ht="30.75" customHeight="1" x14ac:dyDescent="0.15">
      <c r="A48" s="48"/>
      <c r="B48" s="1215"/>
      <c r="C48" s="1216"/>
      <c r="D48" s="62"/>
      <c r="E48" s="1221" t="s">
        <v>15</v>
      </c>
      <c r="F48" s="1221"/>
      <c r="G48" s="1221"/>
      <c r="H48" s="1221"/>
      <c r="I48" s="1221"/>
      <c r="J48" s="1222"/>
      <c r="K48" s="63">
        <v>967</v>
      </c>
      <c r="L48" s="64">
        <v>962</v>
      </c>
      <c r="M48" s="64">
        <v>940</v>
      </c>
      <c r="N48" s="64">
        <v>886</v>
      </c>
      <c r="O48" s="65">
        <v>914</v>
      </c>
      <c r="P48" s="48"/>
      <c r="Q48" s="48"/>
      <c r="R48" s="48"/>
      <c r="S48" s="48"/>
      <c r="T48" s="48"/>
      <c r="U48" s="48"/>
    </row>
    <row r="49" spans="1:21" ht="30.75" customHeight="1" x14ac:dyDescent="0.15">
      <c r="A49" s="48"/>
      <c r="B49" s="1215"/>
      <c r="C49" s="1216"/>
      <c r="D49" s="62"/>
      <c r="E49" s="1221" t="s">
        <v>16</v>
      </c>
      <c r="F49" s="1221"/>
      <c r="G49" s="1221"/>
      <c r="H49" s="1221"/>
      <c r="I49" s="1221"/>
      <c r="J49" s="1222"/>
      <c r="K49" s="63">
        <v>71</v>
      </c>
      <c r="L49" s="64">
        <v>72</v>
      </c>
      <c r="M49" s="64">
        <v>74</v>
      </c>
      <c r="N49" s="64">
        <v>45</v>
      </c>
      <c r="O49" s="65">
        <v>79</v>
      </c>
      <c r="P49" s="48"/>
      <c r="Q49" s="48"/>
      <c r="R49" s="48"/>
      <c r="S49" s="48"/>
      <c r="T49" s="48"/>
      <c r="U49" s="48"/>
    </row>
    <row r="50" spans="1:21" ht="30.75" customHeight="1" x14ac:dyDescent="0.15">
      <c r="A50" s="48"/>
      <c r="B50" s="1215"/>
      <c r="C50" s="1216"/>
      <c r="D50" s="62"/>
      <c r="E50" s="1221" t="s">
        <v>17</v>
      </c>
      <c r="F50" s="1221"/>
      <c r="G50" s="1221"/>
      <c r="H50" s="1221"/>
      <c r="I50" s="1221"/>
      <c r="J50" s="1222"/>
      <c r="K50" s="63">
        <v>32</v>
      </c>
      <c r="L50" s="64">
        <v>70</v>
      </c>
      <c r="M50" s="64">
        <v>36</v>
      </c>
      <c r="N50" s="64">
        <v>36</v>
      </c>
      <c r="O50" s="65">
        <v>0</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519</v>
      </c>
      <c r="L51" s="64" t="s">
        <v>519</v>
      </c>
      <c r="M51" s="64" t="s">
        <v>519</v>
      </c>
      <c r="N51" s="64" t="s">
        <v>519</v>
      </c>
      <c r="O51" s="65" t="s">
        <v>519</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2157</v>
      </c>
      <c r="L52" s="64">
        <v>2144</v>
      </c>
      <c r="M52" s="64">
        <v>2097</v>
      </c>
      <c r="N52" s="64">
        <v>2078</v>
      </c>
      <c r="O52" s="65">
        <v>2003</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613</v>
      </c>
      <c r="L53" s="69">
        <v>629</v>
      </c>
      <c r="M53" s="69">
        <v>608</v>
      </c>
      <c r="N53" s="69">
        <v>475</v>
      </c>
      <c r="O53" s="70">
        <v>627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603</v>
      </c>
      <c r="L57" s="84" t="s">
        <v>603</v>
      </c>
      <c r="M57" s="84" t="s">
        <v>603</v>
      </c>
      <c r="N57" s="84" t="s">
        <v>603</v>
      </c>
      <c r="O57" s="85" t="s">
        <v>603</v>
      </c>
    </row>
    <row r="58" spans="1:21" ht="31.5" customHeight="1" thickBot="1" x14ac:dyDescent="0.2">
      <c r="B58" s="1231"/>
      <c r="C58" s="1232"/>
      <c r="D58" s="1236" t="s">
        <v>27</v>
      </c>
      <c r="E58" s="1237"/>
      <c r="F58" s="1237"/>
      <c r="G58" s="1237"/>
      <c r="H58" s="1237"/>
      <c r="I58" s="1237"/>
      <c r="J58" s="1238"/>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qkyqFtY5c0TnEmJUoVLHHBZh1a8jOfY3lWxJYZHPh5MeXUMY2VfIGoM1z3OnQmDOT08LVl5N4g8x+DuHSCiIA==" saltValue="Rbj9Q5VoVXlmm5OopzFz3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39" t="s">
        <v>30</v>
      </c>
      <c r="C41" s="1240"/>
      <c r="D41" s="102"/>
      <c r="E41" s="1245" t="s">
        <v>31</v>
      </c>
      <c r="F41" s="1245"/>
      <c r="G41" s="1245"/>
      <c r="H41" s="1246"/>
      <c r="I41" s="103">
        <v>14548</v>
      </c>
      <c r="J41" s="104">
        <v>14008</v>
      </c>
      <c r="K41" s="104">
        <v>13915</v>
      </c>
      <c r="L41" s="104">
        <v>13596</v>
      </c>
      <c r="M41" s="105">
        <v>13161</v>
      </c>
    </row>
    <row r="42" spans="2:13" ht="27.75" customHeight="1" x14ac:dyDescent="0.15">
      <c r="B42" s="1241"/>
      <c r="C42" s="1242"/>
      <c r="D42" s="106"/>
      <c r="E42" s="1247" t="s">
        <v>32</v>
      </c>
      <c r="F42" s="1247"/>
      <c r="G42" s="1247"/>
      <c r="H42" s="1248"/>
      <c r="I42" s="107">
        <v>105</v>
      </c>
      <c r="J42" s="108">
        <v>71</v>
      </c>
      <c r="K42" s="108">
        <v>37</v>
      </c>
      <c r="L42" s="108">
        <v>0</v>
      </c>
      <c r="M42" s="109">
        <v>334</v>
      </c>
    </row>
    <row r="43" spans="2:13" ht="27.75" customHeight="1" x14ac:dyDescent="0.15">
      <c r="B43" s="1241"/>
      <c r="C43" s="1242"/>
      <c r="D43" s="106"/>
      <c r="E43" s="1247" t="s">
        <v>33</v>
      </c>
      <c r="F43" s="1247"/>
      <c r="G43" s="1247"/>
      <c r="H43" s="1248"/>
      <c r="I43" s="107">
        <v>18207</v>
      </c>
      <c r="J43" s="108">
        <v>16738</v>
      </c>
      <c r="K43" s="108">
        <v>16254</v>
      </c>
      <c r="L43" s="108">
        <v>15570</v>
      </c>
      <c r="M43" s="109">
        <v>14184</v>
      </c>
    </row>
    <row r="44" spans="2:13" ht="27.75" customHeight="1" x14ac:dyDescent="0.15">
      <c r="B44" s="1241"/>
      <c r="C44" s="1242"/>
      <c r="D44" s="106"/>
      <c r="E44" s="1247" t="s">
        <v>34</v>
      </c>
      <c r="F44" s="1247"/>
      <c r="G44" s="1247"/>
      <c r="H44" s="1248"/>
      <c r="I44" s="107">
        <v>305</v>
      </c>
      <c r="J44" s="108">
        <v>233</v>
      </c>
      <c r="K44" s="108">
        <v>263</v>
      </c>
      <c r="L44" s="108">
        <v>966</v>
      </c>
      <c r="M44" s="109">
        <v>830</v>
      </c>
    </row>
    <row r="45" spans="2:13" ht="27.75" customHeight="1" x14ac:dyDescent="0.15">
      <c r="B45" s="1241"/>
      <c r="C45" s="1242"/>
      <c r="D45" s="106"/>
      <c r="E45" s="1247" t="s">
        <v>35</v>
      </c>
      <c r="F45" s="1247"/>
      <c r="G45" s="1247"/>
      <c r="H45" s="1248"/>
      <c r="I45" s="107">
        <v>1617</v>
      </c>
      <c r="J45" s="108">
        <v>2100</v>
      </c>
      <c r="K45" s="108">
        <v>1690</v>
      </c>
      <c r="L45" s="108">
        <v>1821</v>
      </c>
      <c r="M45" s="109">
        <v>1602</v>
      </c>
    </row>
    <row r="46" spans="2:13" ht="27.75" customHeight="1" x14ac:dyDescent="0.15">
      <c r="B46" s="1241"/>
      <c r="C46" s="1242"/>
      <c r="D46" s="110"/>
      <c r="E46" s="1247" t="s">
        <v>36</v>
      </c>
      <c r="F46" s="1247"/>
      <c r="G46" s="1247"/>
      <c r="H46" s="1248"/>
      <c r="I46" s="107" t="s">
        <v>519</v>
      </c>
      <c r="J46" s="108" t="s">
        <v>519</v>
      </c>
      <c r="K46" s="108" t="s">
        <v>519</v>
      </c>
      <c r="L46" s="108" t="s">
        <v>519</v>
      </c>
      <c r="M46" s="109" t="s">
        <v>519</v>
      </c>
    </row>
    <row r="47" spans="2:13" ht="27.75" customHeight="1" x14ac:dyDescent="0.15">
      <c r="B47" s="1241"/>
      <c r="C47" s="1242"/>
      <c r="D47" s="111"/>
      <c r="E47" s="1249" t="s">
        <v>37</v>
      </c>
      <c r="F47" s="1250"/>
      <c r="G47" s="1250"/>
      <c r="H47" s="1251"/>
      <c r="I47" s="107" t="s">
        <v>519</v>
      </c>
      <c r="J47" s="108" t="s">
        <v>519</v>
      </c>
      <c r="K47" s="108" t="s">
        <v>519</v>
      </c>
      <c r="L47" s="108" t="s">
        <v>519</v>
      </c>
      <c r="M47" s="109" t="s">
        <v>519</v>
      </c>
    </row>
    <row r="48" spans="2:13" ht="27.75" customHeight="1" x14ac:dyDescent="0.15">
      <c r="B48" s="1241"/>
      <c r="C48" s="1242"/>
      <c r="D48" s="106"/>
      <c r="E48" s="1247" t="s">
        <v>38</v>
      </c>
      <c r="F48" s="1247"/>
      <c r="G48" s="1247"/>
      <c r="H48" s="1248"/>
      <c r="I48" s="107" t="s">
        <v>519</v>
      </c>
      <c r="J48" s="108" t="s">
        <v>519</v>
      </c>
      <c r="K48" s="108" t="s">
        <v>519</v>
      </c>
      <c r="L48" s="108" t="s">
        <v>519</v>
      </c>
      <c r="M48" s="109" t="s">
        <v>519</v>
      </c>
    </row>
    <row r="49" spans="2:13" ht="27.75" customHeight="1" x14ac:dyDescent="0.15">
      <c r="B49" s="1243"/>
      <c r="C49" s="1244"/>
      <c r="D49" s="106"/>
      <c r="E49" s="1247" t="s">
        <v>39</v>
      </c>
      <c r="F49" s="1247"/>
      <c r="G49" s="1247"/>
      <c r="H49" s="1248"/>
      <c r="I49" s="107" t="s">
        <v>519</v>
      </c>
      <c r="J49" s="108" t="s">
        <v>519</v>
      </c>
      <c r="K49" s="108" t="s">
        <v>519</v>
      </c>
      <c r="L49" s="108" t="s">
        <v>519</v>
      </c>
      <c r="M49" s="109" t="s">
        <v>519</v>
      </c>
    </row>
    <row r="50" spans="2:13" ht="27.75" customHeight="1" x14ac:dyDescent="0.15">
      <c r="B50" s="1252" t="s">
        <v>40</v>
      </c>
      <c r="C50" s="1253"/>
      <c r="D50" s="112"/>
      <c r="E50" s="1247" t="s">
        <v>41</v>
      </c>
      <c r="F50" s="1247"/>
      <c r="G50" s="1247"/>
      <c r="H50" s="1248"/>
      <c r="I50" s="107">
        <v>5571</v>
      </c>
      <c r="J50" s="108">
        <v>6407</v>
      </c>
      <c r="K50" s="108">
        <v>7378</v>
      </c>
      <c r="L50" s="108">
        <v>7465</v>
      </c>
      <c r="M50" s="109">
        <v>7637</v>
      </c>
    </row>
    <row r="51" spans="2:13" ht="27.75" customHeight="1" x14ac:dyDescent="0.15">
      <c r="B51" s="1241"/>
      <c r="C51" s="1242"/>
      <c r="D51" s="106"/>
      <c r="E51" s="1247" t="s">
        <v>42</v>
      </c>
      <c r="F51" s="1247"/>
      <c r="G51" s="1247"/>
      <c r="H51" s="1248"/>
      <c r="I51" s="107">
        <v>8692</v>
      </c>
      <c r="J51" s="108">
        <v>8231</v>
      </c>
      <c r="K51" s="108">
        <v>7567</v>
      </c>
      <c r="L51" s="108">
        <v>7530</v>
      </c>
      <c r="M51" s="109">
        <v>5595</v>
      </c>
    </row>
    <row r="52" spans="2:13" ht="27.75" customHeight="1" x14ac:dyDescent="0.15">
      <c r="B52" s="1243"/>
      <c r="C52" s="1244"/>
      <c r="D52" s="106"/>
      <c r="E52" s="1247" t="s">
        <v>43</v>
      </c>
      <c r="F52" s="1247"/>
      <c r="G52" s="1247"/>
      <c r="H52" s="1248"/>
      <c r="I52" s="107">
        <v>22523</v>
      </c>
      <c r="J52" s="108">
        <v>22109</v>
      </c>
      <c r="K52" s="108">
        <v>21702</v>
      </c>
      <c r="L52" s="108">
        <v>21328</v>
      </c>
      <c r="M52" s="109">
        <v>21028</v>
      </c>
    </row>
    <row r="53" spans="2:13" ht="27.75" customHeight="1" thickBot="1" x14ac:dyDescent="0.2">
      <c r="B53" s="1254" t="s">
        <v>44</v>
      </c>
      <c r="C53" s="1255"/>
      <c r="D53" s="113"/>
      <c r="E53" s="1256" t="s">
        <v>45</v>
      </c>
      <c r="F53" s="1256"/>
      <c r="G53" s="1256"/>
      <c r="H53" s="1257"/>
      <c r="I53" s="114">
        <v>-2004</v>
      </c>
      <c r="J53" s="115">
        <v>-3598</v>
      </c>
      <c r="K53" s="115">
        <v>-4487</v>
      </c>
      <c r="L53" s="115">
        <v>-4369</v>
      </c>
      <c r="M53" s="116">
        <v>-4149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kRxU4BvyV02wPgWu7rHSQjY2Z0OyXXII1UPliy9grN2n0hiKznW8tCMvGw+7rzSwRPpJ+QGroYTWrw2vU9nCw==" saltValue="rkjnJuvbkCLu20rx+qI/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6" t="s">
        <v>48</v>
      </c>
      <c r="D55" s="1266"/>
      <c r="E55" s="1267"/>
      <c r="F55" s="128">
        <v>3795</v>
      </c>
      <c r="G55" s="128">
        <v>3656</v>
      </c>
      <c r="H55" s="129">
        <v>3704</v>
      </c>
    </row>
    <row r="56" spans="2:8" ht="52.5" customHeight="1" x14ac:dyDescent="0.15">
      <c r="B56" s="130"/>
      <c r="C56" s="1268" t="s">
        <v>49</v>
      </c>
      <c r="D56" s="1268"/>
      <c r="E56" s="1269"/>
      <c r="F56" s="131">
        <v>343</v>
      </c>
      <c r="G56" s="131">
        <v>345</v>
      </c>
      <c r="H56" s="132">
        <v>351</v>
      </c>
    </row>
    <row r="57" spans="2:8" ht="53.25" customHeight="1" x14ac:dyDescent="0.15">
      <c r="B57" s="130"/>
      <c r="C57" s="1270" t="s">
        <v>50</v>
      </c>
      <c r="D57" s="1270"/>
      <c r="E57" s="1271"/>
      <c r="F57" s="133">
        <v>1401</v>
      </c>
      <c r="G57" s="133">
        <v>1566</v>
      </c>
      <c r="H57" s="134">
        <v>1663</v>
      </c>
    </row>
    <row r="58" spans="2:8" ht="45.75" customHeight="1" x14ac:dyDescent="0.15">
      <c r="B58" s="135"/>
      <c r="C58" s="1258" t="s">
        <v>604</v>
      </c>
      <c r="D58" s="1259"/>
      <c r="E58" s="1260"/>
      <c r="F58" s="136">
        <v>609</v>
      </c>
      <c r="G58" s="136">
        <v>714</v>
      </c>
      <c r="H58" s="137">
        <v>826</v>
      </c>
    </row>
    <row r="59" spans="2:8" ht="45.75" customHeight="1" x14ac:dyDescent="0.15">
      <c r="B59" s="135"/>
      <c r="C59" s="1258" t="s">
        <v>605</v>
      </c>
      <c r="D59" s="1259"/>
      <c r="E59" s="1260"/>
      <c r="F59" s="136">
        <v>438</v>
      </c>
      <c r="G59" s="136">
        <v>488</v>
      </c>
      <c r="H59" s="137">
        <v>472</v>
      </c>
    </row>
    <row r="60" spans="2:8" ht="45.75" customHeight="1" x14ac:dyDescent="0.15">
      <c r="B60" s="135"/>
      <c r="C60" s="1258" t="s">
        <v>606</v>
      </c>
      <c r="D60" s="1259"/>
      <c r="E60" s="1260"/>
      <c r="F60" s="136">
        <v>322</v>
      </c>
      <c r="G60" s="136">
        <v>324</v>
      </c>
      <c r="H60" s="137">
        <v>330</v>
      </c>
    </row>
    <row r="61" spans="2:8" ht="45.75" customHeight="1" x14ac:dyDescent="0.15">
      <c r="B61" s="135"/>
      <c r="C61" s="1258" t="s">
        <v>607</v>
      </c>
      <c r="D61" s="1259"/>
      <c r="E61" s="1260"/>
      <c r="F61" s="136">
        <v>21</v>
      </c>
      <c r="G61" s="136">
        <v>18</v>
      </c>
      <c r="H61" s="137">
        <v>14</v>
      </c>
    </row>
    <row r="62" spans="2:8" ht="45.75" customHeight="1" thickBot="1" x14ac:dyDescent="0.2">
      <c r="B62" s="138"/>
      <c r="C62" s="1261" t="s">
        <v>608</v>
      </c>
      <c r="D62" s="1262"/>
      <c r="E62" s="1263"/>
      <c r="F62" s="139">
        <v>11</v>
      </c>
      <c r="G62" s="139">
        <v>11</v>
      </c>
      <c r="H62" s="140">
        <v>11</v>
      </c>
    </row>
    <row r="63" spans="2:8" ht="52.5" customHeight="1" thickBot="1" x14ac:dyDescent="0.2">
      <c r="B63" s="141"/>
      <c r="C63" s="1264" t="s">
        <v>51</v>
      </c>
      <c r="D63" s="1264"/>
      <c r="E63" s="1265"/>
      <c r="F63" s="142">
        <v>5539</v>
      </c>
      <c r="G63" s="142">
        <v>5567</v>
      </c>
      <c r="H63" s="143">
        <v>5718</v>
      </c>
    </row>
    <row r="64" spans="2:8" ht="15" customHeight="1" x14ac:dyDescent="0.15"/>
  </sheetData>
  <sheetProtection algorithmName="SHA-512" hashValue="Zz9nZoaElDklvvd3W6ZuQcbLMPuexaUxahjVGw3r5e+Lu8xVcWH/2yDp7NYM+p3X48ZGARo1Oi3fRdfmD1jbiA==" saltValue="b0r7mn0eg08I9YI7aJlk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B1" zoomScale="130" zoomScaleNormal="130" zoomScaleSheetLayoutView="55" workbookViewId="0">
      <selection activeCell="AG112" sqref="AG112"/>
    </sheetView>
  </sheetViews>
  <sheetFormatPr defaultColWidth="0" defaultRowHeight="0" customHeight="1" zeroHeight="1" x14ac:dyDescent="0.15"/>
  <cols>
    <col min="1" max="1" width="6.375" style="1272" customWidth="1"/>
    <col min="2" max="107" width="2.5" style="1272" customWidth="1"/>
    <col min="108" max="108" width="6.125" style="1274" customWidth="1"/>
    <col min="109" max="109" width="5.875" style="1273"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332"/>
      <c r="B1" s="1331"/>
      <c r="DD1" s="1272"/>
      <c r="DE1" s="1272"/>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2"/>
      <c r="DE2" s="1272"/>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2"/>
      <c r="DE3" s="1272"/>
    </row>
    <row r="4" spans="1:143" s="291"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2"/>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2"/>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2"/>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2"/>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2"/>
      <c r="DE19" s="1272"/>
    </row>
    <row r="20" spans="1:351" ht="13.5" x14ac:dyDescent="0.15">
      <c r="DD20" s="1272"/>
      <c r="DE20" s="1272"/>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2"/>
      <c r="MM21" s="1327"/>
    </row>
    <row r="22" spans="1:351" ht="17.25" x14ac:dyDescent="0.15">
      <c r="B22" s="1273"/>
      <c r="MM22" s="1327"/>
    </row>
    <row r="23" spans="1:351" ht="13.5" x14ac:dyDescent="0.15">
      <c r="B23" s="1273"/>
    </row>
    <row r="24" spans="1:351" ht="13.5" x14ac:dyDescent="0.15">
      <c r="B24" s="1273"/>
    </row>
    <row r="25" spans="1:351" ht="13.5" x14ac:dyDescent="0.15">
      <c r="B25" s="1273"/>
    </row>
    <row r="26" spans="1:351" ht="13.5" x14ac:dyDescent="0.15">
      <c r="B26" s="1273"/>
    </row>
    <row r="27" spans="1:351" ht="13.5" x14ac:dyDescent="0.15">
      <c r="B27" s="1273"/>
    </row>
    <row r="28" spans="1:351" ht="13.5" x14ac:dyDescent="0.15">
      <c r="B28" s="1273"/>
    </row>
    <row r="29" spans="1:351" ht="13.5" x14ac:dyDescent="0.15">
      <c r="B29" s="1273"/>
    </row>
    <row r="30" spans="1:351" ht="13.5" x14ac:dyDescent="0.15">
      <c r="B30" s="1273"/>
    </row>
    <row r="31" spans="1:351" ht="13.5" x14ac:dyDescent="0.15">
      <c r="B31" s="1273"/>
    </row>
    <row r="32" spans="1:351" ht="13.5" x14ac:dyDescent="0.15">
      <c r="B32" s="1273"/>
    </row>
    <row r="33" spans="2:109" ht="13.5" x14ac:dyDescent="0.15">
      <c r="B33" s="1273"/>
    </row>
    <row r="34" spans="2:109" ht="13.5" x14ac:dyDescent="0.15">
      <c r="B34" s="1273"/>
    </row>
    <row r="35" spans="2:109" ht="13.5" x14ac:dyDescent="0.15">
      <c r="B35" s="1273"/>
    </row>
    <row r="36" spans="2:109" ht="13.5" x14ac:dyDescent="0.15">
      <c r="B36" s="1273"/>
    </row>
    <row r="37" spans="2:109" ht="13.5" x14ac:dyDescent="0.15">
      <c r="B37" s="1273"/>
    </row>
    <row r="38" spans="2:109" ht="13.5" x14ac:dyDescent="0.15">
      <c r="B38" s="1273"/>
    </row>
    <row r="39" spans="2:109" ht="13.5" x14ac:dyDescent="0.15">
      <c r="B39" s="1278"/>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6"/>
    </row>
    <row r="40" spans="2:109" ht="13.5" x14ac:dyDescent="0.15">
      <c r="B40" s="1314"/>
      <c r="DD40" s="1314"/>
      <c r="DE40" s="1272"/>
    </row>
    <row r="41" spans="2:109" ht="17.25" x14ac:dyDescent="0.15">
      <c r="B41" s="1326" t="s">
        <v>619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3"/>
      <c r="G42" s="1310"/>
      <c r="I42" s="1309"/>
      <c r="J42" s="1309"/>
      <c r="K42" s="1309"/>
      <c r="AM42" s="1310"/>
      <c r="AN42" s="1310" t="s">
        <v>615</v>
      </c>
      <c r="AP42" s="1309"/>
      <c r="AQ42" s="1309"/>
      <c r="AR42" s="1309"/>
      <c r="AY42" s="1310"/>
      <c r="BA42" s="1309"/>
      <c r="BB42" s="1309"/>
      <c r="BC42" s="1309"/>
      <c r="BK42" s="1310"/>
      <c r="BM42" s="1309"/>
      <c r="BN42" s="1309"/>
      <c r="BO42" s="1309"/>
      <c r="BW42" s="1310"/>
      <c r="BY42" s="1309"/>
      <c r="BZ42" s="1309"/>
      <c r="CA42" s="1309"/>
      <c r="CI42" s="1310"/>
      <c r="CK42" s="1309"/>
      <c r="CL42" s="1309"/>
      <c r="CM42" s="1309"/>
      <c r="CU42" s="1310"/>
      <c r="CW42" s="1309"/>
      <c r="CX42" s="1309"/>
      <c r="CY42" s="1309"/>
    </row>
    <row r="43" spans="2:109" ht="13.5" customHeight="1" x14ac:dyDescent="0.15">
      <c r="B43" s="1273"/>
      <c r="AN43" s="1308" t="s">
        <v>618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6"/>
    </row>
    <row r="44" spans="2:109" ht="13.5" x14ac:dyDescent="0.15">
      <c r="B44" s="1273"/>
      <c r="AN44" s="1305"/>
      <c r="AO44" s="1304"/>
      <c r="AP44" s="1304"/>
      <c r="AQ44" s="1304"/>
      <c r="AR44" s="1304"/>
      <c r="AS44" s="1304"/>
      <c r="AT44" s="1304"/>
      <c r="AU44" s="1304"/>
      <c r="AV44" s="1304"/>
      <c r="AW44" s="1304"/>
      <c r="AX44" s="1304"/>
      <c r="AY44" s="1304"/>
      <c r="AZ44" s="1304"/>
      <c r="BA44" s="1304"/>
      <c r="BB44" s="1304"/>
      <c r="BC44" s="1304"/>
      <c r="BD44" s="1304"/>
      <c r="BE44" s="1304"/>
      <c r="BF44" s="1304"/>
      <c r="BG44" s="1304"/>
      <c r="BH44" s="1304"/>
      <c r="BI44" s="1304"/>
      <c r="BJ44" s="1304"/>
      <c r="BK44" s="1304"/>
      <c r="BL44" s="1304"/>
      <c r="BM44" s="1304"/>
      <c r="BN44" s="1304"/>
      <c r="BO44" s="1304"/>
      <c r="BP44" s="1304"/>
      <c r="BQ44" s="1304"/>
      <c r="BR44" s="1304"/>
      <c r="BS44" s="1304"/>
      <c r="BT44" s="1304"/>
      <c r="BU44" s="1304"/>
      <c r="BV44" s="1304"/>
      <c r="BW44" s="1304"/>
      <c r="BX44" s="1304"/>
      <c r="BY44" s="1304"/>
      <c r="BZ44" s="1304"/>
      <c r="CA44" s="1304"/>
      <c r="CB44" s="1304"/>
      <c r="CC44" s="1304"/>
      <c r="CD44" s="1304"/>
      <c r="CE44" s="1304"/>
      <c r="CF44" s="1304"/>
      <c r="CG44" s="1304"/>
      <c r="CH44" s="1304"/>
      <c r="CI44" s="1304"/>
      <c r="CJ44" s="1304"/>
      <c r="CK44" s="1304"/>
      <c r="CL44" s="1304"/>
      <c r="CM44" s="1304"/>
      <c r="CN44" s="1304"/>
      <c r="CO44" s="1304"/>
      <c r="CP44" s="1304"/>
      <c r="CQ44" s="1304"/>
      <c r="CR44" s="1304"/>
      <c r="CS44" s="1304"/>
      <c r="CT44" s="1304"/>
      <c r="CU44" s="1304"/>
      <c r="CV44" s="1304"/>
      <c r="CW44" s="1304"/>
      <c r="CX44" s="1304"/>
      <c r="CY44" s="1304"/>
      <c r="CZ44" s="1304"/>
      <c r="DA44" s="1304"/>
      <c r="DB44" s="1304"/>
      <c r="DC44" s="1303"/>
    </row>
    <row r="45" spans="2:109" ht="13.5" x14ac:dyDescent="0.15">
      <c r="B45" s="1273"/>
      <c r="AN45" s="1305"/>
      <c r="AO45" s="1304"/>
      <c r="AP45" s="1304"/>
      <c r="AQ45" s="1304"/>
      <c r="AR45" s="1304"/>
      <c r="AS45" s="1304"/>
      <c r="AT45" s="1304"/>
      <c r="AU45" s="1304"/>
      <c r="AV45" s="1304"/>
      <c r="AW45" s="1304"/>
      <c r="AX45" s="1304"/>
      <c r="AY45" s="1304"/>
      <c r="AZ45" s="1304"/>
      <c r="BA45" s="1304"/>
      <c r="BB45" s="1304"/>
      <c r="BC45" s="1304"/>
      <c r="BD45" s="1304"/>
      <c r="BE45" s="1304"/>
      <c r="BF45" s="1304"/>
      <c r="BG45" s="1304"/>
      <c r="BH45" s="1304"/>
      <c r="BI45" s="1304"/>
      <c r="BJ45" s="1304"/>
      <c r="BK45" s="1304"/>
      <c r="BL45" s="1304"/>
      <c r="BM45" s="1304"/>
      <c r="BN45" s="1304"/>
      <c r="BO45" s="1304"/>
      <c r="BP45" s="1304"/>
      <c r="BQ45" s="1304"/>
      <c r="BR45" s="1304"/>
      <c r="BS45" s="1304"/>
      <c r="BT45" s="1304"/>
      <c r="BU45" s="1304"/>
      <c r="BV45" s="1304"/>
      <c r="BW45" s="1304"/>
      <c r="BX45" s="1304"/>
      <c r="BY45" s="1304"/>
      <c r="BZ45" s="1304"/>
      <c r="CA45" s="1304"/>
      <c r="CB45" s="1304"/>
      <c r="CC45" s="1304"/>
      <c r="CD45" s="1304"/>
      <c r="CE45" s="1304"/>
      <c r="CF45" s="1304"/>
      <c r="CG45" s="1304"/>
      <c r="CH45" s="1304"/>
      <c r="CI45" s="1304"/>
      <c r="CJ45" s="1304"/>
      <c r="CK45" s="1304"/>
      <c r="CL45" s="1304"/>
      <c r="CM45" s="1304"/>
      <c r="CN45" s="1304"/>
      <c r="CO45" s="1304"/>
      <c r="CP45" s="1304"/>
      <c r="CQ45" s="1304"/>
      <c r="CR45" s="1304"/>
      <c r="CS45" s="1304"/>
      <c r="CT45" s="1304"/>
      <c r="CU45" s="1304"/>
      <c r="CV45" s="1304"/>
      <c r="CW45" s="1304"/>
      <c r="CX45" s="1304"/>
      <c r="CY45" s="1304"/>
      <c r="CZ45" s="1304"/>
      <c r="DA45" s="1304"/>
      <c r="DB45" s="1304"/>
      <c r="DC45" s="1303"/>
    </row>
    <row r="46" spans="2:109" ht="13.5" x14ac:dyDescent="0.15">
      <c r="B46" s="1273"/>
      <c r="AN46" s="1305"/>
      <c r="AO46" s="1304"/>
      <c r="AP46" s="1304"/>
      <c r="AQ46" s="1304"/>
      <c r="AR46" s="1304"/>
      <c r="AS46" s="1304"/>
      <c r="AT46" s="1304"/>
      <c r="AU46" s="1304"/>
      <c r="AV46" s="1304"/>
      <c r="AW46" s="1304"/>
      <c r="AX46" s="1304"/>
      <c r="AY46" s="1304"/>
      <c r="AZ46" s="1304"/>
      <c r="BA46" s="1304"/>
      <c r="BB46" s="1304"/>
      <c r="BC46" s="1304"/>
      <c r="BD46" s="1304"/>
      <c r="BE46" s="1304"/>
      <c r="BF46" s="1304"/>
      <c r="BG46" s="1304"/>
      <c r="BH46" s="1304"/>
      <c r="BI46" s="1304"/>
      <c r="BJ46" s="1304"/>
      <c r="BK46" s="1304"/>
      <c r="BL46" s="1304"/>
      <c r="BM46" s="1304"/>
      <c r="BN46" s="1304"/>
      <c r="BO46" s="1304"/>
      <c r="BP46" s="1304"/>
      <c r="BQ46" s="1304"/>
      <c r="BR46" s="1304"/>
      <c r="BS46" s="1304"/>
      <c r="BT46" s="1304"/>
      <c r="BU46" s="1304"/>
      <c r="BV46" s="1304"/>
      <c r="BW46" s="1304"/>
      <c r="BX46" s="1304"/>
      <c r="BY46" s="1304"/>
      <c r="BZ46" s="1304"/>
      <c r="CA46" s="1304"/>
      <c r="CB46" s="1304"/>
      <c r="CC46" s="1304"/>
      <c r="CD46" s="1304"/>
      <c r="CE46" s="1304"/>
      <c r="CF46" s="1304"/>
      <c r="CG46" s="1304"/>
      <c r="CH46" s="1304"/>
      <c r="CI46" s="1304"/>
      <c r="CJ46" s="1304"/>
      <c r="CK46" s="1304"/>
      <c r="CL46" s="1304"/>
      <c r="CM46" s="1304"/>
      <c r="CN46" s="1304"/>
      <c r="CO46" s="1304"/>
      <c r="CP46" s="1304"/>
      <c r="CQ46" s="1304"/>
      <c r="CR46" s="1304"/>
      <c r="CS46" s="1304"/>
      <c r="CT46" s="1304"/>
      <c r="CU46" s="1304"/>
      <c r="CV46" s="1304"/>
      <c r="CW46" s="1304"/>
      <c r="CX46" s="1304"/>
      <c r="CY46" s="1304"/>
      <c r="CZ46" s="1304"/>
      <c r="DA46" s="1304"/>
      <c r="DB46" s="1304"/>
      <c r="DC46" s="1303"/>
    </row>
    <row r="47" spans="2:109" ht="13.5" x14ac:dyDescent="0.15">
      <c r="B47" s="1273"/>
      <c r="AN47" s="1302"/>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0"/>
    </row>
    <row r="48" spans="2:109" ht="13.5" x14ac:dyDescent="0.15">
      <c r="B48" s="1273"/>
      <c r="H48" s="1287"/>
      <c r="I48" s="1287"/>
      <c r="J48" s="1287"/>
      <c r="AN48" s="1287"/>
      <c r="AO48" s="1287"/>
      <c r="AP48" s="1287"/>
      <c r="AZ48" s="1287"/>
      <c r="BA48" s="1287"/>
      <c r="BB48" s="1287"/>
      <c r="BL48" s="1287"/>
      <c r="BM48" s="1287"/>
      <c r="BN48" s="1287"/>
      <c r="BX48" s="1287"/>
      <c r="BY48" s="1287"/>
      <c r="BZ48" s="1287"/>
      <c r="CJ48" s="1287"/>
      <c r="CK48" s="1287"/>
      <c r="CL48" s="1287"/>
      <c r="CV48" s="1287"/>
      <c r="CW48" s="1287"/>
      <c r="CX48" s="1287"/>
    </row>
    <row r="49" spans="1:109" ht="13.5" x14ac:dyDescent="0.15">
      <c r="B49" s="1273"/>
      <c r="AN49" s="1272" t="s">
        <v>613</v>
      </c>
    </row>
    <row r="50" spans="1:109" ht="13.5" x14ac:dyDescent="0.15">
      <c r="B50" s="1273"/>
      <c r="G50" s="1285"/>
      <c r="H50" s="1285"/>
      <c r="I50" s="1285"/>
      <c r="J50" s="1285"/>
      <c r="K50" s="1294"/>
      <c r="L50" s="1294"/>
      <c r="M50" s="1293"/>
      <c r="N50" s="1293"/>
      <c r="AN50" s="1292"/>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0"/>
      <c r="BP50" s="1282" t="s">
        <v>561</v>
      </c>
      <c r="BQ50" s="1282"/>
      <c r="BR50" s="1282"/>
      <c r="BS50" s="1282"/>
      <c r="BT50" s="1282"/>
      <c r="BU50" s="1282"/>
      <c r="BV50" s="1282"/>
      <c r="BW50" s="1282"/>
      <c r="BX50" s="1282" t="s">
        <v>562</v>
      </c>
      <c r="BY50" s="1282"/>
      <c r="BZ50" s="1282"/>
      <c r="CA50" s="1282"/>
      <c r="CB50" s="1282"/>
      <c r="CC50" s="1282"/>
      <c r="CD50" s="1282"/>
      <c r="CE50" s="1282"/>
      <c r="CF50" s="1282" t="s">
        <v>563</v>
      </c>
      <c r="CG50" s="1282"/>
      <c r="CH50" s="1282"/>
      <c r="CI50" s="1282"/>
      <c r="CJ50" s="1282"/>
      <c r="CK50" s="1282"/>
      <c r="CL50" s="1282"/>
      <c r="CM50" s="1282"/>
      <c r="CN50" s="1282" t="s">
        <v>564</v>
      </c>
      <c r="CO50" s="1282"/>
      <c r="CP50" s="1282"/>
      <c r="CQ50" s="1282"/>
      <c r="CR50" s="1282"/>
      <c r="CS50" s="1282"/>
      <c r="CT50" s="1282"/>
      <c r="CU50" s="1282"/>
      <c r="CV50" s="1282" t="s">
        <v>565</v>
      </c>
      <c r="CW50" s="1282"/>
      <c r="CX50" s="1282"/>
      <c r="CY50" s="1282"/>
      <c r="CZ50" s="1282"/>
      <c r="DA50" s="1282"/>
      <c r="DB50" s="1282"/>
      <c r="DC50" s="1282"/>
    </row>
    <row r="51" spans="1:109" ht="13.5" customHeight="1" x14ac:dyDescent="0.15">
      <c r="B51" s="1273"/>
      <c r="G51" s="1289"/>
      <c r="H51" s="1289"/>
      <c r="I51" s="1323"/>
      <c r="J51" s="1323"/>
      <c r="K51" s="1288"/>
      <c r="L51" s="1288"/>
      <c r="M51" s="1288"/>
      <c r="N51" s="1288"/>
      <c r="AM51" s="1287"/>
      <c r="AN51" s="1281" t="s">
        <v>612</v>
      </c>
      <c r="AO51" s="1281"/>
      <c r="AP51" s="1281"/>
      <c r="AQ51" s="1281"/>
      <c r="AR51" s="1281"/>
      <c r="AS51" s="1281"/>
      <c r="AT51" s="1281"/>
      <c r="AU51" s="1281"/>
      <c r="AV51" s="1281"/>
      <c r="AW51" s="1281"/>
      <c r="AX51" s="1281"/>
      <c r="AY51" s="1281"/>
      <c r="AZ51" s="1281"/>
      <c r="BA51" s="1281"/>
      <c r="BB51" s="1281" t="s">
        <v>610</v>
      </c>
      <c r="BC51" s="1281"/>
      <c r="BD51" s="1281"/>
      <c r="BE51" s="1281"/>
      <c r="BF51" s="1281"/>
      <c r="BG51" s="1281"/>
      <c r="BH51" s="1281"/>
      <c r="BI51" s="1281"/>
      <c r="BJ51" s="1281"/>
      <c r="BK51" s="1281"/>
      <c r="BL51" s="1281"/>
      <c r="BM51" s="1281"/>
      <c r="BN51" s="1281"/>
      <c r="BO51" s="1281"/>
      <c r="BP51" s="1322"/>
      <c r="BQ51" s="1280"/>
      <c r="BR51" s="1280"/>
      <c r="BS51" s="1280"/>
      <c r="BT51" s="1280"/>
      <c r="BU51" s="1280"/>
      <c r="BV51" s="1280"/>
      <c r="BW51" s="1280"/>
      <c r="BX51" s="1322"/>
      <c r="BY51" s="1280"/>
      <c r="BZ51" s="1280"/>
      <c r="CA51" s="1280"/>
      <c r="CB51" s="1280"/>
      <c r="CC51" s="1280"/>
      <c r="CD51" s="1280"/>
      <c r="CE51" s="1280"/>
      <c r="CF51" s="1322"/>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ht="13.5" x14ac:dyDescent="0.15">
      <c r="B52" s="1273"/>
      <c r="G52" s="1289"/>
      <c r="H52" s="1289"/>
      <c r="I52" s="1323"/>
      <c r="J52" s="1323"/>
      <c r="K52" s="1288"/>
      <c r="L52" s="1288"/>
      <c r="M52" s="1288"/>
      <c r="N52" s="1288"/>
      <c r="AM52" s="1287"/>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5" x14ac:dyDescent="0.15">
      <c r="A53" s="1309"/>
      <c r="B53" s="1273"/>
      <c r="G53" s="1289"/>
      <c r="H53" s="1289"/>
      <c r="I53" s="1285"/>
      <c r="J53" s="1285"/>
      <c r="K53" s="1288"/>
      <c r="L53" s="1288"/>
      <c r="M53" s="1288"/>
      <c r="N53" s="1288"/>
      <c r="AM53" s="1287"/>
      <c r="AN53" s="1281"/>
      <c r="AO53" s="1281"/>
      <c r="AP53" s="1281"/>
      <c r="AQ53" s="1281"/>
      <c r="AR53" s="1281"/>
      <c r="AS53" s="1281"/>
      <c r="AT53" s="1281"/>
      <c r="AU53" s="1281"/>
      <c r="AV53" s="1281"/>
      <c r="AW53" s="1281"/>
      <c r="AX53" s="1281"/>
      <c r="AY53" s="1281"/>
      <c r="AZ53" s="1281"/>
      <c r="BA53" s="1281"/>
      <c r="BB53" s="1281" t="s">
        <v>617</v>
      </c>
      <c r="BC53" s="1281"/>
      <c r="BD53" s="1281"/>
      <c r="BE53" s="1281"/>
      <c r="BF53" s="1281"/>
      <c r="BG53" s="1281"/>
      <c r="BH53" s="1281"/>
      <c r="BI53" s="1281"/>
      <c r="BJ53" s="1281"/>
      <c r="BK53" s="1281"/>
      <c r="BL53" s="1281"/>
      <c r="BM53" s="1281"/>
      <c r="BN53" s="1281"/>
      <c r="BO53" s="1281"/>
      <c r="BP53" s="1322"/>
      <c r="BQ53" s="1280"/>
      <c r="BR53" s="1280"/>
      <c r="BS53" s="1280"/>
      <c r="BT53" s="1280"/>
      <c r="BU53" s="1280"/>
      <c r="BV53" s="1280"/>
      <c r="BW53" s="1280"/>
      <c r="BX53" s="1322"/>
      <c r="BY53" s="1280"/>
      <c r="BZ53" s="1280"/>
      <c r="CA53" s="1280"/>
      <c r="CB53" s="1280"/>
      <c r="CC53" s="1280"/>
      <c r="CD53" s="1280"/>
      <c r="CE53" s="1280"/>
      <c r="CF53" s="1322"/>
      <c r="CG53" s="1280"/>
      <c r="CH53" s="1280"/>
      <c r="CI53" s="1280"/>
      <c r="CJ53" s="1280"/>
      <c r="CK53" s="1280"/>
      <c r="CL53" s="1280"/>
      <c r="CM53" s="1280"/>
      <c r="CN53" s="1280">
        <v>59.1</v>
      </c>
      <c r="CO53" s="1280"/>
      <c r="CP53" s="1280"/>
      <c r="CQ53" s="1280"/>
      <c r="CR53" s="1280"/>
      <c r="CS53" s="1280"/>
      <c r="CT53" s="1280"/>
      <c r="CU53" s="1280"/>
      <c r="CV53" s="1280">
        <v>60.8</v>
      </c>
      <c r="CW53" s="1280"/>
      <c r="CX53" s="1280"/>
      <c r="CY53" s="1280"/>
      <c r="CZ53" s="1280"/>
      <c r="DA53" s="1280"/>
      <c r="DB53" s="1280"/>
      <c r="DC53" s="1280"/>
    </row>
    <row r="54" spans="1:109" ht="13.5" x14ac:dyDescent="0.15">
      <c r="A54" s="1309"/>
      <c r="B54" s="1273"/>
      <c r="G54" s="1289"/>
      <c r="H54" s="1289"/>
      <c r="I54" s="1285"/>
      <c r="J54" s="1285"/>
      <c r="K54" s="1288"/>
      <c r="L54" s="1288"/>
      <c r="M54" s="1288"/>
      <c r="N54" s="1288"/>
      <c r="AM54" s="1287"/>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5" x14ac:dyDescent="0.15">
      <c r="A55" s="1309"/>
      <c r="B55" s="1273"/>
      <c r="G55" s="1285"/>
      <c r="H55" s="1285"/>
      <c r="I55" s="1285"/>
      <c r="J55" s="1285"/>
      <c r="K55" s="1288"/>
      <c r="L55" s="1288"/>
      <c r="M55" s="1288"/>
      <c r="N55" s="1288"/>
      <c r="AN55" s="1282" t="s">
        <v>611</v>
      </c>
      <c r="AO55" s="1282"/>
      <c r="AP55" s="1282"/>
      <c r="AQ55" s="1282"/>
      <c r="AR55" s="1282"/>
      <c r="AS55" s="1282"/>
      <c r="AT55" s="1282"/>
      <c r="AU55" s="1282"/>
      <c r="AV55" s="1282"/>
      <c r="AW55" s="1282"/>
      <c r="AX55" s="1282"/>
      <c r="AY55" s="1282"/>
      <c r="AZ55" s="1282"/>
      <c r="BA55" s="1282"/>
      <c r="BB55" s="1281" t="s">
        <v>610</v>
      </c>
      <c r="BC55" s="1281"/>
      <c r="BD55" s="1281"/>
      <c r="BE55" s="1281"/>
      <c r="BF55" s="1281"/>
      <c r="BG55" s="1281"/>
      <c r="BH55" s="1281"/>
      <c r="BI55" s="1281"/>
      <c r="BJ55" s="1281"/>
      <c r="BK55" s="1281"/>
      <c r="BL55" s="1281"/>
      <c r="BM55" s="1281"/>
      <c r="BN55" s="1281"/>
      <c r="BO55" s="1281"/>
      <c r="BP55" s="1322"/>
      <c r="BQ55" s="1280"/>
      <c r="BR55" s="1280"/>
      <c r="BS55" s="1280"/>
      <c r="BT55" s="1280"/>
      <c r="BU55" s="1280"/>
      <c r="BV55" s="1280"/>
      <c r="BW55" s="1280"/>
      <c r="BX55" s="1322"/>
      <c r="BY55" s="1280"/>
      <c r="BZ55" s="1280"/>
      <c r="CA55" s="1280"/>
      <c r="CB55" s="1280"/>
      <c r="CC55" s="1280"/>
      <c r="CD55" s="1280"/>
      <c r="CE55" s="1280"/>
      <c r="CF55" s="1322"/>
      <c r="CG55" s="1280"/>
      <c r="CH55" s="1280"/>
      <c r="CI55" s="1280"/>
      <c r="CJ55" s="1280"/>
      <c r="CK55" s="1280"/>
      <c r="CL55" s="1280"/>
      <c r="CM55" s="1280"/>
      <c r="CN55" s="1280">
        <v>25.3</v>
      </c>
      <c r="CO55" s="1280"/>
      <c r="CP55" s="1280"/>
      <c r="CQ55" s="1280"/>
      <c r="CR55" s="1280"/>
      <c r="CS55" s="1280"/>
      <c r="CT55" s="1280"/>
      <c r="CU55" s="1280"/>
      <c r="CV55" s="1280">
        <v>25.5</v>
      </c>
      <c r="CW55" s="1280"/>
      <c r="CX55" s="1280"/>
      <c r="CY55" s="1280"/>
      <c r="CZ55" s="1280"/>
      <c r="DA55" s="1280"/>
      <c r="DB55" s="1280"/>
      <c r="DC55" s="1280"/>
    </row>
    <row r="56" spans="1:109" ht="13.5" x14ac:dyDescent="0.15">
      <c r="A56" s="1309"/>
      <c r="B56" s="1273"/>
      <c r="G56" s="1285"/>
      <c r="H56" s="1285"/>
      <c r="I56" s="1285"/>
      <c r="J56" s="1285"/>
      <c r="K56" s="1288"/>
      <c r="L56" s="1288"/>
      <c r="M56" s="1288"/>
      <c r="N56" s="1288"/>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1309" customFormat="1" ht="13.5" x14ac:dyDescent="0.15">
      <c r="B57" s="1315"/>
      <c r="G57" s="1285"/>
      <c r="H57" s="1285"/>
      <c r="I57" s="1284"/>
      <c r="J57" s="1284"/>
      <c r="K57" s="1288"/>
      <c r="L57" s="1288"/>
      <c r="M57" s="1288"/>
      <c r="N57" s="1288"/>
      <c r="AM57" s="1272"/>
      <c r="AN57" s="1282"/>
      <c r="AO57" s="1282"/>
      <c r="AP57" s="1282"/>
      <c r="AQ57" s="1282"/>
      <c r="AR57" s="1282"/>
      <c r="AS57" s="1282"/>
      <c r="AT57" s="1282"/>
      <c r="AU57" s="1282"/>
      <c r="AV57" s="1282"/>
      <c r="AW57" s="1282"/>
      <c r="AX57" s="1282"/>
      <c r="AY57" s="1282"/>
      <c r="AZ57" s="1282"/>
      <c r="BA57" s="1282"/>
      <c r="BB57" s="1281" t="s">
        <v>617</v>
      </c>
      <c r="BC57" s="1281"/>
      <c r="BD57" s="1281"/>
      <c r="BE57" s="1281"/>
      <c r="BF57" s="1281"/>
      <c r="BG57" s="1281"/>
      <c r="BH57" s="1281"/>
      <c r="BI57" s="1281"/>
      <c r="BJ57" s="1281"/>
      <c r="BK57" s="1281"/>
      <c r="BL57" s="1281"/>
      <c r="BM57" s="1281"/>
      <c r="BN57" s="1281"/>
      <c r="BO57" s="1281"/>
      <c r="BP57" s="1322"/>
      <c r="BQ57" s="1280"/>
      <c r="BR57" s="1280"/>
      <c r="BS57" s="1280"/>
      <c r="BT57" s="1280"/>
      <c r="BU57" s="1280"/>
      <c r="BV57" s="1280"/>
      <c r="BW57" s="1280"/>
      <c r="BX57" s="1322"/>
      <c r="BY57" s="1280"/>
      <c r="BZ57" s="1280"/>
      <c r="CA57" s="1280"/>
      <c r="CB57" s="1280"/>
      <c r="CC57" s="1280"/>
      <c r="CD57" s="1280"/>
      <c r="CE57" s="1280"/>
      <c r="CF57" s="1322"/>
      <c r="CG57" s="1280"/>
      <c r="CH57" s="1280"/>
      <c r="CI57" s="1280"/>
      <c r="CJ57" s="1280"/>
      <c r="CK57" s="1280"/>
      <c r="CL57" s="1280"/>
      <c r="CM57" s="1280"/>
      <c r="CN57" s="1280">
        <v>59.8</v>
      </c>
      <c r="CO57" s="1280"/>
      <c r="CP57" s="1280"/>
      <c r="CQ57" s="1280"/>
      <c r="CR57" s="1280"/>
      <c r="CS57" s="1280"/>
      <c r="CT57" s="1280"/>
      <c r="CU57" s="1280"/>
      <c r="CV57" s="1280">
        <v>60.6</v>
      </c>
      <c r="CW57" s="1280"/>
      <c r="CX57" s="1280"/>
      <c r="CY57" s="1280"/>
      <c r="CZ57" s="1280"/>
      <c r="DA57" s="1280"/>
      <c r="DB57" s="1280"/>
      <c r="DC57" s="1280"/>
      <c r="DD57" s="1320"/>
      <c r="DE57" s="1315"/>
    </row>
    <row r="58" spans="1:109" s="1309" customFormat="1" ht="13.5" x14ac:dyDescent="0.15">
      <c r="A58" s="1272"/>
      <c r="B58" s="1315"/>
      <c r="G58" s="1285"/>
      <c r="H58" s="1285"/>
      <c r="I58" s="1284"/>
      <c r="J58" s="1284"/>
      <c r="K58" s="1288"/>
      <c r="L58" s="1288"/>
      <c r="M58" s="1288"/>
      <c r="N58" s="1288"/>
      <c r="AM58" s="1272"/>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1320"/>
      <c r="DE58" s="1315"/>
    </row>
    <row r="59" spans="1:109" s="1309" customFormat="1" ht="13.5" x14ac:dyDescent="0.15">
      <c r="A59" s="1272"/>
      <c r="B59" s="1315"/>
      <c r="K59" s="1321"/>
      <c r="L59" s="1321"/>
      <c r="M59" s="1321"/>
      <c r="N59" s="1321"/>
      <c r="AQ59" s="1321"/>
      <c r="AR59" s="1321"/>
      <c r="AS59" s="1321"/>
      <c r="AT59" s="1321"/>
      <c r="BC59" s="1321"/>
      <c r="BD59" s="1321"/>
      <c r="BE59" s="1321"/>
      <c r="BF59" s="1321"/>
      <c r="BO59" s="1321"/>
      <c r="BP59" s="1321"/>
      <c r="BQ59" s="1321"/>
      <c r="BR59" s="1321"/>
      <c r="CA59" s="1321"/>
      <c r="CB59" s="1321"/>
      <c r="CC59" s="1321"/>
      <c r="CD59" s="1321"/>
      <c r="CM59" s="1321"/>
      <c r="CN59" s="1321"/>
      <c r="CO59" s="1321"/>
      <c r="CP59" s="1321"/>
      <c r="CY59" s="1321"/>
      <c r="CZ59" s="1321"/>
      <c r="DA59" s="1321"/>
      <c r="DB59" s="1321"/>
      <c r="DC59" s="1321"/>
      <c r="DD59" s="1320"/>
      <c r="DE59" s="1315"/>
    </row>
    <row r="60" spans="1:109" s="1309" customFormat="1" ht="13.5" x14ac:dyDescent="0.15">
      <c r="A60" s="1272"/>
      <c r="B60" s="1315"/>
      <c r="K60" s="1321"/>
      <c r="L60" s="1321"/>
      <c r="M60" s="1321"/>
      <c r="N60" s="1321"/>
      <c r="AQ60" s="1321"/>
      <c r="AR60" s="1321"/>
      <c r="AS60" s="1321"/>
      <c r="AT60" s="1321"/>
      <c r="BC60" s="1321"/>
      <c r="BD60" s="1321"/>
      <c r="BE60" s="1321"/>
      <c r="BF60" s="1321"/>
      <c r="BO60" s="1321"/>
      <c r="BP60" s="1321"/>
      <c r="BQ60" s="1321"/>
      <c r="BR60" s="1321"/>
      <c r="CA60" s="1321"/>
      <c r="CB60" s="1321"/>
      <c r="CC60" s="1321"/>
      <c r="CD60" s="1321"/>
      <c r="CM60" s="1321"/>
      <c r="CN60" s="1321"/>
      <c r="CO60" s="1321"/>
      <c r="CP60" s="1321"/>
      <c r="CY60" s="1321"/>
      <c r="CZ60" s="1321"/>
      <c r="DA60" s="1321"/>
      <c r="DB60" s="1321"/>
      <c r="DC60" s="1321"/>
      <c r="DD60" s="1320"/>
      <c r="DE60" s="1315"/>
    </row>
    <row r="61" spans="1:109" s="1309" customFormat="1" ht="13.5" x14ac:dyDescent="0.15">
      <c r="A61" s="1272"/>
      <c r="B61" s="1319"/>
      <c r="C61" s="1318"/>
      <c r="D61" s="1318"/>
      <c r="E61" s="1318"/>
      <c r="F61" s="1318"/>
      <c r="G61" s="1318"/>
      <c r="H61" s="1318"/>
      <c r="I61" s="1318"/>
      <c r="J61" s="1318"/>
      <c r="K61" s="1318"/>
      <c r="L61" s="1318"/>
      <c r="M61" s="1317"/>
      <c r="N61" s="1317"/>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7"/>
      <c r="AT61" s="1317"/>
      <c r="AU61" s="1318"/>
      <c r="AV61" s="1318"/>
      <c r="AW61" s="1318"/>
      <c r="AX61" s="1318"/>
      <c r="AY61" s="1318"/>
      <c r="AZ61" s="1318"/>
      <c r="BA61" s="1318"/>
      <c r="BB61" s="1318"/>
      <c r="BC61" s="1318"/>
      <c r="BD61" s="1318"/>
      <c r="BE61" s="1317"/>
      <c r="BF61" s="1317"/>
      <c r="BG61" s="1318"/>
      <c r="BH61" s="1318"/>
      <c r="BI61" s="1318"/>
      <c r="BJ61" s="1318"/>
      <c r="BK61" s="1318"/>
      <c r="BL61" s="1318"/>
      <c r="BM61" s="1318"/>
      <c r="BN61" s="1318"/>
      <c r="BO61" s="1318"/>
      <c r="BP61" s="1318"/>
      <c r="BQ61" s="1317"/>
      <c r="BR61" s="1317"/>
      <c r="BS61" s="1318"/>
      <c r="BT61" s="1318"/>
      <c r="BU61" s="1318"/>
      <c r="BV61" s="1318"/>
      <c r="BW61" s="1318"/>
      <c r="BX61" s="1318"/>
      <c r="BY61" s="1318"/>
      <c r="BZ61" s="1318"/>
      <c r="CA61" s="1318"/>
      <c r="CB61" s="1318"/>
      <c r="CC61" s="1317"/>
      <c r="CD61" s="1317"/>
      <c r="CE61" s="1318"/>
      <c r="CF61" s="1318"/>
      <c r="CG61" s="1318"/>
      <c r="CH61" s="1318"/>
      <c r="CI61" s="1318"/>
      <c r="CJ61" s="1318"/>
      <c r="CK61" s="1318"/>
      <c r="CL61" s="1318"/>
      <c r="CM61" s="1318"/>
      <c r="CN61" s="1318"/>
      <c r="CO61" s="1317"/>
      <c r="CP61" s="1317"/>
      <c r="CQ61" s="1318"/>
      <c r="CR61" s="1318"/>
      <c r="CS61" s="1318"/>
      <c r="CT61" s="1318"/>
      <c r="CU61" s="1318"/>
      <c r="CV61" s="1318"/>
      <c r="CW61" s="1318"/>
      <c r="CX61" s="1318"/>
      <c r="CY61" s="1318"/>
      <c r="CZ61" s="1318"/>
      <c r="DA61" s="1317"/>
      <c r="DB61" s="1317"/>
      <c r="DC61" s="1317"/>
      <c r="DD61" s="1316"/>
      <c r="DE61" s="1315"/>
    </row>
    <row r="62" spans="1:109" ht="13.5" x14ac:dyDescent="0.15">
      <c r="B62" s="1314"/>
      <c r="C62" s="1314"/>
      <c r="D62" s="1314"/>
      <c r="E62" s="1314"/>
      <c r="F62" s="1314"/>
      <c r="G62" s="1314"/>
      <c r="H62" s="1314"/>
      <c r="I62" s="1314"/>
      <c r="J62" s="1314"/>
      <c r="K62" s="1314"/>
      <c r="L62" s="1314"/>
      <c r="M62" s="1314"/>
      <c r="N62" s="1314"/>
      <c r="O62" s="1314"/>
      <c r="P62" s="1314"/>
      <c r="Q62" s="1314"/>
      <c r="R62" s="1314"/>
      <c r="S62" s="1314"/>
      <c r="T62" s="1314"/>
      <c r="U62" s="1314"/>
      <c r="V62" s="1314"/>
      <c r="W62" s="1314"/>
      <c r="X62" s="1314"/>
      <c r="Y62" s="1314"/>
      <c r="Z62" s="1314"/>
      <c r="AA62" s="1314"/>
      <c r="AB62" s="1314"/>
      <c r="AC62" s="1314"/>
      <c r="AD62" s="1314"/>
      <c r="AE62" s="1314"/>
      <c r="AF62" s="1314"/>
      <c r="AG62" s="1314"/>
      <c r="AH62" s="1314"/>
      <c r="AI62" s="1314"/>
      <c r="AJ62" s="1314"/>
      <c r="AK62" s="1314"/>
      <c r="AL62" s="1314"/>
      <c r="AM62" s="1314"/>
      <c r="AN62" s="1314"/>
      <c r="AO62" s="1314"/>
      <c r="AP62" s="1314"/>
      <c r="AQ62" s="1314"/>
      <c r="AR62" s="1314"/>
      <c r="AS62" s="1314"/>
      <c r="AT62" s="1314"/>
      <c r="AU62" s="1314"/>
      <c r="AV62" s="1314"/>
      <c r="AW62" s="1314"/>
      <c r="AX62" s="1314"/>
      <c r="AY62" s="1314"/>
      <c r="AZ62" s="1314"/>
      <c r="BA62" s="1314"/>
      <c r="BB62" s="1314"/>
      <c r="BC62" s="1314"/>
      <c r="BD62" s="1314"/>
      <c r="BE62" s="1314"/>
      <c r="BF62" s="1314"/>
      <c r="BG62" s="1314"/>
      <c r="BH62" s="1314"/>
      <c r="BI62" s="1314"/>
      <c r="BJ62" s="1314"/>
      <c r="BK62" s="1314"/>
      <c r="BL62" s="1314"/>
      <c r="BM62" s="1314"/>
      <c r="BN62" s="1314"/>
      <c r="BO62" s="1314"/>
      <c r="BP62" s="1314"/>
      <c r="BQ62" s="1314"/>
      <c r="BR62" s="1314"/>
      <c r="BS62" s="1314"/>
      <c r="BT62" s="1314"/>
      <c r="BU62" s="1314"/>
      <c r="BV62" s="1314"/>
      <c r="BW62" s="1314"/>
      <c r="BX62" s="1314"/>
      <c r="BY62" s="1314"/>
      <c r="BZ62" s="1314"/>
      <c r="CA62" s="1314"/>
      <c r="CB62" s="1314"/>
      <c r="CC62" s="1314"/>
      <c r="CD62" s="1314"/>
      <c r="CE62" s="1314"/>
      <c r="CF62" s="1314"/>
      <c r="CG62" s="1314"/>
      <c r="CH62" s="1314"/>
      <c r="CI62" s="1314"/>
      <c r="CJ62" s="1314"/>
      <c r="CK62" s="1314"/>
      <c r="CL62" s="1314"/>
      <c r="CM62" s="1314"/>
      <c r="CN62" s="1314"/>
      <c r="CO62" s="1314"/>
      <c r="CP62" s="1314"/>
      <c r="CQ62" s="1314"/>
      <c r="CR62" s="1314"/>
      <c r="CS62" s="1314"/>
      <c r="CT62" s="1314"/>
      <c r="CU62" s="1314"/>
      <c r="CV62" s="1314"/>
      <c r="CW62" s="1314"/>
      <c r="CX62" s="1314"/>
      <c r="CY62" s="1314"/>
      <c r="CZ62" s="1314"/>
      <c r="DA62" s="1314"/>
      <c r="DB62" s="1314"/>
      <c r="DC62" s="1314"/>
      <c r="DD62" s="1314"/>
      <c r="DE62" s="1272"/>
    </row>
    <row r="63" spans="1:109" ht="17.25" x14ac:dyDescent="0.15">
      <c r="B63" s="1313" t="s">
        <v>616</v>
      </c>
    </row>
    <row r="64" spans="1:109" ht="13.5" x14ac:dyDescent="0.15">
      <c r="B64" s="1273"/>
      <c r="G64" s="1310"/>
      <c r="I64" s="1312"/>
      <c r="J64" s="1312"/>
      <c r="K64" s="1312"/>
      <c r="L64" s="1312"/>
      <c r="M64" s="1312"/>
      <c r="N64" s="1311"/>
      <c r="AM64" s="1310"/>
      <c r="AN64" s="1310" t="s">
        <v>615</v>
      </c>
      <c r="AP64" s="1309"/>
      <c r="AQ64" s="1309"/>
      <c r="AR64" s="1309"/>
      <c r="AY64" s="1310"/>
      <c r="BA64" s="1309"/>
      <c r="BB64" s="1309"/>
      <c r="BC64" s="1309"/>
      <c r="BK64" s="1310"/>
      <c r="BM64" s="1309"/>
      <c r="BN64" s="1309"/>
      <c r="BO64" s="1309"/>
      <c r="BW64" s="1310"/>
      <c r="BY64" s="1309"/>
      <c r="BZ64" s="1309"/>
      <c r="CA64" s="1309"/>
      <c r="CI64" s="1310"/>
      <c r="CK64" s="1309"/>
      <c r="CL64" s="1309"/>
      <c r="CM64" s="1309"/>
      <c r="CU64" s="1310"/>
      <c r="CW64" s="1309"/>
      <c r="CX64" s="1309"/>
      <c r="CY64" s="1309"/>
    </row>
    <row r="65" spans="2:107" ht="13.5" x14ac:dyDescent="0.15">
      <c r="B65" s="1273"/>
      <c r="AN65" s="1308" t="s">
        <v>614</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6"/>
    </row>
    <row r="66" spans="2:107" ht="13.5" x14ac:dyDescent="0.15">
      <c r="B66" s="1273"/>
      <c r="AN66" s="1305"/>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P66" s="1304"/>
      <c r="BQ66" s="1304"/>
      <c r="BR66" s="1304"/>
      <c r="BS66" s="1304"/>
      <c r="BT66" s="1304"/>
      <c r="BU66" s="1304"/>
      <c r="BV66" s="1304"/>
      <c r="BW66" s="1304"/>
      <c r="BX66" s="1304"/>
      <c r="BY66" s="1304"/>
      <c r="BZ66" s="1304"/>
      <c r="CA66" s="1304"/>
      <c r="CB66" s="1304"/>
      <c r="CC66" s="1304"/>
      <c r="CD66" s="1304"/>
      <c r="CE66" s="1304"/>
      <c r="CF66" s="1304"/>
      <c r="CG66" s="1304"/>
      <c r="CH66" s="1304"/>
      <c r="CI66" s="1304"/>
      <c r="CJ66" s="1304"/>
      <c r="CK66" s="1304"/>
      <c r="CL66" s="1304"/>
      <c r="CM66" s="1304"/>
      <c r="CN66" s="1304"/>
      <c r="CO66" s="1304"/>
      <c r="CP66" s="1304"/>
      <c r="CQ66" s="1304"/>
      <c r="CR66" s="1304"/>
      <c r="CS66" s="1304"/>
      <c r="CT66" s="1304"/>
      <c r="CU66" s="1304"/>
      <c r="CV66" s="1304"/>
      <c r="CW66" s="1304"/>
      <c r="CX66" s="1304"/>
      <c r="CY66" s="1304"/>
      <c r="CZ66" s="1304"/>
      <c r="DA66" s="1304"/>
      <c r="DB66" s="1304"/>
      <c r="DC66" s="1303"/>
    </row>
    <row r="67" spans="2:107" ht="13.5" x14ac:dyDescent="0.15">
      <c r="B67" s="1273"/>
      <c r="AN67" s="1305"/>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P67" s="1304"/>
      <c r="BQ67" s="1304"/>
      <c r="BR67" s="1304"/>
      <c r="BS67" s="1304"/>
      <c r="BT67" s="1304"/>
      <c r="BU67" s="1304"/>
      <c r="BV67" s="1304"/>
      <c r="BW67" s="1304"/>
      <c r="BX67" s="1304"/>
      <c r="BY67" s="1304"/>
      <c r="BZ67" s="1304"/>
      <c r="CA67" s="1304"/>
      <c r="CB67" s="1304"/>
      <c r="CC67" s="1304"/>
      <c r="CD67" s="1304"/>
      <c r="CE67" s="1304"/>
      <c r="CF67" s="1304"/>
      <c r="CG67" s="1304"/>
      <c r="CH67" s="1304"/>
      <c r="CI67" s="1304"/>
      <c r="CJ67" s="1304"/>
      <c r="CK67" s="1304"/>
      <c r="CL67" s="1304"/>
      <c r="CM67" s="1304"/>
      <c r="CN67" s="1304"/>
      <c r="CO67" s="1304"/>
      <c r="CP67" s="1304"/>
      <c r="CQ67" s="1304"/>
      <c r="CR67" s="1304"/>
      <c r="CS67" s="1304"/>
      <c r="CT67" s="1304"/>
      <c r="CU67" s="1304"/>
      <c r="CV67" s="1304"/>
      <c r="CW67" s="1304"/>
      <c r="CX67" s="1304"/>
      <c r="CY67" s="1304"/>
      <c r="CZ67" s="1304"/>
      <c r="DA67" s="1304"/>
      <c r="DB67" s="1304"/>
      <c r="DC67" s="1303"/>
    </row>
    <row r="68" spans="2:107" ht="13.5" x14ac:dyDescent="0.15">
      <c r="B68" s="1273"/>
      <c r="AN68" s="1305"/>
      <c r="AO68" s="1304"/>
      <c r="AP68" s="1304"/>
      <c r="AQ68" s="1304"/>
      <c r="AR68" s="1304"/>
      <c r="AS68" s="1304"/>
      <c r="AT68" s="1304"/>
      <c r="AU68" s="1304"/>
      <c r="AV68" s="1304"/>
      <c r="AW68" s="1304"/>
      <c r="AX68" s="1304"/>
      <c r="AY68" s="1304"/>
      <c r="AZ68" s="1304"/>
      <c r="BA68" s="1304"/>
      <c r="BB68" s="1304"/>
      <c r="BC68" s="1304"/>
      <c r="BD68" s="1304"/>
      <c r="BE68" s="1304"/>
      <c r="BF68" s="1304"/>
      <c r="BG68" s="1304"/>
      <c r="BH68" s="1304"/>
      <c r="BI68" s="1304"/>
      <c r="BJ68" s="1304"/>
      <c r="BK68" s="1304"/>
      <c r="BL68" s="1304"/>
      <c r="BM68" s="1304"/>
      <c r="BN68" s="1304"/>
      <c r="BO68" s="1304"/>
      <c r="BP68" s="1304"/>
      <c r="BQ68" s="1304"/>
      <c r="BR68" s="1304"/>
      <c r="BS68" s="1304"/>
      <c r="BT68" s="1304"/>
      <c r="BU68" s="1304"/>
      <c r="BV68" s="1304"/>
      <c r="BW68" s="1304"/>
      <c r="BX68" s="1304"/>
      <c r="BY68" s="1304"/>
      <c r="BZ68" s="1304"/>
      <c r="CA68" s="1304"/>
      <c r="CB68" s="1304"/>
      <c r="CC68" s="1304"/>
      <c r="CD68" s="1304"/>
      <c r="CE68" s="1304"/>
      <c r="CF68" s="1304"/>
      <c r="CG68" s="1304"/>
      <c r="CH68" s="1304"/>
      <c r="CI68" s="1304"/>
      <c r="CJ68" s="1304"/>
      <c r="CK68" s="1304"/>
      <c r="CL68" s="1304"/>
      <c r="CM68" s="1304"/>
      <c r="CN68" s="1304"/>
      <c r="CO68" s="1304"/>
      <c r="CP68" s="1304"/>
      <c r="CQ68" s="1304"/>
      <c r="CR68" s="1304"/>
      <c r="CS68" s="1304"/>
      <c r="CT68" s="1304"/>
      <c r="CU68" s="1304"/>
      <c r="CV68" s="1304"/>
      <c r="CW68" s="1304"/>
      <c r="CX68" s="1304"/>
      <c r="CY68" s="1304"/>
      <c r="CZ68" s="1304"/>
      <c r="DA68" s="1304"/>
      <c r="DB68" s="1304"/>
      <c r="DC68" s="1303"/>
    </row>
    <row r="69" spans="2:107" ht="13.5" x14ac:dyDescent="0.15">
      <c r="B69" s="1273"/>
      <c r="AN69" s="1302"/>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0"/>
    </row>
    <row r="70" spans="2:107" ht="13.5" x14ac:dyDescent="0.15">
      <c r="B70" s="1273"/>
      <c r="H70" s="1299"/>
      <c r="I70" s="1299"/>
      <c r="J70" s="1297"/>
      <c r="K70" s="1297"/>
      <c r="L70" s="1296"/>
      <c r="M70" s="1297"/>
      <c r="N70" s="1296"/>
      <c r="AN70" s="1287"/>
      <c r="AO70" s="1287"/>
      <c r="AP70" s="1287"/>
      <c r="AZ70" s="1287"/>
      <c r="BA70" s="1287"/>
      <c r="BB70" s="1287"/>
      <c r="BL70" s="1287"/>
      <c r="BM70" s="1287"/>
      <c r="BN70" s="1287"/>
      <c r="BX70" s="1287"/>
      <c r="BY70" s="1287"/>
      <c r="BZ70" s="1287"/>
      <c r="CJ70" s="1287"/>
      <c r="CK70" s="1287"/>
      <c r="CL70" s="1287"/>
      <c r="CV70" s="1287"/>
      <c r="CW70" s="1287"/>
      <c r="CX70" s="1287"/>
    </row>
    <row r="71" spans="2:107" ht="13.5" x14ac:dyDescent="0.15">
      <c r="B71" s="1273"/>
      <c r="G71" s="1295"/>
      <c r="I71" s="1298"/>
      <c r="J71" s="1297"/>
      <c r="K71" s="1297"/>
      <c r="L71" s="1296"/>
      <c r="M71" s="1297"/>
      <c r="N71" s="1296"/>
      <c r="AM71" s="1295"/>
      <c r="AN71" s="1272" t="s">
        <v>613</v>
      </c>
    </row>
    <row r="72" spans="2:107" ht="13.5" x14ac:dyDescent="0.15">
      <c r="B72" s="1273"/>
      <c r="G72" s="1285"/>
      <c r="H72" s="1285"/>
      <c r="I72" s="1285"/>
      <c r="J72" s="1285"/>
      <c r="K72" s="1294"/>
      <c r="L72" s="1294"/>
      <c r="M72" s="1293"/>
      <c r="N72" s="1293"/>
      <c r="AN72" s="1292"/>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0"/>
      <c r="BP72" s="1282" t="s">
        <v>561</v>
      </c>
      <c r="BQ72" s="1282"/>
      <c r="BR72" s="1282"/>
      <c r="BS72" s="1282"/>
      <c r="BT72" s="1282"/>
      <c r="BU72" s="1282"/>
      <c r="BV72" s="1282"/>
      <c r="BW72" s="1282"/>
      <c r="BX72" s="1282" t="s">
        <v>562</v>
      </c>
      <c r="BY72" s="1282"/>
      <c r="BZ72" s="1282"/>
      <c r="CA72" s="1282"/>
      <c r="CB72" s="1282"/>
      <c r="CC72" s="1282"/>
      <c r="CD72" s="1282"/>
      <c r="CE72" s="1282"/>
      <c r="CF72" s="1282" t="s">
        <v>563</v>
      </c>
      <c r="CG72" s="1282"/>
      <c r="CH72" s="1282"/>
      <c r="CI72" s="1282"/>
      <c r="CJ72" s="1282"/>
      <c r="CK72" s="1282"/>
      <c r="CL72" s="1282"/>
      <c r="CM72" s="1282"/>
      <c r="CN72" s="1282" t="s">
        <v>564</v>
      </c>
      <c r="CO72" s="1282"/>
      <c r="CP72" s="1282"/>
      <c r="CQ72" s="1282"/>
      <c r="CR72" s="1282"/>
      <c r="CS72" s="1282"/>
      <c r="CT72" s="1282"/>
      <c r="CU72" s="1282"/>
      <c r="CV72" s="1282" t="s">
        <v>565</v>
      </c>
      <c r="CW72" s="1282"/>
      <c r="CX72" s="1282"/>
      <c r="CY72" s="1282"/>
      <c r="CZ72" s="1282"/>
      <c r="DA72" s="1282"/>
      <c r="DB72" s="1282"/>
      <c r="DC72" s="1282"/>
    </row>
    <row r="73" spans="2:107" ht="13.5" x14ac:dyDescent="0.15">
      <c r="B73" s="1273"/>
      <c r="G73" s="1289"/>
      <c r="H73" s="1289"/>
      <c r="I73" s="1289"/>
      <c r="J73" s="1289"/>
      <c r="K73" s="1286"/>
      <c r="L73" s="1286"/>
      <c r="M73" s="1286"/>
      <c r="N73" s="1286"/>
      <c r="AM73" s="1287"/>
      <c r="AN73" s="1281" t="s">
        <v>612</v>
      </c>
      <c r="AO73" s="1281"/>
      <c r="AP73" s="1281"/>
      <c r="AQ73" s="1281"/>
      <c r="AR73" s="1281"/>
      <c r="AS73" s="1281"/>
      <c r="AT73" s="1281"/>
      <c r="AU73" s="1281"/>
      <c r="AV73" s="1281"/>
      <c r="AW73" s="1281"/>
      <c r="AX73" s="1281"/>
      <c r="AY73" s="1281"/>
      <c r="AZ73" s="1281"/>
      <c r="BA73" s="1281"/>
      <c r="BB73" s="1281" t="s">
        <v>610</v>
      </c>
      <c r="BC73" s="1281"/>
      <c r="BD73" s="1281"/>
      <c r="BE73" s="1281"/>
      <c r="BF73" s="1281"/>
      <c r="BG73" s="1281"/>
      <c r="BH73" s="1281"/>
      <c r="BI73" s="1281"/>
      <c r="BJ73" s="1281"/>
      <c r="BK73" s="1281"/>
      <c r="BL73" s="1281"/>
      <c r="BM73" s="1281"/>
      <c r="BN73" s="1281"/>
      <c r="BO73" s="1281"/>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ht="13.5" x14ac:dyDescent="0.15">
      <c r="B74" s="1273"/>
      <c r="G74" s="1289"/>
      <c r="H74" s="1289"/>
      <c r="I74" s="1289"/>
      <c r="J74" s="1289"/>
      <c r="K74" s="1286"/>
      <c r="L74" s="1286"/>
      <c r="M74" s="1286"/>
      <c r="N74" s="1286"/>
      <c r="AM74" s="1287"/>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5" x14ac:dyDescent="0.15">
      <c r="B75" s="1273"/>
      <c r="G75" s="1289"/>
      <c r="H75" s="1289"/>
      <c r="I75" s="1285"/>
      <c r="J75" s="1285"/>
      <c r="K75" s="1288"/>
      <c r="L75" s="1288"/>
      <c r="M75" s="1288"/>
      <c r="N75" s="1288"/>
      <c r="AM75" s="1287"/>
      <c r="AN75" s="1281"/>
      <c r="AO75" s="1281"/>
      <c r="AP75" s="1281"/>
      <c r="AQ75" s="1281"/>
      <c r="AR75" s="1281"/>
      <c r="AS75" s="1281"/>
      <c r="AT75" s="1281"/>
      <c r="AU75" s="1281"/>
      <c r="AV75" s="1281"/>
      <c r="AW75" s="1281"/>
      <c r="AX75" s="1281"/>
      <c r="AY75" s="1281"/>
      <c r="AZ75" s="1281"/>
      <c r="BA75" s="1281"/>
      <c r="BB75" s="1281" t="s">
        <v>609</v>
      </c>
      <c r="BC75" s="1281"/>
      <c r="BD75" s="1281"/>
      <c r="BE75" s="1281"/>
      <c r="BF75" s="1281"/>
      <c r="BG75" s="1281"/>
      <c r="BH75" s="1281"/>
      <c r="BI75" s="1281"/>
      <c r="BJ75" s="1281"/>
      <c r="BK75" s="1281"/>
      <c r="BL75" s="1281"/>
      <c r="BM75" s="1281"/>
      <c r="BN75" s="1281"/>
      <c r="BO75" s="1281"/>
      <c r="BP75" s="1280">
        <v>7.5</v>
      </c>
      <c r="BQ75" s="1280"/>
      <c r="BR75" s="1280"/>
      <c r="BS75" s="1280"/>
      <c r="BT75" s="1280"/>
      <c r="BU75" s="1280"/>
      <c r="BV75" s="1280"/>
      <c r="BW75" s="1280"/>
      <c r="BX75" s="1280">
        <v>6.4</v>
      </c>
      <c r="BY75" s="1280"/>
      <c r="BZ75" s="1280"/>
      <c r="CA75" s="1280"/>
      <c r="CB75" s="1280"/>
      <c r="CC75" s="1280"/>
      <c r="CD75" s="1280"/>
      <c r="CE75" s="1280"/>
      <c r="CF75" s="1280">
        <v>6.2</v>
      </c>
      <c r="CG75" s="1280"/>
      <c r="CH75" s="1280"/>
      <c r="CI75" s="1280"/>
      <c r="CJ75" s="1280"/>
      <c r="CK75" s="1280"/>
      <c r="CL75" s="1280"/>
      <c r="CM75" s="1280"/>
      <c r="CN75" s="1280">
        <v>5.7</v>
      </c>
      <c r="CO75" s="1280"/>
      <c r="CP75" s="1280"/>
      <c r="CQ75" s="1280"/>
      <c r="CR75" s="1280"/>
      <c r="CS75" s="1280"/>
      <c r="CT75" s="1280"/>
      <c r="CU75" s="1280"/>
      <c r="CV75" s="1280">
        <v>5.6</v>
      </c>
      <c r="CW75" s="1280"/>
      <c r="CX75" s="1280"/>
      <c r="CY75" s="1280"/>
      <c r="CZ75" s="1280"/>
      <c r="DA75" s="1280"/>
      <c r="DB75" s="1280"/>
      <c r="DC75" s="1280"/>
    </row>
    <row r="76" spans="2:107" ht="13.5" x14ac:dyDescent="0.15">
      <c r="B76" s="1273"/>
      <c r="G76" s="1289"/>
      <c r="H76" s="1289"/>
      <c r="I76" s="1285"/>
      <c r="J76" s="1285"/>
      <c r="K76" s="1288"/>
      <c r="L76" s="1288"/>
      <c r="M76" s="1288"/>
      <c r="N76" s="1288"/>
      <c r="AM76" s="1287"/>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5" x14ac:dyDescent="0.15">
      <c r="B77" s="1273"/>
      <c r="G77" s="1285"/>
      <c r="H77" s="1285"/>
      <c r="I77" s="1285"/>
      <c r="J77" s="1285"/>
      <c r="K77" s="1286"/>
      <c r="L77" s="1286"/>
      <c r="M77" s="1286"/>
      <c r="N77" s="1286"/>
      <c r="AN77" s="1282" t="s">
        <v>611</v>
      </c>
      <c r="AO77" s="1282"/>
      <c r="AP77" s="1282"/>
      <c r="AQ77" s="1282"/>
      <c r="AR77" s="1282"/>
      <c r="AS77" s="1282"/>
      <c r="AT77" s="1282"/>
      <c r="AU77" s="1282"/>
      <c r="AV77" s="1282"/>
      <c r="AW77" s="1282"/>
      <c r="AX77" s="1282"/>
      <c r="AY77" s="1282"/>
      <c r="AZ77" s="1282"/>
      <c r="BA77" s="1282"/>
      <c r="BB77" s="1281" t="s">
        <v>610</v>
      </c>
      <c r="BC77" s="1281"/>
      <c r="BD77" s="1281"/>
      <c r="BE77" s="1281"/>
      <c r="BF77" s="1281"/>
      <c r="BG77" s="1281"/>
      <c r="BH77" s="1281"/>
      <c r="BI77" s="1281"/>
      <c r="BJ77" s="1281"/>
      <c r="BK77" s="1281"/>
      <c r="BL77" s="1281"/>
      <c r="BM77" s="1281"/>
      <c r="BN77" s="1281"/>
      <c r="BO77" s="1281"/>
      <c r="BP77" s="1280">
        <v>37.299999999999997</v>
      </c>
      <c r="BQ77" s="1280"/>
      <c r="BR77" s="1280"/>
      <c r="BS77" s="1280"/>
      <c r="BT77" s="1280"/>
      <c r="BU77" s="1280"/>
      <c r="BV77" s="1280"/>
      <c r="BW77" s="1280"/>
      <c r="BX77" s="1280">
        <v>33.1</v>
      </c>
      <c r="BY77" s="1280"/>
      <c r="BZ77" s="1280"/>
      <c r="CA77" s="1280"/>
      <c r="CB77" s="1280"/>
      <c r="CC77" s="1280"/>
      <c r="CD77" s="1280"/>
      <c r="CE77" s="1280"/>
      <c r="CF77" s="1280">
        <v>31.3</v>
      </c>
      <c r="CG77" s="1280"/>
      <c r="CH77" s="1280"/>
      <c r="CI77" s="1280"/>
      <c r="CJ77" s="1280"/>
      <c r="CK77" s="1280"/>
      <c r="CL77" s="1280"/>
      <c r="CM77" s="1280"/>
      <c r="CN77" s="1280">
        <v>25.3</v>
      </c>
      <c r="CO77" s="1280"/>
      <c r="CP77" s="1280"/>
      <c r="CQ77" s="1280"/>
      <c r="CR77" s="1280"/>
      <c r="CS77" s="1280"/>
      <c r="CT77" s="1280"/>
      <c r="CU77" s="1280"/>
      <c r="CV77" s="1280">
        <v>25.5</v>
      </c>
      <c r="CW77" s="1280"/>
      <c r="CX77" s="1280"/>
      <c r="CY77" s="1280"/>
      <c r="CZ77" s="1280"/>
      <c r="DA77" s="1280"/>
      <c r="DB77" s="1280"/>
      <c r="DC77" s="1280"/>
    </row>
    <row r="78" spans="2:107" ht="13.5" x14ac:dyDescent="0.15">
      <c r="B78" s="1273"/>
      <c r="G78" s="1285"/>
      <c r="H78" s="1285"/>
      <c r="I78" s="1285"/>
      <c r="J78" s="1285"/>
      <c r="K78" s="1286"/>
      <c r="L78" s="1286"/>
      <c r="M78" s="1286"/>
      <c r="N78" s="1286"/>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5" x14ac:dyDescent="0.15">
      <c r="B79" s="1273"/>
      <c r="G79" s="1285"/>
      <c r="H79" s="1285"/>
      <c r="I79" s="1284"/>
      <c r="J79" s="1284"/>
      <c r="K79" s="1283"/>
      <c r="L79" s="1283"/>
      <c r="M79" s="1283"/>
      <c r="N79" s="1283"/>
      <c r="AN79" s="1282"/>
      <c r="AO79" s="1282"/>
      <c r="AP79" s="1282"/>
      <c r="AQ79" s="1282"/>
      <c r="AR79" s="1282"/>
      <c r="AS79" s="1282"/>
      <c r="AT79" s="1282"/>
      <c r="AU79" s="1282"/>
      <c r="AV79" s="1282"/>
      <c r="AW79" s="1282"/>
      <c r="AX79" s="1282"/>
      <c r="AY79" s="1282"/>
      <c r="AZ79" s="1282"/>
      <c r="BA79" s="1282"/>
      <c r="BB79" s="1281" t="s">
        <v>609</v>
      </c>
      <c r="BC79" s="1281"/>
      <c r="BD79" s="1281"/>
      <c r="BE79" s="1281"/>
      <c r="BF79" s="1281"/>
      <c r="BG79" s="1281"/>
      <c r="BH79" s="1281"/>
      <c r="BI79" s="1281"/>
      <c r="BJ79" s="1281"/>
      <c r="BK79" s="1281"/>
      <c r="BL79" s="1281"/>
      <c r="BM79" s="1281"/>
      <c r="BN79" s="1281"/>
      <c r="BO79" s="1281"/>
      <c r="BP79" s="1280">
        <v>7.8</v>
      </c>
      <c r="BQ79" s="1280"/>
      <c r="BR79" s="1280"/>
      <c r="BS79" s="1280"/>
      <c r="BT79" s="1280"/>
      <c r="BU79" s="1280"/>
      <c r="BV79" s="1280"/>
      <c r="BW79" s="1280"/>
      <c r="BX79" s="1280">
        <v>7.5</v>
      </c>
      <c r="BY79" s="1280"/>
      <c r="BZ79" s="1280"/>
      <c r="CA79" s="1280"/>
      <c r="CB79" s="1280"/>
      <c r="CC79" s="1280"/>
      <c r="CD79" s="1280"/>
      <c r="CE79" s="1280"/>
      <c r="CF79" s="1280">
        <v>7.2</v>
      </c>
      <c r="CG79" s="1280"/>
      <c r="CH79" s="1280"/>
      <c r="CI79" s="1280"/>
      <c r="CJ79" s="1280"/>
      <c r="CK79" s="1280"/>
      <c r="CL79" s="1280"/>
      <c r="CM79" s="1280"/>
      <c r="CN79" s="1280">
        <v>6.9</v>
      </c>
      <c r="CO79" s="1280"/>
      <c r="CP79" s="1280"/>
      <c r="CQ79" s="1280"/>
      <c r="CR79" s="1280"/>
      <c r="CS79" s="1280"/>
      <c r="CT79" s="1280"/>
      <c r="CU79" s="1280"/>
      <c r="CV79" s="1280">
        <v>6.6</v>
      </c>
      <c r="CW79" s="1280"/>
      <c r="CX79" s="1280"/>
      <c r="CY79" s="1280"/>
      <c r="CZ79" s="1280"/>
      <c r="DA79" s="1280"/>
      <c r="DB79" s="1280"/>
      <c r="DC79" s="1280"/>
    </row>
    <row r="80" spans="2:107" ht="13.5" x14ac:dyDescent="0.15">
      <c r="B80" s="1273"/>
      <c r="G80" s="1285"/>
      <c r="H80" s="1285"/>
      <c r="I80" s="1284"/>
      <c r="J80" s="1284"/>
      <c r="K80" s="1283"/>
      <c r="L80" s="1283"/>
      <c r="M80" s="1283"/>
      <c r="N80" s="1283"/>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5" x14ac:dyDescent="0.15">
      <c r="B81" s="1273"/>
    </row>
    <row r="82" spans="2:109" ht="17.25" x14ac:dyDescent="0.15">
      <c r="B82" s="1273"/>
      <c r="K82" s="1279"/>
      <c r="L82" s="1279"/>
      <c r="M82" s="1279"/>
      <c r="N82" s="1279"/>
      <c r="AQ82" s="1279"/>
      <c r="AR82" s="1279"/>
      <c r="AS82" s="1279"/>
      <c r="AT82" s="1279"/>
      <c r="BC82" s="1279"/>
      <c r="BD82" s="1279"/>
      <c r="BE82" s="1279"/>
      <c r="BF82" s="1279"/>
      <c r="BO82" s="1279"/>
      <c r="BP82" s="1279"/>
      <c r="BQ82" s="1279"/>
      <c r="BR82" s="1279"/>
      <c r="CA82" s="1279"/>
      <c r="CB82" s="1279"/>
      <c r="CC82" s="1279"/>
      <c r="CD82" s="1279"/>
      <c r="CM82" s="1279"/>
      <c r="CN82" s="1279"/>
      <c r="CO82" s="1279"/>
      <c r="CP82" s="1279"/>
      <c r="CY82" s="1279"/>
      <c r="CZ82" s="1279"/>
      <c r="DA82" s="1279"/>
      <c r="DB82" s="1279"/>
      <c r="DC82" s="1279"/>
    </row>
    <row r="83" spans="2:109" ht="13.5" x14ac:dyDescent="0.15">
      <c r="B83" s="1278"/>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6"/>
    </row>
    <row r="84" spans="2:109" ht="13.5" x14ac:dyDescent="0.15">
      <c r="DD84" s="1272"/>
      <c r="DE84" s="1272"/>
    </row>
    <row r="85" spans="2:109" ht="13.5" x14ac:dyDescent="0.15">
      <c r="DD85" s="1272"/>
      <c r="DE85" s="1272"/>
    </row>
    <row r="86" spans="2:109" ht="13.5" hidden="1" x14ac:dyDescent="0.15">
      <c r="DD86" s="1272"/>
      <c r="DE86" s="1272"/>
    </row>
    <row r="87" spans="2:109" ht="13.5" hidden="1" x14ac:dyDescent="0.15">
      <c r="K87" s="1275"/>
      <c r="AQ87" s="1275"/>
      <c r="BC87" s="1275"/>
      <c r="BO87" s="1275"/>
      <c r="CA87" s="1275"/>
      <c r="CM87" s="1275"/>
      <c r="CY87" s="1275"/>
      <c r="DD87" s="1272"/>
      <c r="DE87" s="1272"/>
    </row>
    <row r="88" spans="2:109" ht="13.5" hidden="1" x14ac:dyDescent="0.15">
      <c r="DD88" s="1272"/>
      <c r="DE88" s="1272"/>
    </row>
    <row r="89" spans="2:109" ht="13.5" hidden="1" x14ac:dyDescent="0.15">
      <c r="DD89" s="1272"/>
      <c r="DE89" s="1272"/>
    </row>
    <row r="90" spans="2:109" ht="13.5" hidden="1" x14ac:dyDescent="0.15">
      <c r="DD90" s="1272"/>
      <c r="DE90" s="1272"/>
    </row>
    <row r="91" spans="2:109" ht="13.5"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urH+Z3h4pA7nx0rwnIieUx+2ul/uQzzY3AdWyPFx6gjfkHBEtBdA0XufDo9KxRu3dRRMUx0Cwg0L9C1MwHEhHA==" saltValue="yLso2nwTsV4CxXqyXSR6I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E106" zoomScale="130" zoomScaleNormal="130" zoomScaleSheetLayoutView="70" workbookViewId="0">
      <selection activeCell="AG112" sqref="AG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u1qE0ld2/slig3mrxjZiuhZU0bhpkCKNcnCp5JgiVP6S+vbciK3XxaFGNsL3MP4Vk1uY4KF37PNAma01D6BEiw==" saltValue="5HzKddS/VEj9IE5OW3cjlA=="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9" zoomScale="130" zoomScaleNormal="130" zoomScaleSheetLayoutView="55" workbookViewId="0">
      <selection activeCell="AG112" sqref="AG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Lm7Z30ccwKPjmRTZdTa0mnLp8U/eHcaoyvlzrNNBb/5XaI6XTxSaPJQww2aObfk0UIH5zAk1bTOppAB5Je6ghQ==" saltValue="2WUWt6DFQAYw6xq9AP8YI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37646</v>
      </c>
      <c r="E3" s="162"/>
      <c r="F3" s="163">
        <v>54227</v>
      </c>
      <c r="G3" s="164"/>
      <c r="H3" s="165"/>
    </row>
    <row r="4" spans="1:8" x14ac:dyDescent="0.15">
      <c r="A4" s="166"/>
      <c r="B4" s="167"/>
      <c r="C4" s="168"/>
      <c r="D4" s="169">
        <v>26195</v>
      </c>
      <c r="E4" s="170"/>
      <c r="F4" s="171">
        <v>29694</v>
      </c>
      <c r="G4" s="172"/>
      <c r="H4" s="173"/>
    </row>
    <row r="5" spans="1:8" x14ac:dyDescent="0.15">
      <c r="A5" s="154" t="s">
        <v>553</v>
      </c>
      <c r="B5" s="159"/>
      <c r="C5" s="160"/>
      <c r="D5" s="161">
        <v>28545</v>
      </c>
      <c r="E5" s="162"/>
      <c r="F5" s="163">
        <v>57295</v>
      </c>
      <c r="G5" s="164"/>
      <c r="H5" s="165"/>
    </row>
    <row r="6" spans="1:8" x14ac:dyDescent="0.15">
      <c r="A6" s="166"/>
      <c r="B6" s="167"/>
      <c r="C6" s="168"/>
      <c r="D6" s="169">
        <v>13944</v>
      </c>
      <c r="E6" s="170"/>
      <c r="F6" s="171">
        <v>32771</v>
      </c>
      <c r="G6" s="172"/>
      <c r="H6" s="173"/>
    </row>
    <row r="7" spans="1:8" x14ac:dyDescent="0.15">
      <c r="A7" s="154" t="s">
        <v>554</v>
      </c>
      <c r="B7" s="159"/>
      <c r="C7" s="160"/>
      <c r="D7" s="161">
        <v>48239</v>
      </c>
      <c r="E7" s="162"/>
      <c r="F7" s="163">
        <v>54110</v>
      </c>
      <c r="G7" s="164"/>
      <c r="H7" s="165"/>
    </row>
    <row r="8" spans="1:8" x14ac:dyDescent="0.15">
      <c r="A8" s="166"/>
      <c r="B8" s="167"/>
      <c r="C8" s="168"/>
      <c r="D8" s="169">
        <v>21022</v>
      </c>
      <c r="E8" s="170"/>
      <c r="F8" s="171">
        <v>30620</v>
      </c>
      <c r="G8" s="172"/>
      <c r="H8" s="173"/>
    </row>
    <row r="9" spans="1:8" x14ac:dyDescent="0.15">
      <c r="A9" s="154" t="s">
        <v>555</v>
      </c>
      <c r="B9" s="159"/>
      <c r="C9" s="160"/>
      <c r="D9" s="161">
        <v>41512</v>
      </c>
      <c r="E9" s="162"/>
      <c r="F9" s="163">
        <v>54684</v>
      </c>
      <c r="G9" s="164"/>
      <c r="H9" s="165"/>
    </row>
    <row r="10" spans="1:8" x14ac:dyDescent="0.15">
      <c r="A10" s="166"/>
      <c r="B10" s="167"/>
      <c r="C10" s="168"/>
      <c r="D10" s="169">
        <v>19239</v>
      </c>
      <c r="E10" s="170"/>
      <c r="F10" s="171">
        <v>32829</v>
      </c>
      <c r="G10" s="172"/>
      <c r="H10" s="173"/>
    </row>
    <row r="11" spans="1:8" x14ac:dyDescent="0.15">
      <c r="A11" s="154" t="s">
        <v>556</v>
      </c>
      <c r="B11" s="159"/>
      <c r="C11" s="160"/>
      <c r="D11" s="161">
        <v>27707</v>
      </c>
      <c r="E11" s="162"/>
      <c r="F11" s="163">
        <v>62383</v>
      </c>
      <c r="G11" s="164"/>
      <c r="H11" s="165"/>
    </row>
    <row r="12" spans="1:8" x14ac:dyDescent="0.15">
      <c r="A12" s="166"/>
      <c r="B12" s="167"/>
      <c r="C12" s="174"/>
      <c r="D12" s="169">
        <v>19135</v>
      </c>
      <c r="E12" s="170"/>
      <c r="F12" s="171">
        <v>35325</v>
      </c>
      <c r="G12" s="172"/>
      <c r="H12" s="173"/>
    </row>
    <row r="13" spans="1:8" x14ac:dyDescent="0.15">
      <c r="A13" s="154"/>
      <c r="B13" s="159"/>
      <c r="C13" s="175"/>
      <c r="D13" s="176">
        <v>36730</v>
      </c>
      <c r="E13" s="177"/>
      <c r="F13" s="178">
        <v>56540</v>
      </c>
      <c r="G13" s="179"/>
      <c r="H13" s="165"/>
    </row>
    <row r="14" spans="1:8" x14ac:dyDescent="0.15">
      <c r="A14" s="166"/>
      <c r="B14" s="167"/>
      <c r="C14" s="168"/>
      <c r="D14" s="169">
        <v>19907</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16.39</v>
      </c>
      <c r="C19" s="180">
        <f>ROUND(VALUE(SUBSTITUTE(実質収支比率等に係る経年分析!G$48,"▲","-")),2)</f>
        <v>10.050000000000001</v>
      </c>
      <c r="D19" s="180">
        <f>ROUND(VALUE(SUBSTITUTE(実質収支比率等に係る経年分析!H$48,"▲","-")),2)</f>
        <v>8.9700000000000006</v>
      </c>
      <c r="E19" s="180">
        <f>ROUND(VALUE(SUBSTITUTE(実質収支比率等に係る経年分析!I$48,"▲","-")),2)</f>
        <v>11.64</v>
      </c>
      <c r="F19" s="180">
        <f>ROUND(VALUE(SUBSTITUTE(実質収支比率等に係る経年分析!J$48,"▲","-")),2)</f>
        <v>14.4</v>
      </c>
    </row>
    <row r="20" spans="1:11" x14ac:dyDescent="0.15">
      <c r="A20" s="180" t="s">
        <v>55</v>
      </c>
      <c r="B20" s="180">
        <f>ROUND(VALUE(SUBSTITUTE(実質収支比率等に係る経年分析!F$47,"▲","-")),2)</f>
        <v>29.13</v>
      </c>
      <c r="C20" s="180">
        <f>ROUND(VALUE(SUBSTITUTE(実質収支比率等に係る経年分析!G$47,"▲","-")),2)</f>
        <v>33.94</v>
      </c>
      <c r="D20" s="180">
        <f>ROUND(VALUE(SUBSTITUTE(実質収支比率等に係る経年分析!H$47,"▲","-")),2)</f>
        <v>32.54</v>
      </c>
      <c r="E20" s="180">
        <f>ROUND(VALUE(SUBSTITUTE(実質収支比率等に係る経年分析!I$47,"▲","-")),2)</f>
        <v>31.27</v>
      </c>
      <c r="F20" s="180">
        <f>ROUND(VALUE(SUBSTITUTE(実質収支比率等に係る経年分析!J$47,"▲","-")),2)</f>
        <v>31.8</v>
      </c>
    </row>
    <row r="21" spans="1:11" x14ac:dyDescent="0.15">
      <c r="A21" s="180" t="s">
        <v>56</v>
      </c>
      <c r="B21" s="180">
        <f>IF(ISNUMBER(VALUE(SUBSTITUTE(実質収支比率等に係る経年分析!F$49,"▲","-"))),ROUND(VALUE(SUBSTITUTE(実質収支比率等に係る経年分析!F$49,"▲","-")),2),NA())</f>
        <v>8.4</v>
      </c>
      <c r="C21" s="180">
        <f>IF(ISNUMBER(VALUE(SUBSTITUTE(実質収支比率等に係る経年分析!G$49,"▲","-"))),ROUND(VALUE(SUBSTITUTE(実質収支比率等に係る経年分析!G$49,"▲","-")),2),NA())</f>
        <v>-1.19</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1.49</v>
      </c>
      <c r="F21" s="180">
        <f>IF(ISNUMBER(VALUE(SUBSTITUTE(実質収支比率等に係る経年分析!J$49,"▲","-"))),ROUND(VALUE(SUBSTITUTE(実質収支比率等に係る経年分析!J$49,"▲","-")),2),NA())</f>
        <v>3.14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1.26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2.96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1.55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介護認定・障がい者自立支援認定審査会会計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介護保険会計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国民健康保険会計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1.1100000000000001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4.8899999999999997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8.9700000000000006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14.39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16.72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2157</v>
      </c>
      <c r="E42" s="182"/>
      <c r="F42" s="182"/>
      <c r="G42" s="182">
        <f>'実質公債費比率（分子）の構造'!L$52</f>
        <v>2144</v>
      </c>
      <c r="H42" s="182"/>
      <c r="I42" s="182"/>
      <c r="J42" s="182">
        <f>'実質公債費比率（分子）の構造'!M$52</f>
        <v>2097</v>
      </c>
      <c r="K42" s="182"/>
      <c r="L42" s="182"/>
      <c r="M42" s="182">
        <f>'実質公債費比率（分子）の構造'!N$52</f>
        <v>2078</v>
      </c>
      <c r="N42" s="182"/>
      <c r="O42" s="182"/>
      <c r="P42" s="182">
        <f>'実質公債費比率（分子）の構造'!O$52</f>
        <v>2003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32</v>
      </c>
      <c r="C44" s="182"/>
      <c r="D44" s="182"/>
      <c r="E44" s="182">
        <f>'実質公債費比率（分子）の構造'!L$50</f>
        <v>70</v>
      </c>
      <c r="F44" s="182"/>
      <c r="G44" s="182"/>
      <c r="H44" s="182">
        <f>'実質公債費比率（分子）の構造'!M$50</f>
        <v>36</v>
      </c>
      <c r="I44" s="182"/>
      <c r="J44" s="182"/>
      <c r="K44" s="182">
        <f>'実質公債費比率（分子）の構造'!N$50</f>
        <v>36</v>
      </c>
      <c r="L44" s="182"/>
      <c r="M44" s="182"/>
      <c r="N44" s="182">
        <f>'実質公債費比率（分子）の構造'!O$50</f>
        <v>0</v>
      </c>
      <c r="O44" s="182"/>
      <c r="P44" s="182"/>
    </row>
    <row r="45" spans="1:16" x14ac:dyDescent="0.15">
      <c r="A45" s="182" t="s">
        <v>66</v>
      </c>
      <c r="B45" s="182">
        <f>'実質公債費比率（分子）の構造'!K$49</f>
        <v>71</v>
      </c>
      <c r="C45" s="182"/>
      <c r="D45" s="182"/>
      <c r="E45" s="182">
        <f>'実質公債費比率（分子）の構造'!L$49</f>
        <v>72</v>
      </c>
      <c r="F45" s="182"/>
      <c r="G45" s="182"/>
      <c r="H45" s="182">
        <f>'実質公債費比率（分子）の構造'!M$49</f>
        <v>74</v>
      </c>
      <c r="I45" s="182"/>
      <c r="J45" s="182"/>
      <c r="K45" s="182">
        <f>'実質公債費比率（分子）の構造'!N$49</f>
        <v>45</v>
      </c>
      <c r="L45" s="182"/>
      <c r="M45" s="182"/>
      <c r="N45" s="182">
        <f>'実質公債費比率（分子）の構造'!O$49</f>
        <v>79</v>
      </c>
      <c r="O45" s="182"/>
      <c r="P45" s="182"/>
    </row>
    <row r="46" spans="1:16" x14ac:dyDescent="0.15">
      <c r="A46" s="182" t="s">
        <v>67</v>
      </c>
      <c r="B46" s="182">
        <f>'実質公債費比率（分子）の構造'!K$48</f>
        <v>967</v>
      </c>
      <c r="C46" s="182"/>
      <c r="D46" s="182"/>
      <c r="E46" s="182">
        <f>'実質公債費比率（分子）の構造'!L$48</f>
        <v>962</v>
      </c>
      <c r="F46" s="182"/>
      <c r="G46" s="182"/>
      <c r="H46" s="182">
        <f>'実質公債費比率（分子）の構造'!M$48</f>
        <v>940</v>
      </c>
      <c r="I46" s="182"/>
      <c r="J46" s="182"/>
      <c r="K46" s="182">
        <f>'実質公債費比率（分子）の構造'!N$48</f>
        <v>886</v>
      </c>
      <c r="L46" s="182"/>
      <c r="M46" s="182"/>
      <c r="N46" s="182">
        <f>'実質公債費比率（分子）の構造'!O$48</f>
        <v>914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1700</v>
      </c>
      <c r="C49" s="182"/>
      <c r="D49" s="182"/>
      <c r="E49" s="182">
        <f>'実質公債費比率（分子）の構造'!L$45</f>
        <v>1669</v>
      </c>
      <c r="F49" s="182"/>
      <c r="G49" s="182"/>
      <c r="H49" s="182">
        <f>'実質公債費比率（分子）の構造'!M$45</f>
        <v>1655</v>
      </c>
      <c r="I49" s="182"/>
      <c r="J49" s="182"/>
      <c r="K49" s="182">
        <f>'実質公債費比率（分子）の構造'!N$45</f>
        <v>1586</v>
      </c>
      <c r="L49" s="182"/>
      <c r="M49" s="182"/>
      <c r="N49" s="182">
        <f>'実質公債費比率（分子）の構造'!O$45</f>
        <v>1637</v>
      </c>
      <c r="O49" s="182"/>
      <c r="P49" s="182"/>
    </row>
    <row r="50" spans="1:16" x14ac:dyDescent="0.15">
      <c r="A50" s="182" t="s">
        <v>71</v>
      </c>
      <c r="B50" s="182" t="e">
        <f>NA()</f>
        <v>#N/A</v>
      </c>
      <c r="C50" s="182">
        <f>IF(ISNUMBER('実質公債費比率（分子）の構造'!K$53),'実質公債費比率（分子）の構造'!K$53,NA())</f>
        <v>613</v>
      </c>
      <c r="D50" s="182" t="e">
        <f>NA()</f>
        <v>#N/A</v>
      </c>
      <c r="E50" s="182" t="e">
        <f>NA()</f>
        <v>#N/A</v>
      </c>
      <c r="F50" s="182">
        <f>IF(ISNUMBER('実質公債費比率（分子）の構造'!L$53),'実質公債費比率（分子）の構造'!L$53,NA())</f>
        <v>629</v>
      </c>
      <c r="G50" s="182" t="e">
        <f>NA()</f>
        <v>#N/A</v>
      </c>
      <c r="H50" s="182" t="e">
        <f>NA()</f>
        <v>#N/A</v>
      </c>
      <c r="I50" s="182">
        <f>IF(ISNUMBER('実質公債費比率（分子）の構造'!M$53),'実質公債費比率（分子）の構造'!M$53,NA())</f>
        <v>608</v>
      </c>
      <c r="J50" s="182" t="e">
        <f>NA()</f>
        <v>#N/A</v>
      </c>
      <c r="K50" s="182" t="e">
        <f>NA()</f>
        <v>#N/A</v>
      </c>
      <c r="L50" s="182">
        <f>IF(ISNUMBER('実質公債費比率（分子）の構造'!N$53),'実質公債費比率（分子）の構造'!N$53,NA())</f>
        <v>475</v>
      </c>
      <c r="M50" s="182" t="e">
        <f>NA()</f>
        <v>#N/A</v>
      </c>
      <c r="N50" s="182" t="e">
        <f>NA()</f>
        <v>#N/A</v>
      </c>
      <c r="O50" s="182">
        <f>IF(ISNUMBER('実質公債費比率（分子）の構造'!O$53),'実質公債費比率（分子）の構造'!O$53,NA())</f>
        <v>627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22523</v>
      </c>
      <c r="E56" s="181"/>
      <c r="F56" s="181"/>
      <c r="G56" s="181">
        <f>'将来負担比率（分子）の構造'!J$52</f>
        <v>22109</v>
      </c>
      <c r="H56" s="181"/>
      <c r="I56" s="181"/>
      <c r="J56" s="181">
        <f>'将来負担比率（分子）の構造'!K$52</f>
        <v>21702</v>
      </c>
      <c r="K56" s="181"/>
      <c r="L56" s="181"/>
      <c r="M56" s="181">
        <f>'将来負担比率（分子）の構造'!L$52</f>
        <v>21328</v>
      </c>
      <c r="N56" s="181"/>
      <c r="O56" s="181"/>
      <c r="P56" s="181">
        <f>'将来負担比率（分子）の構造'!M$52</f>
        <v>21028</v>
      </c>
    </row>
    <row r="57" spans="1:16" x14ac:dyDescent="0.15">
      <c r="A57" s="181" t="s">
        <v>42</v>
      </c>
      <c r="B57" s="181"/>
      <c r="C57" s="181"/>
      <c r="D57" s="181">
        <f>'将来負担比率（分子）の構造'!I$51</f>
        <v>8692</v>
      </c>
      <c r="E57" s="181"/>
      <c r="F57" s="181"/>
      <c r="G57" s="181">
        <f>'将来負担比率（分子）の構造'!J$51</f>
        <v>8231</v>
      </c>
      <c r="H57" s="181"/>
      <c r="I57" s="181"/>
      <c r="J57" s="181">
        <f>'将来負担比率（分子）の構造'!K$51</f>
        <v>7567</v>
      </c>
      <c r="K57" s="181"/>
      <c r="L57" s="181"/>
      <c r="M57" s="181">
        <f>'将来負担比率（分子）の構造'!L$51</f>
        <v>7530</v>
      </c>
      <c r="N57" s="181"/>
      <c r="O57" s="181"/>
      <c r="P57" s="181">
        <f>'将来負担比率（分子）の構造'!M$51</f>
        <v>5595</v>
      </c>
    </row>
    <row r="58" spans="1:16" x14ac:dyDescent="0.15">
      <c r="A58" s="181" t="s">
        <v>41</v>
      </c>
      <c r="B58" s="181"/>
      <c r="C58" s="181"/>
      <c r="D58" s="181">
        <f>'将来負担比率（分子）の構造'!I$50</f>
        <v>5571</v>
      </c>
      <c r="E58" s="181"/>
      <c r="F58" s="181"/>
      <c r="G58" s="181">
        <f>'将来負担比率（分子）の構造'!J$50</f>
        <v>6407</v>
      </c>
      <c r="H58" s="181"/>
      <c r="I58" s="181"/>
      <c r="J58" s="181">
        <f>'将来負担比率（分子）の構造'!K$50</f>
        <v>7378</v>
      </c>
      <c r="K58" s="181"/>
      <c r="L58" s="181"/>
      <c r="M58" s="181">
        <f>'将来負担比率（分子）の構造'!L$50</f>
        <v>7465</v>
      </c>
      <c r="N58" s="181"/>
      <c r="O58" s="181"/>
      <c r="P58" s="181">
        <f>'将来負担比率（分子）の構造'!M$50</f>
        <v>7637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1617</v>
      </c>
      <c r="C62" s="181"/>
      <c r="D62" s="181"/>
      <c r="E62" s="181">
        <f>'将来負担比率（分子）の構造'!J$45</f>
        <v>2100</v>
      </c>
      <c r="F62" s="181"/>
      <c r="G62" s="181"/>
      <c r="H62" s="181">
        <f>'将来負担比率（分子）の構造'!K$45</f>
        <v>1690</v>
      </c>
      <c r="I62" s="181"/>
      <c r="J62" s="181"/>
      <c r="K62" s="181">
        <f>'将来負担比率（分子）の構造'!L$45</f>
        <v>1821</v>
      </c>
      <c r="L62" s="181"/>
      <c r="M62" s="181"/>
      <c r="N62" s="181">
        <f>'将来負担比率（分子）の構造'!M$45</f>
        <v>1602</v>
      </c>
      <c r="O62" s="181"/>
      <c r="P62" s="181"/>
    </row>
    <row r="63" spans="1:16" x14ac:dyDescent="0.15">
      <c r="A63" s="181" t="s">
        <v>34</v>
      </c>
      <c r="B63" s="181">
        <f>'将来負担比率（分子）の構造'!I$44</f>
        <v>305</v>
      </c>
      <c r="C63" s="181"/>
      <c r="D63" s="181"/>
      <c r="E63" s="181">
        <f>'将来負担比率（分子）の構造'!J$44</f>
        <v>233</v>
      </c>
      <c r="F63" s="181"/>
      <c r="G63" s="181"/>
      <c r="H63" s="181">
        <f>'将来負担比率（分子）の構造'!K$44</f>
        <v>263</v>
      </c>
      <c r="I63" s="181"/>
      <c r="J63" s="181"/>
      <c r="K63" s="181">
        <f>'将来負担比率（分子）の構造'!L$44</f>
        <v>966</v>
      </c>
      <c r="L63" s="181"/>
      <c r="M63" s="181"/>
      <c r="N63" s="181">
        <f>'将来負担比率（分子）の構造'!M$44</f>
        <v>830</v>
      </c>
      <c r="O63" s="181"/>
      <c r="P63" s="181"/>
    </row>
    <row r="64" spans="1:16" x14ac:dyDescent="0.15">
      <c r="A64" s="181" t="s">
        <v>33</v>
      </c>
      <c r="B64" s="181">
        <f>'将来負担比率（分子）の構造'!I$43</f>
        <v>18207</v>
      </c>
      <c r="C64" s="181"/>
      <c r="D64" s="181"/>
      <c r="E64" s="181">
        <f>'将来負担比率（分子）の構造'!J$43</f>
        <v>16738</v>
      </c>
      <c r="F64" s="181"/>
      <c r="G64" s="181"/>
      <c r="H64" s="181">
        <f>'将来負担比率（分子）の構造'!K$43</f>
        <v>16254</v>
      </c>
      <c r="I64" s="181"/>
      <c r="J64" s="181"/>
      <c r="K64" s="181">
        <f>'将来負担比率（分子）の構造'!L$43</f>
        <v>15570</v>
      </c>
      <c r="L64" s="181"/>
      <c r="M64" s="181"/>
      <c r="N64" s="181">
        <f>'将来負担比率（分子）の構造'!M$43</f>
        <v>14184</v>
      </c>
      <c r="O64" s="181"/>
      <c r="P64" s="181"/>
    </row>
    <row r="65" spans="1:16" x14ac:dyDescent="0.15">
      <c r="A65" s="181" t="s">
        <v>32</v>
      </c>
      <c r="B65" s="181">
        <f>'将来負担比率（分子）の構造'!I$42</f>
        <v>105</v>
      </c>
      <c r="C65" s="181"/>
      <c r="D65" s="181"/>
      <c r="E65" s="181">
        <f>'将来負担比率（分子）の構造'!J$42</f>
        <v>71</v>
      </c>
      <c r="F65" s="181"/>
      <c r="G65" s="181"/>
      <c r="H65" s="181">
        <f>'将来負担比率（分子）の構造'!K$42</f>
        <v>37</v>
      </c>
      <c r="I65" s="181"/>
      <c r="J65" s="181"/>
      <c r="K65" s="181">
        <f>'将来負担比率（分子）の構造'!L$42</f>
        <v>0</v>
      </c>
      <c r="L65" s="181"/>
      <c r="M65" s="181"/>
      <c r="N65" s="181">
        <f>'将来負担比率（分子）の構造'!M$42</f>
        <v>334</v>
      </c>
      <c r="O65" s="181"/>
      <c r="P65" s="181"/>
    </row>
    <row r="66" spans="1:16" x14ac:dyDescent="0.15">
      <c r="A66" s="181" t="s">
        <v>31</v>
      </c>
      <c r="B66" s="181">
        <f>'将来負担比率（分子）の構造'!I$41</f>
        <v>14548</v>
      </c>
      <c r="C66" s="181"/>
      <c r="D66" s="181"/>
      <c r="E66" s="181">
        <f>'将来負担比率（分子）の構造'!J$41</f>
        <v>14008</v>
      </c>
      <c r="F66" s="181"/>
      <c r="G66" s="181"/>
      <c r="H66" s="181">
        <f>'将来負担比率（分子）の構造'!K$41</f>
        <v>13915</v>
      </c>
      <c r="I66" s="181"/>
      <c r="J66" s="181"/>
      <c r="K66" s="181">
        <f>'将来負担比率（分子）の構造'!L$41</f>
        <v>13596</v>
      </c>
      <c r="L66" s="181"/>
      <c r="M66" s="181"/>
      <c r="N66" s="181">
        <f>'将来負担比率（分子）の構造'!M$41</f>
        <v>13161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3795</v>
      </c>
      <c r="C72" s="185">
        <f>基金残高に係る経年分析!G55</f>
        <v>3656</v>
      </c>
      <c r="D72" s="185">
        <f>基金残高に係る経年分析!H55</f>
        <v>3704</v>
      </c>
    </row>
    <row r="73" spans="1:16" x14ac:dyDescent="0.15">
      <c r="A73" s="184" t="s">
        <v>78</v>
      </c>
      <c r="B73" s="185">
        <f>基金残高に係る経年分析!F56</f>
        <v>343</v>
      </c>
      <c r="C73" s="185">
        <f>基金残高に係る経年分析!G56</f>
        <v>345</v>
      </c>
      <c r="D73" s="185">
        <f>基金残高に係る経年分析!H56</f>
        <v>351</v>
      </c>
    </row>
    <row r="74" spans="1:16" x14ac:dyDescent="0.15">
      <c r="A74" s="184" t="s">
        <v>79</v>
      </c>
      <c r="B74" s="185">
        <f>基金残高に係る経年分析!F57</f>
        <v>1401</v>
      </c>
      <c r="C74" s="185">
        <f>基金残高に係る経年分析!G57</f>
        <v>1566</v>
      </c>
      <c r="D74" s="185">
        <f>基金残高に係る経年分析!H57</f>
        <v>1663</v>
      </c>
    </row>
  </sheetData>
  <sheetProtection algorithmName="SHA-512" hashValue="90n1ZAv8KgpTVDkZ9avRIPWmdTg8bz3PM47SUbepkDor2nNj1aEjsLGGjsITXjv7II6Lqfaxp7PoRgjmjJ13Fw==" saltValue="pcpsA7se2tvKOyfDjF77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8788611</v>
      </c>
      <c r="S5" s="635"/>
      <c r="T5" s="635"/>
      <c r="U5" s="635"/>
      <c r="V5" s="635"/>
      <c r="W5" s="635"/>
      <c r="X5" s="635"/>
      <c r="Y5" s="636"/>
      <c r="Z5" s="637">
        <v>39.700000000000003</v>
      </c>
      <c r="AA5" s="637"/>
      <c r="AB5" s="637"/>
      <c r="AC5" s="637"/>
      <c r="AD5" s="638">
        <v>8191733</v>
      </c>
      <c r="AE5" s="638"/>
      <c r="AF5" s="638"/>
      <c r="AG5" s="638"/>
      <c r="AH5" s="638"/>
      <c r="AI5" s="638"/>
      <c r="AJ5" s="638"/>
      <c r="AK5" s="638"/>
      <c r="AL5" s="639">
        <v>72.3</v>
      </c>
      <c r="AM5" s="640"/>
      <c r="AN5" s="640"/>
      <c r="AO5" s="641"/>
      <c r="AP5" s="631" t="s">
        <v>230</v>
      </c>
      <c r="AQ5" s="632"/>
      <c r="AR5" s="632"/>
      <c r="AS5" s="632"/>
      <c r="AT5" s="632"/>
      <c r="AU5" s="632"/>
      <c r="AV5" s="632"/>
      <c r="AW5" s="632"/>
      <c r="AX5" s="632"/>
      <c r="AY5" s="632"/>
      <c r="AZ5" s="632"/>
      <c r="BA5" s="632"/>
      <c r="BB5" s="632"/>
      <c r="BC5" s="632"/>
      <c r="BD5" s="632"/>
      <c r="BE5" s="632"/>
      <c r="BF5" s="633"/>
      <c r="BG5" s="645">
        <v>8191733</v>
      </c>
      <c r="BH5" s="646"/>
      <c r="BI5" s="646"/>
      <c r="BJ5" s="646"/>
      <c r="BK5" s="646"/>
      <c r="BL5" s="646"/>
      <c r="BM5" s="646"/>
      <c r="BN5" s="647"/>
      <c r="BO5" s="648">
        <v>93.2</v>
      </c>
      <c r="BP5" s="648"/>
      <c r="BQ5" s="648"/>
      <c r="BR5" s="648"/>
      <c r="BS5" s="649">
        <v>150810</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233163</v>
      </c>
      <c r="S6" s="646"/>
      <c r="T6" s="646"/>
      <c r="U6" s="646"/>
      <c r="V6" s="646"/>
      <c r="W6" s="646"/>
      <c r="X6" s="646"/>
      <c r="Y6" s="647"/>
      <c r="Z6" s="648">
        <v>1.1000000000000001</v>
      </c>
      <c r="AA6" s="648"/>
      <c r="AB6" s="648"/>
      <c r="AC6" s="648"/>
      <c r="AD6" s="649">
        <v>233163</v>
      </c>
      <c r="AE6" s="649"/>
      <c r="AF6" s="649"/>
      <c r="AG6" s="649"/>
      <c r="AH6" s="649"/>
      <c r="AI6" s="649"/>
      <c r="AJ6" s="649"/>
      <c r="AK6" s="649"/>
      <c r="AL6" s="650">
        <v>2.1</v>
      </c>
      <c r="AM6" s="651"/>
      <c r="AN6" s="651"/>
      <c r="AO6" s="652"/>
      <c r="AP6" s="642" t="s">
        <v>235</v>
      </c>
      <c r="AQ6" s="643"/>
      <c r="AR6" s="643"/>
      <c r="AS6" s="643"/>
      <c r="AT6" s="643"/>
      <c r="AU6" s="643"/>
      <c r="AV6" s="643"/>
      <c r="AW6" s="643"/>
      <c r="AX6" s="643"/>
      <c r="AY6" s="643"/>
      <c r="AZ6" s="643"/>
      <c r="BA6" s="643"/>
      <c r="BB6" s="643"/>
      <c r="BC6" s="643"/>
      <c r="BD6" s="643"/>
      <c r="BE6" s="643"/>
      <c r="BF6" s="644"/>
      <c r="BG6" s="645">
        <v>8191733</v>
      </c>
      <c r="BH6" s="646"/>
      <c r="BI6" s="646"/>
      <c r="BJ6" s="646"/>
      <c r="BK6" s="646"/>
      <c r="BL6" s="646"/>
      <c r="BM6" s="646"/>
      <c r="BN6" s="647"/>
      <c r="BO6" s="648">
        <v>93.2</v>
      </c>
      <c r="BP6" s="648"/>
      <c r="BQ6" s="648"/>
      <c r="BR6" s="648"/>
      <c r="BS6" s="649">
        <v>150810</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165607</v>
      </c>
      <c r="CS6" s="646"/>
      <c r="CT6" s="646"/>
      <c r="CU6" s="646"/>
      <c r="CV6" s="646"/>
      <c r="CW6" s="646"/>
      <c r="CX6" s="646"/>
      <c r="CY6" s="647"/>
      <c r="CZ6" s="639">
        <v>0.8</v>
      </c>
      <c r="DA6" s="640"/>
      <c r="DB6" s="640"/>
      <c r="DC6" s="659"/>
      <c r="DD6" s="654" t="s">
        <v>176</v>
      </c>
      <c r="DE6" s="646"/>
      <c r="DF6" s="646"/>
      <c r="DG6" s="646"/>
      <c r="DH6" s="646"/>
      <c r="DI6" s="646"/>
      <c r="DJ6" s="646"/>
      <c r="DK6" s="646"/>
      <c r="DL6" s="646"/>
      <c r="DM6" s="646"/>
      <c r="DN6" s="646"/>
      <c r="DO6" s="646"/>
      <c r="DP6" s="647"/>
      <c r="DQ6" s="654">
        <v>165319</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8560</v>
      </c>
      <c r="S7" s="646"/>
      <c r="T7" s="646"/>
      <c r="U7" s="646"/>
      <c r="V7" s="646"/>
      <c r="W7" s="646"/>
      <c r="X7" s="646"/>
      <c r="Y7" s="647"/>
      <c r="Z7" s="648">
        <v>0</v>
      </c>
      <c r="AA7" s="648"/>
      <c r="AB7" s="648"/>
      <c r="AC7" s="648"/>
      <c r="AD7" s="649">
        <v>8560</v>
      </c>
      <c r="AE7" s="649"/>
      <c r="AF7" s="649"/>
      <c r="AG7" s="649"/>
      <c r="AH7" s="649"/>
      <c r="AI7" s="649"/>
      <c r="AJ7" s="649"/>
      <c r="AK7" s="649"/>
      <c r="AL7" s="650">
        <v>0.1</v>
      </c>
      <c r="AM7" s="651"/>
      <c r="AN7" s="651"/>
      <c r="AO7" s="652"/>
      <c r="AP7" s="642" t="s">
        <v>238</v>
      </c>
      <c r="AQ7" s="643"/>
      <c r="AR7" s="643"/>
      <c r="AS7" s="643"/>
      <c r="AT7" s="643"/>
      <c r="AU7" s="643"/>
      <c r="AV7" s="643"/>
      <c r="AW7" s="643"/>
      <c r="AX7" s="643"/>
      <c r="AY7" s="643"/>
      <c r="AZ7" s="643"/>
      <c r="BA7" s="643"/>
      <c r="BB7" s="643"/>
      <c r="BC7" s="643"/>
      <c r="BD7" s="643"/>
      <c r="BE7" s="643"/>
      <c r="BF7" s="644"/>
      <c r="BG7" s="645">
        <v>3974852</v>
      </c>
      <c r="BH7" s="646"/>
      <c r="BI7" s="646"/>
      <c r="BJ7" s="646"/>
      <c r="BK7" s="646"/>
      <c r="BL7" s="646"/>
      <c r="BM7" s="646"/>
      <c r="BN7" s="647"/>
      <c r="BO7" s="648">
        <v>45.2</v>
      </c>
      <c r="BP7" s="648"/>
      <c r="BQ7" s="648"/>
      <c r="BR7" s="648"/>
      <c r="BS7" s="649">
        <v>150810</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3507804</v>
      </c>
      <c r="CS7" s="646"/>
      <c r="CT7" s="646"/>
      <c r="CU7" s="646"/>
      <c r="CV7" s="646"/>
      <c r="CW7" s="646"/>
      <c r="CX7" s="646"/>
      <c r="CY7" s="647"/>
      <c r="CZ7" s="648">
        <v>17.2</v>
      </c>
      <c r="DA7" s="648"/>
      <c r="DB7" s="648"/>
      <c r="DC7" s="648"/>
      <c r="DD7" s="654">
        <v>117565</v>
      </c>
      <c r="DE7" s="646"/>
      <c r="DF7" s="646"/>
      <c r="DG7" s="646"/>
      <c r="DH7" s="646"/>
      <c r="DI7" s="646"/>
      <c r="DJ7" s="646"/>
      <c r="DK7" s="646"/>
      <c r="DL7" s="646"/>
      <c r="DM7" s="646"/>
      <c r="DN7" s="646"/>
      <c r="DO7" s="646"/>
      <c r="DP7" s="647"/>
      <c r="DQ7" s="654">
        <v>2306582</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34150</v>
      </c>
      <c r="S8" s="646"/>
      <c r="T8" s="646"/>
      <c r="U8" s="646"/>
      <c r="V8" s="646"/>
      <c r="W8" s="646"/>
      <c r="X8" s="646"/>
      <c r="Y8" s="647"/>
      <c r="Z8" s="648">
        <v>0.2</v>
      </c>
      <c r="AA8" s="648"/>
      <c r="AB8" s="648"/>
      <c r="AC8" s="648"/>
      <c r="AD8" s="649">
        <v>34150</v>
      </c>
      <c r="AE8" s="649"/>
      <c r="AF8" s="649"/>
      <c r="AG8" s="649"/>
      <c r="AH8" s="649"/>
      <c r="AI8" s="649"/>
      <c r="AJ8" s="649"/>
      <c r="AK8" s="649"/>
      <c r="AL8" s="650">
        <v>0.3</v>
      </c>
      <c r="AM8" s="651"/>
      <c r="AN8" s="651"/>
      <c r="AO8" s="652"/>
      <c r="AP8" s="642" t="s">
        <v>241</v>
      </c>
      <c r="AQ8" s="643"/>
      <c r="AR8" s="643"/>
      <c r="AS8" s="643"/>
      <c r="AT8" s="643"/>
      <c r="AU8" s="643"/>
      <c r="AV8" s="643"/>
      <c r="AW8" s="643"/>
      <c r="AX8" s="643"/>
      <c r="AY8" s="643"/>
      <c r="AZ8" s="643"/>
      <c r="BA8" s="643"/>
      <c r="BB8" s="643"/>
      <c r="BC8" s="643"/>
      <c r="BD8" s="643"/>
      <c r="BE8" s="643"/>
      <c r="BF8" s="644"/>
      <c r="BG8" s="645">
        <v>104130</v>
      </c>
      <c r="BH8" s="646"/>
      <c r="BI8" s="646"/>
      <c r="BJ8" s="646"/>
      <c r="BK8" s="646"/>
      <c r="BL8" s="646"/>
      <c r="BM8" s="646"/>
      <c r="BN8" s="647"/>
      <c r="BO8" s="648">
        <v>1.2</v>
      </c>
      <c r="BP8" s="648"/>
      <c r="BQ8" s="648"/>
      <c r="BR8" s="648"/>
      <c r="BS8" s="654" t="s">
        <v>176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7287053</v>
      </c>
      <c r="CS8" s="646"/>
      <c r="CT8" s="646"/>
      <c r="CU8" s="646"/>
      <c r="CV8" s="646"/>
      <c r="CW8" s="646"/>
      <c r="CX8" s="646"/>
      <c r="CY8" s="647"/>
      <c r="CZ8" s="648">
        <v>35.799999999999997</v>
      </c>
      <c r="DA8" s="648"/>
      <c r="DB8" s="648"/>
      <c r="DC8" s="648"/>
      <c r="DD8" s="654">
        <v>97920</v>
      </c>
      <c r="DE8" s="646"/>
      <c r="DF8" s="646"/>
      <c r="DG8" s="646"/>
      <c r="DH8" s="646"/>
      <c r="DI8" s="646"/>
      <c r="DJ8" s="646"/>
      <c r="DK8" s="646"/>
      <c r="DL8" s="646"/>
      <c r="DM8" s="646"/>
      <c r="DN8" s="646"/>
      <c r="DO8" s="646"/>
      <c r="DP8" s="647"/>
      <c r="DQ8" s="654">
        <v>3646109</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18298</v>
      </c>
      <c r="S9" s="646"/>
      <c r="T9" s="646"/>
      <c r="U9" s="646"/>
      <c r="V9" s="646"/>
      <c r="W9" s="646"/>
      <c r="X9" s="646"/>
      <c r="Y9" s="647"/>
      <c r="Z9" s="648">
        <v>0.1</v>
      </c>
      <c r="AA9" s="648"/>
      <c r="AB9" s="648"/>
      <c r="AC9" s="648"/>
      <c r="AD9" s="649">
        <v>18298</v>
      </c>
      <c r="AE9" s="649"/>
      <c r="AF9" s="649"/>
      <c r="AG9" s="649"/>
      <c r="AH9" s="649"/>
      <c r="AI9" s="649"/>
      <c r="AJ9" s="649"/>
      <c r="AK9" s="649"/>
      <c r="AL9" s="650">
        <v>0.2</v>
      </c>
      <c r="AM9" s="651"/>
      <c r="AN9" s="651"/>
      <c r="AO9" s="652"/>
      <c r="AP9" s="642" t="s">
        <v>244</v>
      </c>
      <c r="AQ9" s="643"/>
      <c r="AR9" s="643"/>
      <c r="AS9" s="643"/>
      <c r="AT9" s="643"/>
      <c r="AU9" s="643"/>
      <c r="AV9" s="643"/>
      <c r="AW9" s="643"/>
      <c r="AX9" s="643"/>
      <c r="AY9" s="643"/>
      <c r="AZ9" s="643"/>
      <c r="BA9" s="643"/>
      <c r="BB9" s="643"/>
      <c r="BC9" s="643"/>
      <c r="BD9" s="643"/>
      <c r="BE9" s="643"/>
      <c r="BF9" s="644"/>
      <c r="BG9" s="645">
        <v>2934994</v>
      </c>
      <c r="BH9" s="646"/>
      <c r="BI9" s="646"/>
      <c r="BJ9" s="646"/>
      <c r="BK9" s="646"/>
      <c r="BL9" s="646"/>
      <c r="BM9" s="646"/>
      <c r="BN9" s="647"/>
      <c r="BO9" s="648">
        <v>33.4</v>
      </c>
      <c r="BP9" s="648"/>
      <c r="BQ9" s="648"/>
      <c r="BR9" s="648"/>
      <c r="BS9" s="654" t="s">
        <v>176</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1252314</v>
      </c>
      <c r="CS9" s="646"/>
      <c r="CT9" s="646"/>
      <c r="CU9" s="646"/>
      <c r="CV9" s="646"/>
      <c r="CW9" s="646"/>
      <c r="CX9" s="646"/>
      <c r="CY9" s="647"/>
      <c r="CZ9" s="648">
        <v>6.2</v>
      </c>
      <c r="DA9" s="648"/>
      <c r="DB9" s="648"/>
      <c r="DC9" s="648"/>
      <c r="DD9" s="654">
        <v>22432</v>
      </c>
      <c r="DE9" s="646"/>
      <c r="DF9" s="646"/>
      <c r="DG9" s="646"/>
      <c r="DH9" s="646"/>
      <c r="DI9" s="646"/>
      <c r="DJ9" s="646"/>
      <c r="DK9" s="646"/>
      <c r="DL9" s="646"/>
      <c r="DM9" s="646"/>
      <c r="DN9" s="646"/>
      <c r="DO9" s="646"/>
      <c r="DP9" s="647"/>
      <c r="DQ9" s="654">
        <v>1073179</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247</v>
      </c>
      <c r="S10" s="646"/>
      <c r="T10" s="646"/>
      <c r="U10" s="646"/>
      <c r="V10" s="646"/>
      <c r="W10" s="646"/>
      <c r="X10" s="646"/>
      <c r="Y10" s="647"/>
      <c r="Z10" s="648" t="s">
        <v>176</v>
      </c>
      <c r="AA10" s="648"/>
      <c r="AB10" s="648"/>
      <c r="AC10" s="648"/>
      <c r="AD10" s="649" t="s">
        <v>247</v>
      </c>
      <c r="AE10" s="649"/>
      <c r="AF10" s="649"/>
      <c r="AG10" s="649"/>
      <c r="AH10" s="649"/>
      <c r="AI10" s="649"/>
      <c r="AJ10" s="649"/>
      <c r="AK10" s="649"/>
      <c r="AL10" s="650" t="s">
        <v>247</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175808</v>
      </c>
      <c r="BH10" s="646"/>
      <c r="BI10" s="646"/>
      <c r="BJ10" s="646"/>
      <c r="BK10" s="646"/>
      <c r="BL10" s="646"/>
      <c r="BM10" s="646"/>
      <c r="BN10" s="647"/>
      <c r="BO10" s="648">
        <v>2</v>
      </c>
      <c r="BP10" s="648"/>
      <c r="BQ10" s="648"/>
      <c r="BR10" s="648"/>
      <c r="BS10" s="654" t="s">
        <v>176</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72061</v>
      </c>
      <c r="CS10" s="646"/>
      <c r="CT10" s="646"/>
      <c r="CU10" s="646"/>
      <c r="CV10" s="646"/>
      <c r="CW10" s="646"/>
      <c r="CX10" s="646"/>
      <c r="CY10" s="647"/>
      <c r="CZ10" s="648">
        <v>0.4</v>
      </c>
      <c r="DA10" s="648"/>
      <c r="DB10" s="648"/>
      <c r="DC10" s="648"/>
      <c r="DD10" s="654">
        <v>2941</v>
      </c>
      <c r="DE10" s="646"/>
      <c r="DF10" s="646"/>
      <c r="DG10" s="646"/>
      <c r="DH10" s="646"/>
      <c r="DI10" s="646"/>
      <c r="DJ10" s="646"/>
      <c r="DK10" s="646"/>
      <c r="DL10" s="646"/>
      <c r="DM10" s="646"/>
      <c r="DN10" s="646"/>
      <c r="DO10" s="646"/>
      <c r="DP10" s="647"/>
      <c r="DQ10" s="654">
        <v>63644</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994227</v>
      </c>
      <c r="S11" s="646"/>
      <c r="T11" s="646"/>
      <c r="U11" s="646"/>
      <c r="V11" s="646"/>
      <c r="W11" s="646"/>
      <c r="X11" s="646"/>
      <c r="Y11" s="647"/>
      <c r="Z11" s="650">
        <v>4.5</v>
      </c>
      <c r="AA11" s="651"/>
      <c r="AB11" s="651"/>
      <c r="AC11" s="663"/>
      <c r="AD11" s="654">
        <v>994227</v>
      </c>
      <c r="AE11" s="646"/>
      <c r="AF11" s="646"/>
      <c r="AG11" s="646"/>
      <c r="AH11" s="646"/>
      <c r="AI11" s="646"/>
      <c r="AJ11" s="646"/>
      <c r="AK11" s="647"/>
      <c r="AL11" s="650">
        <v>8.8000000000000007</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759920</v>
      </c>
      <c r="BH11" s="646"/>
      <c r="BI11" s="646"/>
      <c r="BJ11" s="646"/>
      <c r="BK11" s="646"/>
      <c r="BL11" s="646"/>
      <c r="BM11" s="646"/>
      <c r="BN11" s="647"/>
      <c r="BO11" s="648">
        <v>8.6</v>
      </c>
      <c r="BP11" s="648"/>
      <c r="BQ11" s="648"/>
      <c r="BR11" s="648"/>
      <c r="BS11" s="654">
        <v>150810</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516585</v>
      </c>
      <c r="CS11" s="646"/>
      <c r="CT11" s="646"/>
      <c r="CU11" s="646"/>
      <c r="CV11" s="646"/>
      <c r="CW11" s="646"/>
      <c r="CX11" s="646"/>
      <c r="CY11" s="647"/>
      <c r="CZ11" s="648">
        <v>2.5</v>
      </c>
      <c r="DA11" s="648"/>
      <c r="DB11" s="648"/>
      <c r="DC11" s="648"/>
      <c r="DD11" s="654">
        <v>165170</v>
      </c>
      <c r="DE11" s="646"/>
      <c r="DF11" s="646"/>
      <c r="DG11" s="646"/>
      <c r="DH11" s="646"/>
      <c r="DI11" s="646"/>
      <c r="DJ11" s="646"/>
      <c r="DK11" s="646"/>
      <c r="DL11" s="646"/>
      <c r="DM11" s="646"/>
      <c r="DN11" s="646"/>
      <c r="DO11" s="646"/>
      <c r="DP11" s="647"/>
      <c r="DQ11" s="654">
        <v>321891</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36038</v>
      </c>
      <c r="S12" s="646"/>
      <c r="T12" s="646"/>
      <c r="U12" s="646"/>
      <c r="V12" s="646"/>
      <c r="W12" s="646"/>
      <c r="X12" s="646"/>
      <c r="Y12" s="647"/>
      <c r="Z12" s="648">
        <v>0.2</v>
      </c>
      <c r="AA12" s="648"/>
      <c r="AB12" s="648"/>
      <c r="AC12" s="648"/>
      <c r="AD12" s="649">
        <v>36038</v>
      </c>
      <c r="AE12" s="649"/>
      <c r="AF12" s="649"/>
      <c r="AG12" s="649"/>
      <c r="AH12" s="649"/>
      <c r="AI12" s="649"/>
      <c r="AJ12" s="649"/>
      <c r="AK12" s="649"/>
      <c r="AL12" s="650">
        <v>0.3</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3661627</v>
      </c>
      <c r="BH12" s="646"/>
      <c r="BI12" s="646"/>
      <c r="BJ12" s="646"/>
      <c r="BK12" s="646"/>
      <c r="BL12" s="646"/>
      <c r="BM12" s="646"/>
      <c r="BN12" s="647"/>
      <c r="BO12" s="648">
        <v>41.7</v>
      </c>
      <c r="BP12" s="648"/>
      <c r="BQ12" s="648"/>
      <c r="BR12" s="648"/>
      <c r="BS12" s="654" t="s">
        <v>176</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601704</v>
      </c>
      <c r="CS12" s="646"/>
      <c r="CT12" s="646"/>
      <c r="CU12" s="646"/>
      <c r="CV12" s="646"/>
      <c r="CW12" s="646"/>
      <c r="CX12" s="646"/>
      <c r="CY12" s="647"/>
      <c r="CZ12" s="648">
        <v>3</v>
      </c>
      <c r="DA12" s="648"/>
      <c r="DB12" s="648"/>
      <c r="DC12" s="648"/>
      <c r="DD12" s="654">
        <v>2898</v>
      </c>
      <c r="DE12" s="646"/>
      <c r="DF12" s="646"/>
      <c r="DG12" s="646"/>
      <c r="DH12" s="646"/>
      <c r="DI12" s="646"/>
      <c r="DJ12" s="646"/>
      <c r="DK12" s="646"/>
      <c r="DL12" s="646"/>
      <c r="DM12" s="646"/>
      <c r="DN12" s="646"/>
      <c r="DO12" s="646"/>
      <c r="DP12" s="647"/>
      <c r="DQ12" s="654">
        <v>393650</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176</v>
      </c>
      <c r="S13" s="646"/>
      <c r="T13" s="646"/>
      <c r="U13" s="646"/>
      <c r="V13" s="646"/>
      <c r="W13" s="646"/>
      <c r="X13" s="646"/>
      <c r="Y13" s="647"/>
      <c r="Z13" s="648" t="s">
        <v>176</v>
      </c>
      <c r="AA13" s="648"/>
      <c r="AB13" s="648"/>
      <c r="AC13" s="648"/>
      <c r="AD13" s="649" t="s">
        <v>176</v>
      </c>
      <c r="AE13" s="649"/>
      <c r="AF13" s="649"/>
      <c r="AG13" s="649"/>
      <c r="AH13" s="649"/>
      <c r="AI13" s="649"/>
      <c r="AJ13" s="649"/>
      <c r="AK13" s="649"/>
      <c r="AL13" s="650" t="s">
        <v>247</v>
      </c>
      <c r="AM13" s="651"/>
      <c r="AN13" s="651"/>
      <c r="AO13" s="652"/>
      <c r="AP13" s="642" t="s">
        <v>257</v>
      </c>
      <c r="AQ13" s="643"/>
      <c r="AR13" s="643"/>
      <c r="AS13" s="643"/>
      <c r="AT13" s="643"/>
      <c r="AU13" s="643"/>
      <c r="AV13" s="643"/>
      <c r="AW13" s="643"/>
      <c r="AX13" s="643"/>
      <c r="AY13" s="643"/>
      <c r="AZ13" s="643"/>
      <c r="BA13" s="643"/>
      <c r="BB13" s="643"/>
      <c r="BC13" s="643"/>
      <c r="BD13" s="643"/>
      <c r="BE13" s="643"/>
      <c r="BF13" s="644"/>
      <c r="BG13" s="645">
        <v>3654544</v>
      </c>
      <c r="BH13" s="646"/>
      <c r="BI13" s="646"/>
      <c r="BJ13" s="646"/>
      <c r="BK13" s="646"/>
      <c r="BL13" s="646"/>
      <c r="BM13" s="646"/>
      <c r="BN13" s="647"/>
      <c r="BO13" s="648">
        <v>41.6</v>
      </c>
      <c r="BP13" s="648"/>
      <c r="BQ13" s="648"/>
      <c r="BR13" s="648"/>
      <c r="BS13" s="654" t="s">
        <v>247</v>
      </c>
      <c r="BT13" s="646"/>
      <c r="BU13" s="646"/>
      <c r="BV13" s="646"/>
      <c r="BW13" s="646"/>
      <c r="BX13" s="646"/>
      <c r="BY13" s="646"/>
      <c r="BZ13" s="646"/>
      <c r="CA13" s="646"/>
      <c r="CB13" s="655"/>
      <c r="CD13" s="660" t="s">
        <v>258</v>
      </c>
      <c r="CE13" s="661"/>
      <c r="CF13" s="661"/>
      <c r="CG13" s="661"/>
      <c r="CH13" s="661"/>
      <c r="CI13" s="661"/>
      <c r="CJ13" s="661"/>
      <c r="CK13" s="661"/>
      <c r="CL13" s="661"/>
      <c r="CM13" s="661"/>
      <c r="CN13" s="661"/>
      <c r="CO13" s="661"/>
      <c r="CP13" s="661"/>
      <c r="CQ13" s="662"/>
      <c r="CR13" s="645">
        <v>2166403</v>
      </c>
      <c r="CS13" s="646"/>
      <c r="CT13" s="646"/>
      <c r="CU13" s="646"/>
      <c r="CV13" s="646"/>
      <c r="CW13" s="646"/>
      <c r="CX13" s="646"/>
      <c r="CY13" s="647"/>
      <c r="CZ13" s="648">
        <v>10.6</v>
      </c>
      <c r="DA13" s="648"/>
      <c r="DB13" s="648"/>
      <c r="DC13" s="648"/>
      <c r="DD13" s="654">
        <v>590531</v>
      </c>
      <c r="DE13" s="646"/>
      <c r="DF13" s="646"/>
      <c r="DG13" s="646"/>
      <c r="DH13" s="646"/>
      <c r="DI13" s="646"/>
      <c r="DJ13" s="646"/>
      <c r="DK13" s="646"/>
      <c r="DL13" s="646"/>
      <c r="DM13" s="646"/>
      <c r="DN13" s="646"/>
      <c r="DO13" s="646"/>
      <c r="DP13" s="647"/>
      <c r="DQ13" s="654">
        <v>1620253</v>
      </c>
      <c r="DR13" s="646"/>
      <c r="DS13" s="646"/>
      <c r="DT13" s="646"/>
      <c r="DU13" s="646"/>
      <c r="DV13" s="646"/>
      <c r="DW13" s="646"/>
      <c r="DX13" s="646"/>
      <c r="DY13" s="646"/>
      <c r="DZ13" s="646"/>
      <c r="EA13" s="646"/>
      <c r="EB13" s="646"/>
      <c r="EC13" s="655"/>
    </row>
    <row r="14" spans="2:143" ht="11.25" customHeight="1" x14ac:dyDescent="0.15">
      <c r="B14" s="642" t="s">
        <v>259</v>
      </c>
      <c r="C14" s="643"/>
      <c r="D14" s="643"/>
      <c r="E14" s="643"/>
      <c r="F14" s="643"/>
      <c r="G14" s="643"/>
      <c r="H14" s="643"/>
      <c r="I14" s="643"/>
      <c r="J14" s="643"/>
      <c r="K14" s="643"/>
      <c r="L14" s="643"/>
      <c r="M14" s="643"/>
      <c r="N14" s="643"/>
      <c r="O14" s="643"/>
      <c r="P14" s="643"/>
      <c r="Q14" s="644"/>
      <c r="R14" s="645">
        <v>38829</v>
      </c>
      <c r="S14" s="646"/>
      <c r="T14" s="646"/>
      <c r="U14" s="646"/>
      <c r="V14" s="646"/>
      <c r="W14" s="646"/>
      <c r="X14" s="646"/>
      <c r="Y14" s="647"/>
      <c r="Z14" s="648">
        <v>0.2</v>
      </c>
      <c r="AA14" s="648"/>
      <c r="AB14" s="648"/>
      <c r="AC14" s="648"/>
      <c r="AD14" s="649">
        <v>38829</v>
      </c>
      <c r="AE14" s="649"/>
      <c r="AF14" s="649"/>
      <c r="AG14" s="649"/>
      <c r="AH14" s="649"/>
      <c r="AI14" s="649"/>
      <c r="AJ14" s="649"/>
      <c r="AK14" s="649"/>
      <c r="AL14" s="650">
        <v>0.3</v>
      </c>
      <c r="AM14" s="651"/>
      <c r="AN14" s="651"/>
      <c r="AO14" s="652"/>
      <c r="AP14" s="642" t="s">
        <v>260</v>
      </c>
      <c r="AQ14" s="643"/>
      <c r="AR14" s="643"/>
      <c r="AS14" s="643"/>
      <c r="AT14" s="643"/>
      <c r="AU14" s="643"/>
      <c r="AV14" s="643"/>
      <c r="AW14" s="643"/>
      <c r="AX14" s="643"/>
      <c r="AY14" s="643"/>
      <c r="AZ14" s="643"/>
      <c r="BA14" s="643"/>
      <c r="BB14" s="643"/>
      <c r="BC14" s="643"/>
      <c r="BD14" s="643"/>
      <c r="BE14" s="643"/>
      <c r="BF14" s="644"/>
      <c r="BG14" s="645">
        <v>169377</v>
      </c>
      <c r="BH14" s="646"/>
      <c r="BI14" s="646"/>
      <c r="BJ14" s="646"/>
      <c r="BK14" s="646"/>
      <c r="BL14" s="646"/>
      <c r="BM14" s="646"/>
      <c r="BN14" s="647"/>
      <c r="BO14" s="648">
        <v>1.9</v>
      </c>
      <c r="BP14" s="648"/>
      <c r="BQ14" s="648"/>
      <c r="BR14" s="648"/>
      <c r="BS14" s="654" t="s">
        <v>247</v>
      </c>
      <c r="BT14" s="646"/>
      <c r="BU14" s="646"/>
      <c r="BV14" s="646"/>
      <c r="BW14" s="646"/>
      <c r="BX14" s="646"/>
      <c r="BY14" s="646"/>
      <c r="BZ14" s="646"/>
      <c r="CA14" s="646"/>
      <c r="CB14" s="655"/>
      <c r="CD14" s="660" t="s">
        <v>261</v>
      </c>
      <c r="CE14" s="661"/>
      <c r="CF14" s="661"/>
      <c r="CG14" s="661"/>
      <c r="CH14" s="661"/>
      <c r="CI14" s="661"/>
      <c r="CJ14" s="661"/>
      <c r="CK14" s="661"/>
      <c r="CL14" s="661"/>
      <c r="CM14" s="661"/>
      <c r="CN14" s="661"/>
      <c r="CO14" s="661"/>
      <c r="CP14" s="661"/>
      <c r="CQ14" s="662"/>
      <c r="CR14" s="645">
        <v>762474</v>
      </c>
      <c r="CS14" s="646"/>
      <c r="CT14" s="646"/>
      <c r="CU14" s="646"/>
      <c r="CV14" s="646"/>
      <c r="CW14" s="646"/>
      <c r="CX14" s="646"/>
      <c r="CY14" s="647"/>
      <c r="CZ14" s="648">
        <v>3.7</v>
      </c>
      <c r="DA14" s="648"/>
      <c r="DB14" s="648"/>
      <c r="DC14" s="648"/>
      <c r="DD14" s="654">
        <v>96909</v>
      </c>
      <c r="DE14" s="646"/>
      <c r="DF14" s="646"/>
      <c r="DG14" s="646"/>
      <c r="DH14" s="646"/>
      <c r="DI14" s="646"/>
      <c r="DJ14" s="646"/>
      <c r="DK14" s="646"/>
      <c r="DL14" s="646"/>
      <c r="DM14" s="646"/>
      <c r="DN14" s="646"/>
      <c r="DO14" s="646"/>
      <c r="DP14" s="647"/>
      <c r="DQ14" s="654">
        <v>679619</v>
      </c>
      <c r="DR14" s="646"/>
      <c r="DS14" s="646"/>
      <c r="DT14" s="646"/>
      <c r="DU14" s="646"/>
      <c r="DV14" s="646"/>
      <c r="DW14" s="646"/>
      <c r="DX14" s="646"/>
      <c r="DY14" s="646"/>
      <c r="DZ14" s="646"/>
      <c r="EA14" s="646"/>
      <c r="EB14" s="646"/>
      <c r="EC14" s="655"/>
    </row>
    <row r="15" spans="2:143" ht="11.25" customHeight="1" x14ac:dyDescent="0.15">
      <c r="B15" s="642" t="s">
        <v>262</v>
      </c>
      <c r="C15" s="643"/>
      <c r="D15" s="643"/>
      <c r="E15" s="643"/>
      <c r="F15" s="643"/>
      <c r="G15" s="643"/>
      <c r="H15" s="643"/>
      <c r="I15" s="643"/>
      <c r="J15" s="643"/>
      <c r="K15" s="643"/>
      <c r="L15" s="643"/>
      <c r="M15" s="643"/>
      <c r="N15" s="643"/>
      <c r="O15" s="643"/>
      <c r="P15" s="643"/>
      <c r="Q15" s="644"/>
      <c r="R15" s="645" t="s">
        <v>176</v>
      </c>
      <c r="S15" s="646"/>
      <c r="T15" s="646"/>
      <c r="U15" s="646"/>
      <c r="V15" s="646"/>
      <c r="W15" s="646"/>
      <c r="X15" s="646"/>
      <c r="Y15" s="647"/>
      <c r="Z15" s="648" t="s">
        <v>247</v>
      </c>
      <c r="AA15" s="648"/>
      <c r="AB15" s="648"/>
      <c r="AC15" s="648"/>
      <c r="AD15" s="649" t="s">
        <v>176</v>
      </c>
      <c r="AE15" s="649"/>
      <c r="AF15" s="649"/>
      <c r="AG15" s="649"/>
      <c r="AH15" s="649"/>
      <c r="AI15" s="649"/>
      <c r="AJ15" s="649"/>
      <c r="AK15" s="649"/>
      <c r="AL15" s="650" t="s">
        <v>176</v>
      </c>
      <c r="AM15" s="651"/>
      <c r="AN15" s="651"/>
      <c r="AO15" s="652"/>
      <c r="AP15" s="642" t="s">
        <v>263</v>
      </c>
      <c r="AQ15" s="643"/>
      <c r="AR15" s="643"/>
      <c r="AS15" s="643"/>
      <c r="AT15" s="643"/>
      <c r="AU15" s="643"/>
      <c r="AV15" s="643"/>
      <c r="AW15" s="643"/>
      <c r="AX15" s="643"/>
      <c r="AY15" s="643"/>
      <c r="AZ15" s="643"/>
      <c r="BA15" s="643"/>
      <c r="BB15" s="643"/>
      <c r="BC15" s="643"/>
      <c r="BD15" s="643"/>
      <c r="BE15" s="643"/>
      <c r="BF15" s="644"/>
      <c r="BG15" s="645">
        <v>385877</v>
      </c>
      <c r="BH15" s="646"/>
      <c r="BI15" s="646"/>
      <c r="BJ15" s="646"/>
      <c r="BK15" s="646"/>
      <c r="BL15" s="646"/>
      <c r="BM15" s="646"/>
      <c r="BN15" s="647"/>
      <c r="BO15" s="648">
        <v>4.4000000000000004</v>
      </c>
      <c r="BP15" s="648"/>
      <c r="BQ15" s="648"/>
      <c r="BR15" s="648"/>
      <c r="BS15" s="654" t="s">
        <v>176</v>
      </c>
      <c r="BT15" s="646"/>
      <c r="BU15" s="646"/>
      <c r="BV15" s="646"/>
      <c r="BW15" s="646"/>
      <c r="BX15" s="646"/>
      <c r="BY15" s="646"/>
      <c r="BZ15" s="646"/>
      <c r="CA15" s="646"/>
      <c r="CB15" s="655"/>
      <c r="CD15" s="660" t="s">
        <v>264</v>
      </c>
      <c r="CE15" s="661"/>
      <c r="CF15" s="661"/>
      <c r="CG15" s="661"/>
      <c r="CH15" s="661"/>
      <c r="CI15" s="661"/>
      <c r="CJ15" s="661"/>
      <c r="CK15" s="661"/>
      <c r="CL15" s="661"/>
      <c r="CM15" s="661"/>
      <c r="CN15" s="661"/>
      <c r="CO15" s="661"/>
      <c r="CP15" s="661"/>
      <c r="CQ15" s="662"/>
      <c r="CR15" s="645">
        <v>2385338</v>
      </c>
      <c r="CS15" s="646"/>
      <c r="CT15" s="646"/>
      <c r="CU15" s="646"/>
      <c r="CV15" s="646"/>
      <c r="CW15" s="646"/>
      <c r="CX15" s="646"/>
      <c r="CY15" s="647"/>
      <c r="CZ15" s="648">
        <v>11.7</v>
      </c>
      <c r="DA15" s="648"/>
      <c r="DB15" s="648"/>
      <c r="DC15" s="648"/>
      <c r="DD15" s="654">
        <v>492063</v>
      </c>
      <c r="DE15" s="646"/>
      <c r="DF15" s="646"/>
      <c r="DG15" s="646"/>
      <c r="DH15" s="646"/>
      <c r="DI15" s="646"/>
      <c r="DJ15" s="646"/>
      <c r="DK15" s="646"/>
      <c r="DL15" s="646"/>
      <c r="DM15" s="646"/>
      <c r="DN15" s="646"/>
      <c r="DO15" s="646"/>
      <c r="DP15" s="647"/>
      <c r="DQ15" s="654">
        <v>1337470</v>
      </c>
      <c r="DR15" s="646"/>
      <c r="DS15" s="646"/>
      <c r="DT15" s="646"/>
      <c r="DU15" s="646"/>
      <c r="DV15" s="646"/>
      <c r="DW15" s="646"/>
      <c r="DX15" s="646"/>
      <c r="DY15" s="646"/>
      <c r="DZ15" s="646"/>
      <c r="EA15" s="646"/>
      <c r="EB15" s="646"/>
      <c r="EC15" s="655"/>
    </row>
    <row r="16" spans="2:143" ht="11.25" customHeight="1" x14ac:dyDescent="0.15">
      <c r="B16" s="642" t="s">
        <v>265</v>
      </c>
      <c r="C16" s="643"/>
      <c r="D16" s="643"/>
      <c r="E16" s="643"/>
      <c r="F16" s="643"/>
      <c r="G16" s="643"/>
      <c r="H16" s="643"/>
      <c r="I16" s="643"/>
      <c r="J16" s="643"/>
      <c r="K16" s="643"/>
      <c r="L16" s="643"/>
      <c r="M16" s="643"/>
      <c r="N16" s="643"/>
      <c r="O16" s="643"/>
      <c r="P16" s="643"/>
      <c r="Q16" s="644"/>
      <c r="R16" s="645">
        <v>11513</v>
      </c>
      <c r="S16" s="646"/>
      <c r="T16" s="646"/>
      <c r="U16" s="646"/>
      <c r="V16" s="646"/>
      <c r="W16" s="646"/>
      <c r="X16" s="646"/>
      <c r="Y16" s="647"/>
      <c r="Z16" s="648">
        <v>0.1</v>
      </c>
      <c r="AA16" s="648"/>
      <c r="AB16" s="648"/>
      <c r="AC16" s="648"/>
      <c r="AD16" s="649">
        <v>11513</v>
      </c>
      <c r="AE16" s="649"/>
      <c r="AF16" s="649"/>
      <c r="AG16" s="649"/>
      <c r="AH16" s="649"/>
      <c r="AI16" s="649"/>
      <c r="AJ16" s="649"/>
      <c r="AK16" s="649"/>
      <c r="AL16" s="650">
        <v>0.1</v>
      </c>
      <c r="AM16" s="651"/>
      <c r="AN16" s="651"/>
      <c r="AO16" s="652"/>
      <c r="AP16" s="642" t="s">
        <v>266</v>
      </c>
      <c r="AQ16" s="643"/>
      <c r="AR16" s="643"/>
      <c r="AS16" s="643"/>
      <c r="AT16" s="643"/>
      <c r="AU16" s="643"/>
      <c r="AV16" s="643"/>
      <c r="AW16" s="643"/>
      <c r="AX16" s="643"/>
      <c r="AY16" s="643"/>
      <c r="AZ16" s="643"/>
      <c r="BA16" s="643"/>
      <c r="BB16" s="643"/>
      <c r="BC16" s="643"/>
      <c r="BD16" s="643"/>
      <c r="BE16" s="643"/>
      <c r="BF16" s="644"/>
      <c r="BG16" s="645" t="s">
        <v>176</v>
      </c>
      <c r="BH16" s="646"/>
      <c r="BI16" s="646"/>
      <c r="BJ16" s="646"/>
      <c r="BK16" s="646"/>
      <c r="BL16" s="646"/>
      <c r="BM16" s="646"/>
      <c r="BN16" s="647"/>
      <c r="BO16" s="648" t="s">
        <v>176</v>
      </c>
      <c r="BP16" s="648"/>
      <c r="BQ16" s="648"/>
      <c r="BR16" s="648"/>
      <c r="BS16" s="654" t="s">
        <v>176</v>
      </c>
      <c r="BT16" s="646"/>
      <c r="BU16" s="646"/>
      <c r="BV16" s="646"/>
      <c r="BW16" s="646"/>
      <c r="BX16" s="646"/>
      <c r="BY16" s="646"/>
      <c r="BZ16" s="646"/>
      <c r="CA16" s="646"/>
      <c r="CB16" s="655"/>
      <c r="CD16" s="660" t="s">
        <v>267</v>
      </c>
      <c r="CE16" s="661"/>
      <c r="CF16" s="661"/>
      <c r="CG16" s="661"/>
      <c r="CH16" s="661"/>
      <c r="CI16" s="661"/>
      <c r="CJ16" s="661"/>
      <c r="CK16" s="661"/>
      <c r="CL16" s="661"/>
      <c r="CM16" s="661"/>
      <c r="CN16" s="661"/>
      <c r="CO16" s="661"/>
      <c r="CP16" s="661"/>
      <c r="CQ16" s="662"/>
      <c r="CR16" s="645" t="s">
        <v>176</v>
      </c>
      <c r="CS16" s="646"/>
      <c r="CT16" s="646"/>
      <c r="CU16" s="646"/>
      <c r="CV16" s="646"/>
      <c r="CW16" s="646"/>
      <c r="CX16" s="646"/>
      <c r="CY16" s="647"/>
      <c r="CZ16" s="648" t="s">
        <v>176</v>
      </c>
      <c r="DA16" s="648"/>
      <c r="DB16" s="648"/>
      <c r="DC16" s="648"/>
      <c r="DD16" s="654" t="s">
        <v>176</v>
      </c>
      <c r="DE16" s="646"/>
      <c r="DF16" s="646"/>
      <c r="DG16" s="646"/>
      <c r="DH16" s="646"/>
      <c r="DI16" s="646"/>
      <c r="DJ16" s="646"/>
      <c r="DK16" s="646"/>
      <c r="DL16" s="646"/>
      <c r="DM16" s="646"/>
      <c r="DN16" s="646"/>
      <c r="DO16" s="646"/>
      <c r="DP16" s="647"/>
      <c r="DQ16" s="654" t="s">
        <v>176</v>
      </c>
      <c r="DR16" s="646"/>
      <c r="DS16" s="646"/>
      <c r="DT16" s="646"/>
      <c r="DU16" s="646"/>
      <c r="DV16" s="646"/>
      <c r="DW16" s="646"/>
      <c r="DX16" s="646"/>
      <c r="DY16" s="646"/>
      <c r="DZ16" s="646"/>
      <c r="EA16" s="646"/>
      <c r="EB16" s="646"/>
      <c r="EC16" s="655"/>
    </row>
    <row r="17" spans="2:133" ht="11.25" customHeight="1" x14ac:dyDescent="0.15">
      <c r="B17" s="642" t="s">
        <v>268</v>
      </c>
      <c r="C17" s="643"/>
      <c r="D17" s="643"/>
      <c r="E17" s="643"/>
      <c r="F17" s="643"/>
      <c r="G17" s="643"/>
      <c r="H17" s="643"/>
      <c r="I17" s="643"/>
      <c r="J17" s="643"/>
      <c r="K17" s="643"/>
      <c r="L17" s="643"/>
      <c r="M17" s="643"/>
      <c r="N17" s="643"/>
      <c r="O17" s="643"/>
      <c r="P17" s="643"/>
      <c r="Q17" s="644"/>
      <c r="R17" s="645">
        <v>225905</v>
      </c>
      <c r="S17" s="646"/>
      <c r="T17" s="646"/>
      <c r="U17" s="646"/>
      <c r="V17" s="646"/>
      <c r="W17" s="646"/>
      <c r="X17" s="646"/>
      <c r="Y17" s="647"/>
      <c r="Z17" s="648">
        <v>1</v>
      </c>
      <c r="AA17" s="648"/>
      <c r="AB17" s="648"/>
      <c r="AC17" s="648"/>
      <c r="AD17" s="649">
        <v>225905</v>
      </c>
      <c r="AE17" s="649"/>
      <c r="AF17" s="649"/>
      <c r="AG17" s="649"/>
      <c r="AH17" s="649"/>
      <c r="AI17" s="649"/>
      <c r="AJ17" s="649"/>
      <c r="AK17" s="649"/>
      <c r="AL17" s="650">
        <v>2</v>
      </c>
      <c r="AM17" s="651"/>
      <c r="AN17" s="651"/>
      <c r="AO17" s="652"/>
      <c r="AP17" s="642" t="s">
        <v>269</v>
      </c>
      <c r="AQ17" s="643"/>
      <c r="AR17" s="643"/>
      <c r="AS17" s="643"/>
      <c r="AT17" s="643"/>
      <c r="AU17" s="643"/>
      <c r="AV17" s="643"/>
      <c r="AW17" s="643"/>
      <c r="AX17" s="643"/>
      <c r="AY17" s="643"/>
      <c r="AZ17" s="643"/>
      <c r="BA17" s="643"/>
      <c r="BB17" s="643"/>
      <c r="BC17" s="643"/>
      <c r="BD17" s="643"/>
      <c r="BE17" s="643"/>
      <c r="BF17" s="644"/>
      <c r="BG17" s="645" t="s">
        <v>176</v>
      </c>
      <c r="BH17" s="646"/>
      <c r="BI17" s="646"/>
      <c r="BJ17" s="646"/>
      <c r="BK17" s="646"/>
      <c r="BL17" s="646"/>
      <c r="BM17" s="646"/>
      <c r="BN17" s="647"/>
      <c r="BO17" s="648" t="s">
        <v>247</v>
      </c>
      <c r="BP17" s="648"/>
      <c r="BQ17" s="648"/>
      <c r="BR17" s="648"/>
      <c r="BS17" s="654" t="s">
        <v>176</v>
      </c>
      <c r="BT17" s="646"/>
      <c r="BU17" s="646"/>
      <c r="BV17" s="646"/>
      <c r="BW17" s="646"/>
      <c r="BX17" s="646"/>
      <c r="BY17" s="646"/>
      <c r="BZ17" s="646"/>
      <c r="CA17" s="646"/>
      <c r="CB17" s="655"/>
      <c r="CD17" s="660" t="s">
        <v>270</v>
      </c>
      <c r="CE17" s="661"/>
      <c r="CF17" s="661"/>
      <c r="CG17" s="661"/>
      <c r="CH17" s="661"/>
      <c r="CI17" s="661"/>
      <c r="CJ17" s="661"/>
      <c r="CK17" s="661"/>
      <c r="CL17" s="661"/>
      <c r="CM17" s="661"/>
      <c r="CN17" s="661"/>
      <c r="CO17" s="661"/>
      <c r="CP17" s="661"/>
      <c r="CQ17" s="662"/>
      <c r="CR17" s="645">
        <v>1637291</v>
      </c>
      <c r="CS17" s="646"/>
      <c r="CT17" s="646"/>
      <c r="CU17" s="646"/>
      <c r="CV17" s="646"/>
      <c r="CW17" s="646"/>
      <c r="CX17" s="646"/>
      <c r="CY17" s="647"/>
      <c r="CZ17" s="648">
        <v>8</v>
      </c>
      <c r="DA17" s="648"/>
      <c r="DB17" s="648"/>
      <c r="DC17" s="648"/>
      <c r="DD17" s="654" t="s">
        <v>176</v>
      </c>
      <c r="DE17" s="646"/>
      <c r="DF17" s="646"/>
      <c r="DG17" s="646"/>
      <c r="DH17" s="646"/>
      <c r="DI17" s="646"/>
      <c r="DJ17" s="646"/>
      <c r="DK17" s="646"/>
      <c r="DL17" s="646"/>
      <c r="DM17" s="646"/>
      <c r="DN17" s="646"/>
      <c r="DO17" s="646"/>
      <c r="DP17" s="647"/>
      <c r="DQ17" s="654">
        <v>1632118</v>
      </c>
      <c r="DR17" s="646"/>
      <c r="DS17" s="646"/>
      <c r="DT17" s="646"/>
      <c r="DU17" s="646"/>
      <c r="DV17" s="646"/>
      <c r="DW17" s="646"/>
      <c r="DX17" s="646"/>
      <c r="DY17" s="646"/>
      <c r="DZ17" s="646"/>
      <c r="EA17" s="646"/>
      <c r="EB17" s="646"/>
      <c r="EC17" s="655"/>
    </row>
    <row r="18" spans="2:133" ht="11.25" customHeight="1" x14ac:dyDescent="0.15">
      <c r="B18" s="642" t="s">
        <v>271</v>
      </c>
      <c r="C18" s="643"/>
      <c r="D18" s="643"/>
      <c r="E18" s="643"/>
      <c r="F18" s="643"/>
      <c r="G18" s="643"/>
      <c r="H18" s="643"/>
      <c r="I18" s="643"/>
      <c r="J18" s="643"/>
      <c r="K18" s="643"/>
      <c r="L18" s="643"/>
      <c r="M18" s="643"/>
      <c r="N18" s="643"/>
      <c r="O18" s="643"/>
      <c r="P18" s="643"/>
      <c r="Q18" s="644"/>
      <c r="R18" s="645">
        <v>73633</v>
      </c>
      <c r="S18" s="646"/>
      <c r="T18" s="646"/>
      <c r="U18" s="646"/>
      <c r="V18" s="646"/>
      <c r="W18" s="646"/>
      <c r="X18" s="646"/>
      <c r="Y18" s="647"/>
      <c r="Z18" s="648">
        <v>0.3</v>
      </c>
      <c r="AA18" s="648"/>
      <c r="AB18" s="648"/>
      <c r="AC18" s="648"/>
      <c r="AD18" s="649">
        <v>73633</v>
      </c>
      <c r="AE18" s="649"/>
      <c r="AF18" s="649"/>
      <c r="AG18" s="649"/>
      <c r="AH18" s="649"/>
      <c r="AI18" s="649"/>
      <c r="AJ18" s="649"/>
      <c r="AK18" s="649"/>
      <c r="AL18" s="650">
        <v>0.7</v>
      </c>
      <c r="AM18" s="651"/>
      <c r="AN18" s="651"/>
      <c r="AO18" s="652"/>
      <c r="AP18" s="642" t="s">
        <v>272</v>
      </c>
      <c r="AQ18" s="643"/>
      <c r="AR18" s="643"/>
      <c r="AS18" s="643"/>
      <c r="AT18" s="643"/>
      <c r="AU18" s="643"/>
      <c r="AV18" s="643"/>
      <c r="AW18" s="643"/>
      <c r="AX18" s="643"/>
      <c r="AY18" s="643"/>
      <c r="AZ18" s="643"/>
      <c r="BA18" s="643"/>
      <c r="BB18" s="643"/>
      <c r="BC18" s="643"/>
      <c r="BD18" s="643"/>
      <c r="BE18" s="643"/>
      <c r="BF18" s="644"/>
      <c r="BG18" s="645" t="s">
        <v>176</v>
      </c>
      <c r="BH18" s="646"/>
      <c r="BI18" s="646"/>
      <c r="BJ18" s="646"/>
      <c r="BK18" s="646"/>
      <c r="BL18" s="646"/>
      <c r="BM18" s="646"/>
      <c r="BN18" s="647"/>
      <c r="BO18" s="648" t="s">
        <v>176</v>
      </c>
      <c r="BP18" s="648"/>
      <c r="BQ18" s="648"/>
      <c r="BR18" s="648"/>
      <c r="BS18" s="654" t="s">
        <v>176</v>
      </c>
      <c r="BT18" s="646"/>
      <c r="BU18" s="646"/>
      <c r="BV18" s="646"/>
      <c r="BW18" s="646"/>
      <c r="BX18" s="646"/>
      <c r="BY18" s="646"/>
      <c r="BZ18" s="646"/>
      <c r="CA18" s="646"/>
      <c r="CB18" s="655"/>
      <c r="CD18" s="660" t="s">
        <v>273</v>
      </c>
      <c r="CE18" s="661"/>
      <c r="CF18" s="661"/>
      <c r="CG18" s="661"/>
      <c r="CH18" s="661"/>
      <c r="CI18" s="661"/>
      <c r="CJ18" s="661"/>
      <c r="CK18" s="661"/>
      <c r="CL18" s="661"/>
      <c r="CM18" s="661"/>
      <c r="CN18" s="661"/>
      <c r="CO18" s="661"/>
      <c r="CP18" s="661"/>
      <c r="CQ18" s="662"/>
      <c r="CR18" s="645" t="s">
        <v>247</v>
      </c>
      <c r="CS18" s="646"/>
      <c r="CT18" s="646"/>
      <c r="CU18" s="646"/>
      <c r="CV18" s="646"/>
      <c r="CW18" s="646"/>
      <c r="CX18" s="646"/>
      <c r="CY18" s="647"/>
      <c r="CZ18" s="648" t="s">
        <v>176</v>
      </c>
      <c r="DA18" s="648"/>
      <c r="DB18" s="648"/>
      <c r="DC18" s="648"/>
      <c r="DD18" s="654" t="s">
        <v>176</v>
      </c>
      <c r="DE18" s="646"/>
      <c r="DF18" s="646"/>
      <c r="DG18" s="646"/>
      <c r="DH18" s="646"/>
      <c r="DI18" s="646"/>
      <c r="DJ18" s="646"/>
      <c r="DK18" s="646"/>
      <c r="DL18" s="646"/>
      <c r="DM18" s="646"/>
      <c r="DN18" s="646"/>
      <c r="DO18" s="646"/>
      <c r="DP18" s="647"/>
      <c r="DQ18" s="654" t="s">
        <v>176</v>
      </c>
      <c r="DR18" s="646"/>
      <c r="DS18" s="646"/>
      <c r="DT18" s="646"/>
      <c r="DU18" s="646"/>
      <c r="DV18" s="646"/>
      <c r="DW18" s="646"/>
      <c r="DX18" s="646"/>
      <c r="DY18" s="646"/>
      <c r="DZ18" s="646"/>
      <c r="EA18" s="646"/>
      <c r="EB18" s="646"/>
      <c r="EC18" s="655"/>
    </row>
    <row r="19" spans="2:133" ht="11.25" customHeight="1" x14ac:dyDescent="0.15">
      <c r="B19" s="642" t="s">
        <v>274</v>
      </c>
      <c r="C19" s="643"/>
      <c r="D19" s="643"/>
      <c r="E19" s="643"/>
      <c r="F19" s="643"/>
      <c r="G19" s="643"/>
      <c r="H19" s="643"/>
      <c r="I19" s="643"/>
      <c r="J19" s="643"/>
      <c r="K19" s="643"/>
      <c r="L19" s="643"/>
      <c r="M19" s="643"/>
      <c r="N19" s="643"/>
      <c r="O19" s="643"/>
      <c r="P19" s="643"/>
      <c r="Q19" s="644"/>
      <c r="R19" s="645">
        <v>5556</v>
      </c>
      <c r="S19" s="646"/>
      <c r="T19" s="646"/>
      <c r="U19" s="646"/>
      <c r="V19" s="646"/>
      <c r="W19" s="646"/>
      <c r="X19" s="646"/>
      <c r="Y19" s="647"/>
      <c r="Z19" s="648">
        <v>0</v>
      </c>
      <c r="AA19" s="648"/>
      <c r="AB19" s="648"/>
      <c r="AC19" s="648"/>
      <c r="AD19" s="649">
        <v>5556</v>
      </c>
      <c r="AE19" s="649"/>
      <c r="AF19" s="649"/>
      <c r="AG19" s="649"/>
      <c r="AH19" s="649"/>
      <c r="AI19" s="649"/>
      <c r="AJ19" s="649"/>
      <c r="AK19" s="649"/>
      <c r="AL19" s="650">
        <v>0</v>
      </c>
      <c r="AM19" s="651"/>
      <c r="AN19" s="651"/>
      <c r="AO19" s="652"/>
      <c r="AP19" s="642" t="s">
        <v>275</v>
      </c>
      <c r="AQ19" s="643"/>
      <c r="AR19" s="643"/>
      <c r="AS19" s="643"/>
      <c r="AT19" s="643"/>
      <c r="AU19" s="643"/>
      <c r="AV19" s="643"/>
      <c r="AW19" s="643"/>
      <c r="AX19" s="643"/>
      <c r="AY19" s="643"/>
      <c r="AZ19" s="643"/>
      <c r="BA19" s="643"/>
      <c r="BB19" s="643"/>
      <c r="BC19" s="643"/>
      <c r="BD19" s="643"/>
      <c r="BE19" s="643"/>
      <c r="BF19" s="644"/>
      <c r="BG19" s="645">
        <v>596878</v>
      </c>
      <c r="BH19" s="646"/>
      <c r="BI19" s="646"/>
      <c r="BJ19" s="646"/>
      <c r="BK19" s="646"/>
      <c r="BL19" s="646"/>
      <c r="BM19" s="646"/>
      <c r="BN19" s="647"/>
      <c r="BO19" s="648">
        <v>6.8</v>
      </c>
      <c r="BP19" s="648"/>
      <c r="BQ19" s="648"/>
      <c r="BR19" s="648"/>
      <c r="BS19" s="654" t="s">
        <v>176</v>
      </c>
      <c r="BT19" s="646"/>
      <c r="BU19" s="646"/>
      <c r="BV19" s="646"/>
      <c r="BW19" s="646"/>
      <c r="BX19" s="646"/>
      <c r="BY19" s="646"/>
      <c r="BZ19" s="646"/>
      <c r="CA19" s="646"/>
      <c r="CB19" s="655"/>
      <c r="CD19" s="660" t="s">
        <v>276</v>
      </c>
      <c r="CE19" s="661"/>
      <c r="CF19" s="661"/>
      <c r="CG19" s="661"/>
      <c r="CH19" s="661"/>
      <c r="CI19" s="661"/>
      <c r="CJ19" s="661"/>
      <c r="CK19" s="661"/>
      <c r="CL19" s="661"/>
      <c r="CM19" s="661"/>
      <c r="CN19" s="661"/>
      <c r="CO19" s="661"/>
      <c r="CP19" s="661"/>
      <c r="CQ19" s="662"/>
      <c r="CR19" s="645" t="s">
        <v>176</v>
      </c>
      <c r="CS19" s="646"/>
      <c r="CT19" s="646"/>
      <c r="CU19" s="646"/>
      <c r="CV19" s="646"/>
      <c r="CW19" s="646"/>
      <c r="CX19" s="646"/>
      <c r="CY19" s="647"/>
      <c r="CZ19" s="648" t="s">
        <v>176</v>
      </c>
      <c r="DA19" s="648"/>
      <c r="DB19" s="648"/>
      <c r="DC19" s="648"/>
      <c r="DD19" s="654" t="s">
        <v>176</v>
      </c>
      <c r="DE19" s="646"/>
      <c r="DF19" s="646"/>
      <c r="DG19" s="646"/>
      <c r="DH19" s="646"/>
      <c r="DI19" s="646"/>
      <c r="DJ19" s="646"/>
      <c r="DK19" s="646"/>
      <c r="DL19" s="646"/>
      <c r="DM19" s="646"/>
      <c r="DN19" s="646"/>
      <c r="DO19" s="646"/>
      <c r="DP19" s="647"/>
      <c r="DQ19" s="654" t="s">
        <v>176</v>
      </c>
      <c r="DR19" s="646"/>
      <c r="DS19" s="646"/>
      <c r="DT19" s="646"/>
      <c r="DU19" s="646"/>
      <c r="DV19" s="646"/>
      <c r="DW19" s="646"/>
      <c r="DX19" s="646"/>
      <c r="DY19" s="646"/>
      <c r="DZ19" s="646"/>
      <c r="EA19" s="646"/>
      <c r="EB19" s="646"/>
      <c r="EC19" s="655"/>
    </row>
    <row r="20" spans="2:133" ht="11.25" customHeight="1" x14ac:dyDescent="0.15">
      <c r="B20" s="642" t="s">
        <v>277</v>
      </c>
      <c r="C20" s="643"/>
      <c r="D20" s="643"/>
      <c r="E20" s="643"/>
      <c r="F20" s="643"/>
      <c r="G20" s="643"/>
      <c r="H20" s="643"/>
      <c r="I20" s="643"/>
      <c r="J20" s="643"/>
      <c r="K20" s="643"/>
      <c r="L20" s="643"/>
      <c r="M20" s="643"/>
      <c r="N20" s="643"/>
      <c r="O20" s="643"/>
      <c r="P20" s="643"/>
      <c r="Q20" s="644"/>
      <c r="R20" s="645">
        <v>1830</v>
      </c>
      <c r="S20" s="646"/>
      <c r="T20" s="646"/>
      <c r="U20" s="646"/>
      <c r="V20" s="646"/>
      <c r="W20" s="646"/>
      <c r="X20" s="646"/>
      <c r="Y20" s="647"/>
      <c r="Z20" s="648">
        <v>0</v>
      </c>
      <c r="AA20" s="648"/>
      <c r="AB20" s="648"/>
      <c r="AC20" s="648"/>
      <c r="AD20" s="649">
        <v>1830</v>
      </c>
      <c r="AE20" s="649"/>
      <c r="AF20" s="649"/>
      <c r="AG20" s="649"/>
      <c r="AH20" s="649"/>
      <c r="AI20" s="649"/>
      <c r="AJ20" s="649"/>
      <c r="AK20" s="649"/>
      <c r="AL20" s="650">
        <v>0</v>
      </c>
      <c r="AM20" s="651"/>
      <c r="AN20" s="651"/>
      <c r="AO20" s="652"/>
      <c r="AP20" s="642" t="s">
        <v>278</v>
      </c>
      <c r="AQ20" s="643"/>
      <c r="AR20" s="643"/>
      <c r="AS20" s="643"/>
      <c r="AT20" s="643"/>
      <c r="AU20" s="643"/>
      <c r="AV20" s="643"/>
      <c r="AW20" s="643"/>
      <c r="AX20" s="643"/>
      <c r="AY20" s="643"/>
      <c r="AZ20" s="643"/>
      <c r="BA20" s="643"/>
      <c r="BB20" s="643"/>
      <c r="BC20" s="643"/>
      <c r="BD20" s="643"/>
      <c r="BE20" s="643"/>
      <c r="BF20" s="644"/>
      <c r="BG20" s="645">
        <v>596878</v>
      </c>
      <c r="BH20" s="646"/>
      <c r="BI20" s="646"/>
      <c r="BJ20" s="646"/>
      <c r="BK20" s="646"/>
      <c r="BL20" s="646"/>
      <c r="BM20" s="646"/>
      <c r="BN20" s="647"/>
      <c r="BO20" s="648">
        <v>6.8</v>
      </c>
      <c r="BP20" s="648"/>
      <c r="BQ20" s="648"/>
      <c r="BR20" s="648"/>
      <c r="BS20" s="654" t="s">
        <v>247</v>
      </c>
      <c r="BT20" s="646"/>
      <c r="BU20" s="646"/>
      <c r="BV20" s="646"/>
      <c r="BW20" s="646"/>
      <c r="BX20" s="646"/>
      <c r="BY20" s="646"/>
      <c r="BZ20" s="646"/>
      <c r="CA20" s="646"/>
      <c r="CB20" s="655"/>
      <c r="CD20" s="660" t="s">
        <v>279</v>
      </c>
      <c r="CE20" s="661"/>
      <c r="CF20" s="661"/>
      <c r="CG20" s="661"/>
      <c r="CH20" s="661"/>
      <c r="CI20" s="661"/>
      <c r="CJ20" s="661"/>
      <c r="CK20" s="661"/>
      <c r="CL20" s="661"/>
      <c r="CM20" s="661"/>
      <c r="CN20" s="661"/>
      <c r="CO20" s="661"/>
      <c r="CP20" s="661"/>
      <c r="CQ20" s="662"/>
      <c r="CR20" s="645">
        <v>20354634</v>
      </c>
      <c r="CS20" s="646"/>
      <c r="CT20" s="646"/>
      <c r="CU20" s="646"/>
      <c r="CV20" s="646"/>
      <c r="CW20" s="646"/>
      <c r="CX20" s="646"/>
      <c r="CY20" s="647"/>
      <c r="CZ20" s="648">
        <v>100</v>
      </c>
      <c r="DA20" s="648"/>
      <c r="DB20" s="648"/>
      <c r="DC20" s="648"/>
      <c r="DD20" s="654">
        <v>1588429</v>
      </c>
      <c r="DE20" s="646"/>
      <c r="DF20" s="646"/>
      <c r="DG20" s="646"/>
      <c r="DH20" s="646"/>
      <c r="DI20" s="646"/>
      <c r="DJ20" s="646"/>
      <c r="DK20" s="646"/>
      <c r="DL20" s="646"/>
      <c r="DM20" s="646"/>
      <c r="DN20" s="646"/>
      <c r="DO20" s="646"/>
      <c r="DP20" s="647"/>
      <c r="DQ20" s="654">
        <v>13239834</v>
      </c>
      <c r="DR20" s="646"/>
      <c r="DS20" s="646"/>
      <c r="DT20" s="646"/>
      <c r="DU20" s="646"/>
      <c r="DV20" s="646"/>
      <c r="DW20" s="646"/>
      <c r="DX20" s="646"/>
      <c r="DY20" s="646"/>
      <c r="DZ20" s="646"/>
      <c r="EA20" s="646"/>
      <c r="EB20" s="646"/>
      <c r="EC20" s="655"/>
    </row>
    <row r="21" spans="2:133" ht="11.25" customHeight="1" x14ac:dyDescent="0.15">
      <c r="B21" s="642" t="s">
        <v>280</v>
      </c>
      <c r="C21" s="643"/>
      <c r="D21" s="643"/>
      <c r="E21" s="643"/>
      <c r="F21" s="643"/>
      <c r="G21" s="643"/>
      <c r="H21" s="643"/>
      <c r="I21" s="643"/>
      <c r="J21" s="643"/>
      <c r="K21" s="643"/>
      <c r="L21" s="643"/>
      <c r="M21" s="643"/>
      <c r="N21" s="643"/>
      <c r="O21" s="643"/>
      <c r="P21" s="643"/>
      <c r="Q21" s="644"/>
      <c r="R21" s="645">
        <v>144886</v>
      </c>
      <c r="S21" s="646"/>
      <c r="T21" s="646"/>
      <c r="U21" s="646"/>
      <c r="V21" s="646"/>
      <c r="W21" s="646"/>
      <c r="X21" s="646"/>
      <c r="Y21" s="647"/>
      <c r="Z21" s="648">
        <v>0.7</v>
      </c>
      <c r="AA21" s="648"/>
      <c r="AB21" s="648"/>
      <c r="AC21" s="648"/>
      <c r="AD21" s="649">
        <v>144886</v>
      </c>
      <c r="AE21" s="649"/>
      <c r="AF21" s="649"/>
      <c r="AG21" s="649"/>
      <c r="AH21" s="649"/>
      <c r="AI21" s="649"/>
      <c r="AJ21" s="649"/>
      <c r="AK21" s="649"/>
      <c r="AL21" s="650">
        <v>1.3</v>
      </c>
      <c r="AM21" s="651"/>
      <c r="AN21" s="651"/>
      <c r="AO21" s="652"/>
      <c r="AP21" s="664" t="s">
        <v>281</v>
      </c>
      <c r="AQ21" s="665"/>
      <c r="AR21" s="665"/>
      <c r="AS21" s="665"/>
      <c r="AT21" s="665"/>
      <c r="AU21" s="665"/>
      <c r="AV21" s="665"/>
      <c r="AW21" s="665"/>
      <c r="AX21" s="665"/>
      <c r="AY21" s="665"/>
      <c r="AZ21" s="665"/>
      <c r="BA21" s="665"/>
      <c r="BB21" s="665"/>
      <c r="BC21" s="665"/>
      <c r="BD21" s="665"/>
      <c r="BE21" s="665"/>
      <c r="BF21" s="666"/>
      <c r="BG21" s="645" t="s">
        <v>247</v>
      </c>
      <c r="BH21" s="646"/>
      <c r="BI21" s="646"/>
      <c r="BJ21" s="646"/>
      <c r="BK21" s="646"/>
      <c r="BL21" s="646"/>
      <c r="BM21" s="646"/>
      <c r="BN21" s="647"/>
      <c r="BO21" s="648" t="s">
        <v>176</v>
      </c>
      <c r="BP21" s="648"/>
      <c r="BQ21" s="648"/>
      <c r="BR21" s="648"/>
      <c r="BS21" s="654" t="s">
        <v>176</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282</v>
      </c>
      <c r="C22" s="643"/>
      <c r="D22" s="643"/>
      <c r="E22" s="643"/>
      <c r="F22" s="643"/>
      <c r="G22" s="643"/>
      <c r="H22" s="643"/>
      <c r="I22" s="643"/>
      <c r="J22" s="643"/>
      <c r="K22" s="643"/>
      <c r="L22" s="643"/>
      <c r="M22" s="643"/>
      <c r="N22" s="643"/>
      <c r="O22" s="643"/>
      <c r="P22" s="643"/>
      <c r="Q22" s="644"/>
      <c r="R22" s="645">
        <v>2011972</v>
      </c>
      <c r="S22" s="646"/>
      <c r="T22" s="646"/>
      <c r="U22" s="646"/>
      <c r="V22" s="646"/>
      <c r="W22" s="646"/>
      <c r="X22" s="646"/>
      <c r="Y22" s="647"/>
      <c r="Z22" s="648">
        <v>9.1</v>
      </c>
      <c r="AA22" s="648"/>
      <c r="AB22" s="648"/>
      <c r="AC22" s="648"/>
      <c r="AD22" s="649">
        <v>1518516</v>
      </c>
      <c r="AE22" s="649"/>
      <c r="AF22" s="649"/>
      <c r="AG22" s="649"/>
      <c r="AH22" s="649"/>
      <c r="AI22" s="649"/>
      <c r="AJ22" s="649"/>
      <c r="AK22" s="649"/>
      <c r="AL22" s="650">
        <v>13.4</v>
      </c>
      <c r="AM22" s="651"/>
      <c r="AN22" s="651"/>
      <c r="AO22" s="652"/>
      <c r="AP22" s="664" t="s">
        <v>283</v>
      </c>
      <c r="AQ22" s="665"/>
      <c r="AR22" s="665"/>
      <c r="AS22" s="665"/>
      <c r="AT22" s="665"/>
      <c r="AU22" s="665"/>
      <c r="AV22" s="665"/>
      <c r="AW22" s="665"/>
      <c r="AX22" s="665"/>
      <c r="AY22" s="665"/>
      <c r="AZ22" s="665"/>
      <c r="BA22" s="665"/>
      <c r="BB22" s="665"/>
      <c r="BC22" s="665"/>
      <c r="BD22" s="665"/>
      <c r="BE22" s="665"/>
      <c r="BF22" s="666"/>
      <c r="BG22" s="645" t="s">
        <v>176</v>
      </c>
      <c r="BH22" s="646"/>
      <c r="BI22" s="646"/>
      <c r="BJ22" s="646"/>
      <c r="BK22" s="646"/>
      <c r="BL22" s="646"/>
      <c r="BM22" s="646"/>
      <c r="BN22" s="647"/>
      <c r="BO22" s="648" t="s">
        <v>176</v>
      </c>
      <c r="BP22" s="648"/>
      <c r="BQ22" s="648"/>
      <c r="BR22" s="648"/>
      <c r="BS22" s="654" t="s">
        <v>247</v>
      </c>
      <c r="BT22" s="646"/>
      <c r="BU22" s="646"/>
      <c r="BV22" s="646"/>
      <c r="BW22" s="646"/>
      <c r="BX22" s="646"/>
      <c r="BY22" s="646"/>
      <c r="BZ22" s="646"/>
      <c r="CA22" s="646"/>
      <c r="CB22" s="655"/>
      <c r="CD22" s="627" t="s">
        <v>284</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285</v>
      </c>
      <c r="C23" s="643"/>
      <c r="D23" s="643"/>
      <c r="E23" s="643"/>
      <c r="F23" s="643"/>
      <c r="G23" s="643"/>
      <c r="H23" s="643"/>
      <c r="I23" s="643"/>
      <c r="J23" s="643"/>
      <c r="K23" s="643"/>
      <c r="L23" s="643"/>
      <c r="M23" s="643"/>
      <c r="N23" s="643"/>
      <c r="O23" s="643"/>
      <c r="P23" s="643"/>
      <c r="Q23" s="644"/>
      <c r="R23" s="645">
        <v>1518516</v>
      </c>
      <c r="S23" s="646"/>
      <c r="T23" s="646"/>
      <c r="U23" s="646"/>
      <c r="V23" s="646"/>
      <c r="W23" s="646"/>
      <c r="X23" s="646"/>
      <c r="Y23" s="647"/>
      <c r="Z23" s="648">
        <v>6.9</v>
      </c>
      <c r="AA23" s="648"/>
      <c r="AB23" s="648"/>
      <c r="AC23" s="648"/>
      <c r="AD23" s="649">
        <v>1518516</v>
      </c>
      <c r="AE23" s="649"/>
      <c r="AF23" s="649"/>
      <c r="AG23" s="649"/>
      <c r="AH23" s="649"/>
      <c r="AI23" s="649"/>
      <c r="AJ23" s="649"/>
      <c r="AK23" s="649"/>
      <c r="AL23" s="650">
        <v>13.4</v>
      </c>
      <c r="AM23" s="651"/>
      <c r="AN23" s="651"/>
      <c r="AO23" s="652"/>
      <c r="AP23" s="664" t="s">
        <v>286</v>
      </c>
      <c r="AQ23" s="665"/>
      <c r="AR23" s="665"/>
      <c r="AS23" s="665"/>
      <c r="AT23" s="665"/>
      <c r="AU23" s="665"/>
      <c r="AV23" s="665"/>
      <c r="AW23" s="665"/>
      <c r="AX23" s="665"/>
      <c r="AY23" s="665"/>
      <c r="AZ23" s="665"/>
      <c r="BA23" s="665"/>
      <c r="BB23" s="665"/>
      <c r="BC23" s="665"/>
      <c r="BD23" s="665"/>
      <c r="BE23" s="665"/>
      <c r="BF23" s="666"/>
      <c r="BG23" s="645">
        <v>596878</v>
      </c>
      <c r="BH23" s="646"/>
      <c r="BI23" s="646"/>
      <c r="BJ23" s="646"/>
      <c r="BK23" s="646"/>
      <c r="BL23" s="646"/>
      <c r="BM23" s="646"/>
      <c r="BN23" s="647"/>
      <c r="BO23" s="648">
        <v>6.8</v>
      </c>
      <c r="BP23" s="648"/>
      <c r="BQ23" s="648"/>
      <c r="BR23" s="648"/>
      <c r="BS23" s="654" t="s">
        <v>176</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287</v>
      </c>
      <c r="CS23" s="628"/>
      <c r="CT23" s="628"/>
      <c r="CU23" s="628"/>
      <c r="CV23" s="628"/>
      <c r="CW23" s="628"/>
      <c r="CX23" s="628"/>
      <c r="CY23" s="629"/>
      <c r="CZ23" s="627" t="s">
        <v>288</v>
      </c>
      <c r="DA23" s="628"/>
      <c r="DB23" s="628"/>
      <c r="DC23" s="629"/>
      <c r="DD23" s="627" t="s">
        <v>289</v>
      </c>
      <c r="DE23" s="628"/>
      <c r="DF23" s="628"/>
      <c r="DG23" s="628"/>
      <c r="DH23" s="628"/>
      <c r="DI23" s="628"/>
      <c r="DJ23" s="628"/>
      <c r="DK23" s="629"/>
      <c r="DL23" s="676" t="s">
        <v>290</v>
      </c>
      <c r="DM23" s="677"/>
      <c r="DN23" s="677"/>
      <c r="DO23" s="677"/>
      <c r="DP23" s="677"/>
      <c r="DQ23" s="677"/>
      <c r="DR23" s="677"/>
      <c r="DS23" s="677"/>
      <c r="DT23" s="677"/>
      <c r="DU23" s="677"/>
      <c r="DV23" s="678"/>
      <c r="DW23" s="627" t="s">
        <v>291</v>
      </c>
      <c r="DX23" s="628"/>
      <c r="DY23" s="628"/>
      <c r="DZ23" s="628"/>
      <c r="EA23" s="628"/>
      <c r="EB23" s="628"/>
      <c r="EC23" s="629"/>
    </row>
    <row r="24" spans="2:133" ht="11.25" customHeight="1" x14ac:dyDescent="0.15">
      <c r="B24" s="642" t="s">
        <v>292</v>
      </c>
      <c r="C24" s="643"/>
      <c r="D24" s="643"/>
      <c r="E24" s="643"/>
      <c r="F24" s="643"/>
      <c r="G24" s="643"/>
      <c r="H24" s="643"/>
      <c r="I24" s="643"/>
      <c r="J24" s="643"/>
      <c r="K24" s="643"/>
      <c r="L24" s="643"/>
      <c r="M24" s="643"/>
      <c r="N24" s="643"/>
      <c r="O24" s="643"/>
      <c r="P24" s="643"/>
      <c r="Q24" s="644"/>
      <c r="R24" s="645">
        <v>493456</v>
      </c>
      <c r="S24" s="646"/>
      <c r="T24" s="646"/>
      <c r="U24" s="646"/>
      <c r="V24" s="646"/>
      <c r="W24" s="646"/>
      <c r="X24" s="646"/>
      <c r="Y24" s="647"/>
      <c r="Z24" s="648">
        <v>2.2000000000000002</v>
      </c>
      <c r="AA24" s="648"/>
      <c r="AB24" s="648"/>
      <c r="AC24" s="648"/>
      <c r="AD24" s="649" t="s">
        <v>176</v>
      </c>
      <c r="AE24" s="649"/>
      <c r="AF24" s="649"/>
      <c r="AG24" s="649"/>
      <c r="AH24" s="649"/>
      <c r="AI24" s="649"/>
      <c r="AJ24" s="649"/>
      <c r="AK24" s="649"/>
      <c r="AL24" s="650" t="s">
        <v>176</v>
      </c>
      <c r="AM24" s="651"/>
      <c r="AN24" s="651"/>
      <c r="AO24" s="652"/>
      <c r="AP24" s="664" t="s">
        <v>293</v>
      </c>
      <c r="AQ24" s="665"/>
      <c r="AR24" s="665"/>
      <c r="AS24" s="665"/>
      <c r="AT24" s="665"/>
      <c r="AU24" s="665"/>
      <c r="AV24" s="665"/>
      <c r="AW24" s="665"/>
      <c r="AX24" s="665"/>
      <c r="AY24" s="665"/>
      <c r="AZ24" s="665"/>
      <c r="BA24" s="665"/>
      <c r="BB24" s="665"/>
      <c r="BC24" s="665"/>
      <c r="BD24" s="665"/>
      <c r="BE24" s="665"/>
      <c r="BF24" s="666"/>
      <c r="BG24" s="645" t="s">
        <v>176</v>
      </c>
      <c r="BH24" s="646"/>
      <c r="BI24" s="646"/>
      <c r="BJ24" s="646"/>
      <c r="BK24" s="646"/>
      <c r="BL24" s="646"/>
      <c r="BM24" s="646"/>
      <c r="BN24" s="647"/>
      <c r="BO24" s="648" t="s">
        <v>247</v>
      </c>
      <c r="BP24" s="648"/>
      <c r="BQ24" s="648"/>
      <c r="BR24" s="648"/>
      <c r="BS24" s="654" t="s">
        <v>247</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8471198</v>
      </c>
      <c r="CS24" s="635"/>
      <c r="CT24" s="635"/>
      <c r="CU24" s="635"/>
      <c r="CV24" s="635"/>
      <c r="CW24" s="635"/>
      <c r="CX24" s="635"/>
      <c r="CY24" s="636"/>
      <c r="CZ24" s="639">
        <v>41.6</v>
      </c>
      <c r="DA24" s="640"/>
      <c r="DB24" s="640"/>
      <c r="DC24" s="659"/>
      <c r="DD24" s="681">
        <v>5163469</v>
      </c>
      <c r="DE24" s="635"/>
      <c r="DF24" s="635"/>
      <c r="DG24" s="635"/>
      <c r="DH24" s="635"/>
      <c r="DI24" s="635"/>
      <c r="DJ24" s="635"/>
      <c r="DK24" s="636"/>
      <c r="DL24" s="681">
        <v>5149979</v>
      </c>
      <c r="DM24" s="635"/>
      <c r="DN24" s="635"/>
      <c r="DO24" s="635"/>
      <c r="DP24" s="635"/>
      <c r="DQ24" s="635"/>
      <c r="DR24" s="635"/>
      <c r="DS24" s="635"/>
      <c r="DT24" s="635"/>
      <c r="DU24" s="635"/>
      <c r="DV24" s="636"/>
      <c r="DW24" s="639">
        <v>43.1</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t="s">
        <v>176</v>
      </c>
      <c r="S25" s="646"/>
      <c r="T25" s="646"/>
      <c r="U25" s="646"/>
      <c r="V25" s="646"/>
      <c r="W25" s="646"/>
      <c r="X25" s="646"/>
      <c r="Y25" s="647"/>
      <c r="Z25" s="648" t="s">
        <v>247</v>
      </c>
      <c r="AA25" s="648"/>
      <c r="AB25" s="648"/>
      <c r="AC25" s="648"/>
      <c r="AD25" s="649" t="s">
        <v>247</v>
      </c>
      <c r="AE25" s="649"/>
      <c r="AF25" s="649"/>
      <c r="AG25" s="649"/>
      <c r="AH25" s="649"/>
      <c r="AI25" s="649"/>
      <c r="AJ25" s="649"/>
      <c r="AK25" s="649"/>
      <c r="AL25" s="650" t="s">
        <v>176</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247</v>
      </c>
      <c r="BH25" s="646"/>
      <c r="BI25" s="646"/>
      <c r="BJ25" s="646"/>
      <c r="BK25" s="646"/>
      <c r="BL25" s="646"/>
      <c r="BM25" s="646"/>
      <c r="BN25" s="647"/>
      <c r="BO25" s="648" t="s">
        <v>176</v>
      </c>
      <c r="BP25" s="648"/>
      <c r="BQ25" s="648"/>
      <c r="BR25" s="648"/>
      <c r="BS25" s="654" t="s">
        <v>176</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2506021</v>
      </c>
      <c r="CS25" s="682"/>
      <c r="CT25" s="682"/>
      <c r="CU25" s="682"/>
      <c r="CV25" s="682"/>
      <c r="CW25" s="682"/>
      <c r="CX25" s="682"/>
      <c r="CY25" s="683"/>
      <c r="CZ25" s="650">
        <v>12.3</v>
      </c>
      <c r="DA25" s="679"/>
      <c r="DB25" s="679"/>
      <c r="DC25" s="684"/>
      <c r="DD25" s="654">
        <v>2169044</v>
      </c>
      <c r="DE25" s="682"/>
      <c r="DF25" s="682"/>
      <c r="DG25" s="682"/>
      <c r="DH25" s="682"/>
      <c r="DI25" s="682"/>
      <c r="DJ25" s="682"/>
      <c r="DK25" s="683"/>
      <c r="DL25" s="654">
        <v>2156425</v>
      </c>
      <c r="DM25" s="682"/>
      <c r="DN25" s="682"/>
      <c r="DO25" s="682"/>
      <c r="DP25" s="682"/>
      <c r="DQ25" s="682"/>
      <c r="DR25" s="682"/>
      <c r="DS25" s="682"/>
      <c r="DT25" s="682"/>
      <c r="DU25" s="682"/>
      <c r="DV25" s="683"/>
      <c r="DW25" s="650">
        <v>18</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12401266</v>
      </c>
      <c r="S26" s="646"/>
      <c r="T26" s="646"/>
      <c r="U26" s="646"/>
      <c r="V26" s="646"/>
      <c r="W26" s="646"/>
      <c r="X26" s="646"/>
      <c r="Y26" s="647"/>
      <c r="Z26" s="648">
        <v>56.1</v>
      </c>
      <c r="AA26" s="648"/>
      <c r="AB26" s="648"/>
      <c r="AC26" s="648"/>
      <c r="AD26" s="649">
        <v>11310932</v>
      </c>
      <c r="AE26" s="649"/>
      <c r="AF26" s="649"/>
      <c r="AG26" s="649"/>
      <c r="AH26" s="649"/>
      <c r="AI26" s="649"/>
      <c r="AJ26" s="649"/>
      <c r="AK26" s="649"/>
      <c r="AL26" s="650">
        <v>99.9</v>
      </c>
      <c r="AM26" s="651"/>
      <c r="AN26" s="651"/>
      <c r="AO26" s="652"/>
      <c r="AP26" s="664" t="s">
        <v>299</v>
      </c>
      <c r="AQ26" s="685"/>
      <c r="AR26" s="685"/>
      <c r="AS26" s="685"/>
      <c r="AT26" s="685"/>
      <c r="AU26" s="685"/>
      <c r="AV26" s="685"/>
      <c r="AW26" s="685"/>
      <c r="AX26" s="685"/>
      <c r="AY26" s="685"/>
      <c r="AZ26" s="685"/>
      <c r="BA26" s="685"/>
      <c r="BB26" s="685"/>
      <c r="BC26" s="685"/>
      <c r="BD26" s="685"/>
      <c r="BE26" s="685"/>
      <c r="BF26" s="666"/>
      <c r="BG26" s="645" t="s">
        <v>247</v>
      </c>
      <c r="BH26" s="646"/>
      <c r="BI26" s="646"/>
      <c r="BJ26" s="646"/>
      <c r="BK26" s="646"/>
      <c r="BL26" s="646"/>
      <c r="BM26" s="646"/>
      <c r="BN26" s="647"/>
      <c r="BO26" s="648" t="s">
        <v>176</v>
      </c>
      <c r="BP26" s="648"/>
      <c r="BQ26" s="648"/>
      <c r="BR26" s="648"/>
      <c r="BS26" s="654" t="s">
        <v>176</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1696551</v>
      </c>
      <c r="CS26" s="646"/>
      <c r="CT26" s="646"/>
      <c r="CU26" s="646"/>
      <c r="CV26" s="646"/>
      <c r="CW26" s="646"/>
      <c r="CX26" s="646"/>
      <c r="CY26" s="647"/>
      <c r="CZ26" s="650">
        <v>8.3000000000000007</v>
      </c>
      <c r="DA26" s="679"/>
      <c r="DB26" s="679"/>
      <c r="DC26" s="684"/>
      <c r="DD26" s="654">
        <v>1435516</v>
      </c>
      <c r="DE26" s="646"/>
      <c r="DF26" s="646"/>
      <c r="DG26" s="646"/>
      <c r="DH26" s="646"/>
      <c r="DI26" s="646"/>
      <c r="DJ26" s="646"/>
      <c r="DK26" s="647"/>
      <c r="DL26" s="654" t="s">
        <v>176</v>
      </c>
      <c r="DM26" s="646"/>
      <c r="DN26" s="646"/>
      <c r="DO26" s="646"/>
      <c r="DP26" s="646"/>
      <c r="DQ26" s="646"/>
      <c r="DR26" s="646"/>
      <c r="DS26" s="646"/>
      <c r="DT26" s="646"/>
      <c r="DU26" s="646"/>
      <c r="DV26" s="647"/>
      <c r="DW26" s="650" t="s">
        <v>176</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4683</v>
      </c>
      <c r="S27" s="646"/>
      <c r="T27" s="646"/>
      <c r="U27" s="646"/>
      <c r="V27" s="646"/>
      <c r="W27" s="646"/>
      <c r="X27" s="646"/>
      <c r="Y27" s="647"/>
      <c r="Z27" s="648">
        <v>0</v>
      </c>
      <c r="AA27" s="648"/>
      <c r="AB27" s="648"/>
      <c r="AC27" s="648"/>
      <c r="AD27" s="649">
        <v>4683</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8788611</v>
      </c>
      <c r="BH27" s="646"/>
      <c r="BI27" s="646"/>
      <c r="BJ27" s="646"/>
      <c r="BK27" s="646"/>
      <c r="BL27" s="646"/>
      <c r="BM27" s="646"/>
      <c r="BN27" s="647"/>
      <c r="BO27" s="648">
        <v>100</v>
      </c>
      <c r="BP27" s="648"/>
      <c r="BQ27" s="648"/>
      <c r="BR27" s="648"/>
      <c r="BS27" s="654">
        <v>150810</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4327886</v>
      </c>
      <c r="CS27" s="682"/>
      <c r="CT27" s="682"/>
      <c r="CU27" s="682"/>
      <c r="CV27" s="682"/>
      <c r="CW27" s="682"/>
      <c r="CX27" s="682"/>
      <c r="CY27" s="683"/>
      <c r="CZ27" s="650">
        <v>21.3</v>
      </c>
      <c r="DA27" s="679"/>
      <c r="DB27" s="679"/>
      <c r="DC27" s="684"/>
      <c r="DD27" s="654">
        <v>1362307</v>
      </c>
      <c r="DE27" s="682"/>
      <c r="DF27" s="682"/>
      <c r="DG27" s="682"/>
      <c r="DH27" s="682"/>
      <c r="DI27" s="682"/>
      <c r="DJ27" s="682"/>
      <c r="DK27" s="683"/>
      <c r="DL27" s="654">
        <v>1361436</v>
      </c>
      <c r="DM27" s="682"/>
      <c r="DN27" s="682"/>
      <c r="DO27" s="682"/>
      <c r="DP27" s="682"/>
      <c r="DQ27" s="682"/>
      <c r="DR27" s="682"/>
      <c r="DS27" s="682"/>
      <c r="DT27" s="682"/>
      <c r="DU27" s="682"/>
      <c r="DV27" s="683"/>
      <c r="DW27" s="650">
        <v>11.4</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v>181358</v>
      </c>
      <c r="S28" s="646"/>
      <c r="T28" s="646"/>
      <c r="U28" s="646"/>
      <c r="V28" s="646"/>
      <c r="W28" s="646"/>
      <c r="X28" s="646"/>
      <c r="Y28" s="647"/>
      <c r="Z28" s="648">
        <v>0.8</v>
      </c>
      <c r="AA28" s="648"/>
      <c r="AB28" s="648"/>
      <c r="AC28" s="648"/>
      <c r="AD28" s="649" t="s">
        <v>176</v>
      </c>
      <c r="AE28" s="649"/>
      <c r="AF28" s="649"/>
      <c r="AG28" s="649"/>
      <c r="AH28" s="649"/>
      <c r="AI28" s="649"/>
      <c r="AJ28" s="649"/>
      <c r="AK28" s="649"/>
      <c r="AL28" s="650" t="s">
        <v>176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1637291</v>
      </c>
      <c r="CS28" s="646"/>
      <c r="CT28" s="646"/>
      <c r="CU28" s="646"/>
      <c r="CV28" s="646"/>
      <c r="CW28" s="646"/>
      <c r="CX28" s="646"/>
      <c r="CY28" s="647"/>
      <c r="CZ28" s="650">
        <v>8</v>
      </c>
      <c r="DA28" s="679"/>
      <c r="DB28" s="679"/>
      <c r="DC28" s="684"/>
      <c r="DD28" s="654">
        <v>1632118</v>
      </c>
      <c r="DE28" s="646"/>
      <c r="DF28" s="646"/>
      <c r="DG28" s="646"/>
      <c r="DH28" s="646"/>
      <c r="DI28" s="646"/>
      <c r="DJ28" s="646"/>
      <c r="DK28" s="647"/>
      <c r="DL28" s="654">
        <v>1632118</v>
      </c>
      <c r="DM28" s="646"/>
      <c r="DN28" s="646"/>
      <c r="DO28" s="646"/>
      <c r="DP28" s="646"/>
      <c r="DQ28" s="646"/>
      <c r="DR28" s="646"/>
      <c r="DS28" s="646"/>
      <c r="DT28" s="646"/>
      <c r="DU28" s="646"/>
      <c r="DV28" s="647"/>
      <c r="DW28" s="650">
        <v>13.7</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258511</v>
      </c>
      <c r="S29" s="646"/>
      <c r="T29" s="646"/>
      <c r="U29" s="646"/>
      <c r="V29" s="646"/>
      <c r="W29" s="646"/>
      <c r="X29" s="646"/>
      <c r="Y29" s="647"/>
      <c r="Z29" s="648">
        <v>1.2</v>
      </c>
      <c r="AA29" s="648"/>
      <c r="AB29" s="648"/>
      <c r="AC29" s="648"/>
      <c r="AD29" s="649" t="s">
        <v>247</v>
      </c>
      <c r="AE29" s="649"/>
      <c r="AF29" s="649"/>
      <c r="AG29" s="649"/>
      <c r="AH29" s="649"/>
      <c r="AI29" s="649"/>
      <c r="AJ29" s="649"/>
      <c r="AK29" s="649"/>
      <c r="AL29" s="650" t="s">
        <v>176</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307</v>
      </c>
      <c r="CE29" s="692"/>
      <c r="CF29" s="660" t="s">
        <v>308</v>
      </c>
      <c r="CG29" s="661"/>
      <c r="CH29" s="661"/>
      <c r="CI29" s="661"/>
      <c r="CJ29" s="661"/>
      <c r="CK29" s="661"/>
      <c r="CL29" s="661"/>
      <c r="CM29" s="661"/>
      <c r="CN29" s="661"/>
      <c r="CO29" s="661"/>
      <c r="CP29" s="661"/>
      <c r="CQ29" s="662"/>
      <c r="CR29" s="645">
        <v>1637291</v>
      </c>
      <c r="CS29" s="682"/>
      <c r="CT29" s="682"/>
      <c r="CU29" s="682"/>
      <c r="CV29" s="682"/>
      <c r="CW29" s="682"/>
      <c r="CX29" s="682"/>
      <c r="CY29" s="683"/>
      <c r="CZ29" s="650">
        <v>8</v>
      </c>
      <c r="DA29" s="679"/>
      <c r="DB29" s="679"/>
      <c r="DC29" s="684"/>
      <c r="DD29" s="654">
        <v>1632118</v>
      </c>
      <c r="DE29" s="682"/>
      <c r="DF29" s="682"/>
      <c r="DG29" s="682"/>
      <c r="DH29" s="682"/>
      <c r="DI29" s="682"/>
      <c r="DJ29" s="682"/>
      <c r="DK29" s="683"/>
      <c r="DL29" s="654">
        <v>1632118</v>
      </c>
      <c r="DM29" s="682"/>
      <c r="DN29" s="682"/>
      <c r="DO29" s="682"/>
      <c r="DP29" s="682"/>
      <c r="DQ29" s="682"/>
      <c r="DR29" s="682"/>
      <c r="DS29" s="682"/>
      <c r="DT29" s="682"/>
      <c r="DU29" s="682"/>
      <c r="DV29" s="683"/>
      <c r="DW29" s="650">
        <v>13.7</v>
      </c>
      <c r="DX29" s="679"/>
      <c r="DY29" s="679"/>
      <c r="DZ29" s="679"/>
      <c r="EA29" s="679"/>
      <c r="EB29" s="679"/>
      <c r="EC29" s="680"/>
    </row>
    <row r="30" spans="2:133" ht="11.25" customHeight="1" x14ac:dyDescent="0.15">
      <c r="B30" s="642" t="s">
        <v>309</v>
      </c>
      <c r="C30" s="643"/>
      <c r="D30" s="643"/>
      <c r="E30" s="643"/>
      <c r="F30" s="643"/>
      <c r="G30" s="643"/>
      <c r="H30" s="643"/>
      <c r="I30" s="643"/>
      <c r="J30" s="643"/>
      <c r="K30" s="643"/>
      <c r="L30" s="643"/>
      <c r="M30" s="643"/>
      <c r="N30" s="643"/>
      <c r="O30" s="643"/>
      <c r="P30" s="643"/>
      <c r="Q30" s="644"/>
      <c r="R30" s="645">
        <v>116868</v>
      </c>
      <c r="S30" s="646"/>
      <c r="T30" s="646"/>
      <c r="U30" s="646"/>
      <c r="V30" s="646"/>
      <c r="W30" s="646"/>
      <c r="X30" s="646"/>
      <c r="Y30" s="647"/>
      <c r="Z30" s="648">
        <v>0.5</v>
      </c>
      <c r="AA30" s="648"/>
      <c r="AB30" s="648"/>
      <c r="AC30" s="648"/>
      <c r="AD30" s="649" t="s">
        <v>247</v>
      </c>
      <c r="AE30" s="649"/>
      <c r="AF30" s="649"/>
      <c r="AG30" s="649"/>
      <c r="AH30" s="649"/>
      <c r="AI30" s="649"/>
      <c r="AJ30" s="649"/>
      <c r="AK30" s="649"/>
      <c r="AL30" s="650" t="s">
        <v>247</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310</v>
      </c>
      <c r="BH30" s="689"/>
      <c r="BI30" s="689"/>
      <c r="BJ30" s="689"/>
      <c r="BK30" s="689"/>
      <c r="BL30" s="689"/>
      <c r="BM30" s="689"/>
      <c r="BN30" s="689"/>
      <c r="BO30" s="689"/>
      <c r="BP30" s="689"/>
      <c r="BQ30" s="690"/>
      <c r="BR30" s="624" t="s">
        <v>311</v>
      </c>
      <c r="BS30" s="689"/>
      <c r="BT30" s="689"/>
      <c r="BU30" s="689"/>
      <c r="BV30" s="689"/>
      <c r="BW30" s="689"/>
      <c r="BX30" s="689"/>
      <c r="BY30" s="689"/>
      <c r="BZ30" s="689"/>
      <c r="CA30" s="689"/>
      <c r="CB30" s="690"/>
      <c r="CD30" s="693"/>
      <c r="CE30" s="694"/>
      <c r="CF30" s="660" t="s">
        <v>312</v>
      </c>
      <c r="CG30" s="661"/>
      <c r="CH30" s="661"/>
      <c r="CI30" s="661"/>
      <c r="CJ30" s="661"/>
      <c r="CK30" s="661"/>
      <c r="CL30" s="661"/>
      <c r="CM30" s="661"/>
      <c r="CN30" s="661"/>
      <c r="CO30" s="661"/>
      <c r="CP30" s="661"/>
      <c r="CQ30" s="662"/>
      <c r="CR30" s="645">
        <v>1554299</v>
      </c>
      <c r="CS30" s="646"/>
      <c r="CT30" s="646"/>
      <c r="CU30" s="646"/>
      <c r="CV30" s="646"/>
      <c r="CW30" s="646"/>
      <c r="CX30" s="646"/>
      <c r="CY30" s="647"/>
      <c r="CZ30" s="650">
        <v>7.6</v>
      </c>
      <c r="DA30" s="679"/>
      <c r="DB30" s="679"/>
      <c r="DC30" s="684"/>
      <c r="DD30" s="654">
        <v>1549676</v>
      </c>
      <c r="DE30" s="646"/>
      <c r="DF30" s="646"/>
      <c r="DG30" s="646"/>
      <c r="DH30" s="646"/>
      <c r="DI30" s="646"/>
      <c r="DJ30" s="646"/>
      <c r="DK30" s="647"/>
      <c r="DL30" s="654">
        <v>1549676</v>
      </c>
      <c r="DM30" s="646"/>
      <c r="DN30" s="646"/>
      <c r="DO30" s="646"/>
      <c r="DP30" s="646"/>
      <c r="DQ30" s="646"/>
      <c r="DR30" s="646"/>
      <c r="DS30" s="646"/>
      <c r="DT30" s="646"/>
      <c r="DU30" s="646"/>
      <c r="DV30" s="647"/>
      <c r="DW30" s="650">
        <v>13</v>
      </c>
      <c r="DX30" s="679"/>
      <c r="DY30" s="679"/>
      <c r="DZ30" s="679"/>
      <c r="EA30" s="679"/>
      <c r="EB30" s="679"/>
      <c r="EC30" s="680"/>
    </row>
    <row r="31" spans="2:133" ht="11.25" customHeight="1" x14ac:dyDescent="0.15">
      <c r="B31" s="642" t="s">
        <v>313</v>
      </c>
      <c r="C31" s="643"/>
      <c r="D31" s="643"/>
      <c r="E31" s="643"/>
      <c r="F31" s="643"/>
      <c r="G31" s="643"/>
      <c r="H31" s="643"/>
      <c r="I31" s="643"/>
      <c r="J31" s="643"/>
      <c r="K31" s="643"/>
      <c r="L31" s="643"/>
      <c r="M31" s="643"/>
      <c r="N31" s="643"/>
      <c r="O31" s="643"/>
      <c r="P31" s="643"/>
      <c r="Q31" s="644"/>
      <c r="R31" s="645">
        <v>2479867</v>
      </c>
      <c r="S31" s="646"/>
      <c r="T31" s="646"/>
      <c r="U31" s="646"/>
      <c r="V31" s="646"/>
      <c r="W31" s="646"/>
      <c r="X31" s="646"/>
      <c r="Y31" s="647"/>
      <c r="Z31" s="648">
        <v>11.2</v>
      </c>
      <c r="AA31" s="648"/>
      <c r="AB31" s="648"/>
      <c r="AC31" s="648"/>
      <c r="AD31" s="649" t="s">
        <v>176</v>
      </c>
      <c r="AE31" s="649"/>
      <c r="AF31" s="649"/>
      <c r="AG31" s="649"/>
      <c r="AH31" s="649"/>
      <c r="AI31" s="649"/>
      <c r="AJ31" s="649"/>
      <c r="AK31" s="649"/>
      <c r="AL31" s="650" t="s">
        <v>247</v>
      </c>
      <c r="AM31" s="651"/>
      <c r="AN31" s="651"/>
      <c r="AO31" s="652"/>
      <c r="AP31" s="702" t="s">
        <v>314</v>
      </c>
      <c r="AQ31" s="703"/>
      <c r="AR31" s="703"/>
      <c r="AS31" s="703"/>
      <c r="AT31" s="708" t="s">
        <v>315</v>
      </c>
      <c r="AU31" s="231"/>
      <c r="AV31" s="231"/>
      <c r="AW31" s="231"/>
      <c r="AX31" s="631" t="s">
        <v>190</v>
      </c>
      <c r="AY31" s="632"/>
      <c r="AZ31" s="632"/>
      <c r="BA31" s="632"/>
      <c r="BB31" s="632"/>
      <c r="BC31" s="632"/>
      <c r="BD31" s="632"/>
      <c r="BE31" s="632"/>
      <c r="BF31" s="633"/>
      <c r="BG31" s="701">
        <v>98.9</v>
      </c>
      <c r="BH31" s="697"/>
      <c r="BI31" s="697"/>
      <c r="BJ31" s="697"/>
      <c r="BK31" s="697"/>
      <c r="BL31" s="697"/>
      <c r="BM31" s="640">
        <v>96.8</v>
      </c>
      <c r="BN31" s="697"/>
      <c r="BO31" s="697"/>
      <c r="BP31" s="697"/>
      <c r="BQ31" s="698"/>
      <c r="BR31" s="701">
        <v>99</v>
      </c>
      <c r="BS31" s="697"/>
      <c r="BT31" s="697"/>
      <c r="BU31" s="697"/>
      <c r="BV31" s="697"/>
      <c r="BW31" s="697"/>
      <c r="BX31" s="640">
        <v>96.4</v>
      </c>
      <c r="BY31" s="697"/>
      <c r="BZ31" s="697"/>
      <c r="CA31" s="697"/>
      <c r="CB31" s="698"/>
      <c r="CD31" s="693"/>
      <c r="CE31" s="694"/>
      <c r="CF31" s="660" t="s">
        <v>316</v>
      </c>
      <c r="CG31" s="661"/>
      <c r="CH31" s="661"/>
      <c r="CI31" s="661"/>
      <c r="CJ31" s="661"/>
      <c r="CK31" s="661"/>
      <c r="CL31" s="661"/>
      <c r="CM31" s="661"/>
      <c r="CN31" s="661"/>
      <c r="CO31" s="661"/>
      <c r="CP31" s="661"/>
      <c r="CQ31" s="662"/>
      <c r="CR31" s="645">
        <v>82992</v>
      </c>
      <c r="CS31" s="682"/>
      <c r="CT31" s="682"/>
      <c r="CU31" s="682"/>
      <c r="CV31" s="682"/>
      <c r="CW31" s="682"/>
      <c r="CX31" s="682"/>
      <c r="CY31" s="683"/>
      <c r="CZ31" s="650">
        <v>0.4</v>
      </c>
      <c r="DA31" s="679"/>
      <c r="DB31" s="679"/>
      <c r="DC31" s="684"/>
      <c r="DD31" s="654">
        <v>82442</v>
      </c>
      <c r="DE31" s="682"/>
      <c r="DF31" s="682"/>
      <c r="DG31" s="682"/>
      <c r="DH31" s="682"/>
      <c r="DI31" s="682"/>
      <c r="DJ31" s="682"/>
      <c r="DK31" s="683"/>
      <c r="DL31" s="654">
        <v>82442</v>
      </c>
      <c r="DM31" s="682"/>
      <c r="DN31" s="682"/>
      <c r="DO31" s="682"/>
      <c r="DP31" s="682"/>
      <c r="DQ31" s="682"/>
      <c r="DR31" s="682"/>
      <c r="DS31" s="682"/>
      <c r="DT31" s="682"/>
      <c r="DU31" s="682"/>
      <c r="DV31" s="683"/>
      <c r="DW31" s="650">
        <v>0.7</v>
      </c>
      <c r="DX31" s="679"/>
      <c r="DY31" s="679"/>
      <c r="DZ31" s="679"/>
      <c r="EA31" s="679"/>
      <c r="EB31" s="679"/>
      <c r="EC31" s="680"/>
    </row>
    <row r="32" spans="2:133" ht="11.25" customHeight="1" x14ac:dyDescent="0.15">
      <c r="B32" s="712" t="s">
        <v>317</v>
      </c>
      <c r="C32" s="713"/>
      <c r="D32" s="713"/>
      <c r="E32" s="713"/>
      <c r="F32" s="713"/>
      <c r="G32" s="713"/>
      <c r="H32" s="713"/>
      <c r="I32" s="713"/>
      <c r="J32" s="713"/>
      <c r="K32" s="713"/>
      <c r="L32" s="713"/>
      <c r="M32" s="713"/>
      <c r="N32" s="713"/>
      <c r="O32" s="713"/>
      <c r="P32" s="713"/>
      <c r="Q32" s="714"/>
      <c r="R32" s="645" t="s">
        <v>247</v>
      </c>
      <c r="S32" s="646"/>
      <c r="T32" s="646"/>
      <c r="U32" s="646"/>
      <c r="V32" s="646"/>
      <c r="W32" s="646"/>
      <c r="X32" s="646"/>
      <c r="Y32" s="647"/>
      <c r="Z32" s="648" t="s">
        <v>247</v>
      </c>
      <c r="AA32" s="648"/>
      <c r="AB32" s="648"/>
      <c r="AC32" s="648"/>
      <c r="AD32" s="649" t="s">
        <v>176</v>
      </c>
      <c r="AE32" s="649"/>
      <c r="AF32" s="649"/>
      <c r="AG32" s="649"/>
      <c r="AH32" s="649"/>
      <c r="AI32" s="649"/>
      <c r="AJ32" s="649"/>
      <c r="AK32" s="649"/>
      <c r="AL32" s="650" t="s">
        <v>247</v>
      </c>
      <c r="AM32" s="651"/>
      <c r="AN32" s="651"/>
      <c r="AO32" s="652"/>
      <c r="AP32" s="704"/>
      <c r="AQ32" s="705"/>
      <c r="AR32" s="705"/>
      <c r="AS32" s="705"/>
      <c r="AT32" s="709"/>
      <c r="AU32" s="230" t="s">
        <v>318</v>
      </c>
      <c r="AV32" s="230"/>
      <c r="AW32" s="230"/>
      <c r="AX32" s="642" t="s">
        <v>319</v>
      </c>
      <c r="AY32" s="643"/>
      <c r="AZ32" s="643"/>
      <c r="BA32" s="643"/>
      <c r="BB32" s="643"/>
      <c r="BC32" s="643"/>
      <c r="BD32" s="643"/>
      <c r="BE32" s="643"/>
      <c r="BF32" s="644"/>
      <c r="BG32" s="711">
        <v>98.7</v>
      </c>
      <c r="BH32" s="682"/>
      <c r="BI32" s="682"/>
      <c r="BJ32" s="682"/>
      <c r="BK32" s="682"/>
      <c r="BL32" s="682"/>
      <c r="BM32" s="651">
        <v>97.7</v>
      </c>
      <c r="BN32" s="699"/>
      <c r="BO32" s="699"/>
      <c r="BP32" s="699"/>
      <c r="BQ32" s="700"/>
      <c r="BR32" s="711">
        <v>99</v>
      </c>
      <c r="BS32" s="682"/>
      <c r="BT32" s="682"/>
      <c r="BU32" s="682"/>
      <c r="BV32" s="682"/>
      <c r="BW32" s="682"/>
      <c r="BX32" s="651">
        <v>97.8</v>
      </c>
      <c r="BY32" s="699"/>
      <c r="BZ32" s="699"/>
      <c r="CA32" s="699"/>
      <c r="CB32" s="700"/>
      <c r="CD32" s="695"/>
      <c r="CE32" s="696"/>
      <c r="CF32" s="660" t="s">
        <v>320</v>
      </c>
      <c r="CG32" s="661"/>
      <c r="CH32" s="661"/>
      <c r="CI32" s="661"/>
      <c r="CJ32" s="661"/>
      <c r="CK32" s="661"/>
      <c r="CL32" s="661"/>
      <c r="CM32" s="661"/>
      <c r="CN32" s="661"/>
      <c r="CO32" s="661"/>
      <c r="CP32" s="661"/>
      <c r="CQ32" s="662"/>
      <c r="CR32" s="645" t="s">
        <v>176</v>
      </c>
      <c r="CS32" s="646"/>
      <c r="CT32" s="646"/>
      <c r="CU32" s="646"/>
      <c r="CV32" s="646"/>
      <c r="CW32" s="646"/>
      <c r="CX32" s="646"/>
      <c r="CY32" s="647"/>
      <c r="CZ32" s="650" t="s">
        <v>176</v>
      </c>
      <c r="DA32" s="679"/>
      <c r="DB32" s="679"/>
      <c r="DC32" s="684"/>
      <c r="DD32" s="654" t="s">
        <v>176</v>
      </c>
      <c r="DE32" s="646"/>
      <c r="DF32" s="646"/>
      <c r="DG32" s="646"/>
      <c r="DH32" s="646"/>
      <c r="DI32" s="646"/>
      <c r="DJ32" s="646"/>
      <c r="DK32" s="647"/>
      <c r="DL32" s="654" t="s">
        <v>176</v>
      </c>
      <c r="DM32" s="646"/>
      <c r="DN32" s="646"/>
      <c r="DO32" s="646"/>
      <c r="DP32" s="646"/>
      <c r="DQ32" s="646"/>
      <c r="DR32" s="646"/>
      <c r="DS32" s="646"/>
      <c r="DT32" s="646"/>
      <c r="DU32" s="646"/>
      <c r="DV32" s="647"/>
      <c r="DW32" s="650" t="s">
        <v>176</v>
      </c>
      <c r="DX32" s="679"/>
      <c r="DY32" s="679"/>
      <c r="DZ32" s="679"/>
      <c r="EA32" s="679"/>
      <c r="EB32" s="679"/>
      <c r="EC32" s="680"/>
    </row>
    <row r="33" spans="2:133" ht="11.25" customHeight="1" x14ac:dyDescent="0.15">
      <c r="B33" s="642" t="s">
        <v>321</v>
      </c>
      <c r="C33" s="643"/>
      <c r="D33" s="643"/>
      <c r="E33" s="643"/>
      <c r="F33" s="643"/>
      <c r="G33" s="643"/>
      <c r="H33" s="643"/>
      <c r="I33" s="643"/>
      <c r="J33" s="643"/>
      <c r="K33" s="643"/>
      <c r="L33" s="643"/>
      <c r="M33" s="643"/>
      <c r="N33" s="643"/>
      <c r="O33" s="643"/>
      <c r="P33" s="643"/>
      <c r="Q33" s="644"/>
      <c r="R33" s="645">
        <v>1456227</v>
      </c>
      <c r="S33" s="646"/>
      <c r="T33" s="646"/>
      <c r="U33" s="646"/>
      <c r="V33" s="646"/>
      <c r="W33" s="646"/>
      <c r="X33" s="646"/>
      <c r="Y33" s="647"/>
      <c r="Z33" s="648">
        <v>6.6</v>
      </c>
      <c r="AA33" s="648"/>
      <c r="AB33" s="648"/>
      <c r="AC33" s="648"/>
      <c r="AD33" s="649" t="s">
        <v>247</v>
      </c>
      <c r="AE33" s="649"/>
      <c r="AF33" s="649"/>
      <c r="AG33" s="649"/>
      <c r="AH33" s="649"/>
      <c r="AI33" s="649"/>
      <c r="AJ33" s="649"/>
      <c r="AK33" s="649"/>
      <c r="AL33" s="650" t="s">
        <v>176</v>
      </c>
      <c r="AM33" s="651"/>
      <c r="AN33" s="651"/>
      <c r="AO33" s="652"/>
      <c r="AP33" s="706"/>
      <c r="AQ33" s="707"/>
      <c r="AR33" s="707"/>
      <c r="AS33" s="707"/>
      <c r="AT33" s="710"/>
      <c r="AU33" s="232"/>
      <c r="AV33" s="232"/>
      <c r="AW33" s="232"/>
      <c r="AX33" s="686" t="s">
        <v>322</v>
      </c>
      <c r="AY33" s="687"/>
      <c r="AZ33" s="687"/>
      <c r="BA33" s="687"/>
      <c r="BB33" s="687"/>
      <c r="BC33" s="687"/>
      <c r="BD33" s="687"/>
      <c r="BE33" s="687"/>
      <c r="BF33" s="688"/>
      <c r="BG33" s="715">
        <v>99</v>
      </c>
      <c r="BH33" s="716"/>
      <c r="BI33" s="716"/>
      <c r="BJ33" s="716"/>
      <c r="BK33" s="716"/>
      <c r="BL33" s="716"/>
      <c r="BM33" s="717">
        <v>95.7</v>
      </c>
      <c r="BN33" s="716"/>
      <c r="BO33" s="716"/>
      <c r="BP33" s="716"/>
      <c r="BQ33" s="718"/>
      <c r="BR33" s="715">
        <v>99</v>
      </c>
      <c r="BS33" s="716"/>
      <c r="BT33" s="716"/>
      <c r="BU33" s="716"/>
      <c r="BV33" s="716"/>
      <c r="BW33" s="716"/>
      <c r="BX33" s="717">
        <v>94.9</v>
      </c>
      <c r="BY33" s="716"/>
      <c r="BZ33" s="716"/>
      <c r="CA33" s="716"/>
      <c r="CB33" s="718"/>
      <c r="CD33" s="660" t="s">
        <v>323</v>
      </c>
      <c r="CE33" s="661"/>
      <c r="CF33" s="661"/>
      <c r="CG33" s="661"/>
      <c r="CH33" s="661"/>
      <c r="CI33" s="661"/>
      <c r="CJ33" s="661"/>
      <c r="CK33" s="661"/>
      <c r="CL33" s="661"/>
      <c r="CM33" s="661"/>
      <c r="CN33" s="661"/>
      <c r="CO33" s="661"/>
      <c r="CP33" s="661"/>
      <c r="CQ33" s="662"/>
      <c r="CR33" s="645">
        <v>10295007</v>
      </c>
      <c r="CS33" s="682"/>
      <c r="CT33" s="682"/>
      <c r="CU33" s="682"/>
      <c r="CV33" s="682"/>
      <c r="CW33" s="682"/>
      <c r="CX33" s="682"/>
      <c r="CY33" s="683"/>
      <c r="CZ33" s="650">
        <v>50.6</v>
      </c>
      <c r="DA33" s="679"/>
      <c r="DB33" s="679"/>
      <c r="DC33" s="684"/>
      <c r="DD33" s="654">
        <v>7408730</v>
      </c>
      <c r="DE33" s="682"/>
      <c r="DF33" s="682"/>
      <c r="DG33" s="682"/>
      <c r="DH33" s="682"/>
      <c r="DI33" s="682"/>
      <c r="DJ33" s="682"/>
      <c r="DK33" s="683"/>
      <c r="DL33" s="654">
        <v>5538183</v>
      </c>
      <c r="DM33" s="682"/>
      <c r="DN33" s="682"/>
      <c r="DO33" s="682"/>
      <c r="DP33" s="682"/>
      <c r="DQ33" s="682"/>
      <c r="DR33" s="682"/>
      <c r="DS33" s="682"/>
      <c r="DT33" s="682"/>
      <c r="DU33" s="682"/>
      <c r="DV33" s="683"/>
      <c r="DW33" s="650">
        <v>46.3</v>
      </c>
      <c r="DX33" s="679"/>
      <c r="DY33" s="679"/>
      <c r="DZ33" s="679"/>
      <c r="EA33" s="679"/>
      <c r="EB33" s="679"/>
      <c r="EC33" s="680"/>
    </row>
    <row r="34" spans="2:133" ht="11.25" customHeight="1" x14ac:dyDescent="0.15">
      <c r="B34" s="642" t="s">
        <v>324</v>
      </c>
      <c r="C34" s="643"/>
      <c r="D34" s="643"/>
      <c r="E34" s="643"/>
      <c r="F34" s="643"/>
      <c r="G34" s="643"/>
      <c r="H34" s="643"/>
      <c r="I34" s="643"/>
      <c r="J34" s="643"/>
      <c r="K34" s="643"/>
      <c r="L34" s="643"/>
      <c r="M34" s="643"/>
      <c r="N34" s="643"/>
      <c r="O34" s="643"/>
      <c r="P34" s="643"/>
      <c r="Q34" s="644"/>
      <c r="R34" s="645">
        <v>150207</v>
      </c>
      <c r="S34" s="646"/>
      <c r="T34" s="646"/>
      <c r="U34" s="646"/>
      <c r="V34" s="646"/>
      <c r="W34" s="646"/>
      <c r="X34" s="646"/>
      <c r="Y34" s="647"/>
      <c r="Z34" s="648">
        <v>0.7</v>
      </c>
      <c r="AA34" s="648"/>
      <c r="AB34" s="648"/>
      <c r="AC34" s="648"/>
      <c r="AD34" s="649">
        <v>9774</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325</v>
      </c>
      <c r="CE34" s="661"/>
      <c r="CF34" s="661"/>
      <c r="CG34" s="661"/>
      <c r="CH34" s="661"/>
      <c r="CI34" s="661"/>
      <c r="CJ34" s="661"/>
      <c r="CK34" s="661"/>
      <c r="CL34" s="661"/>
      <c r="CM34" s="661"/>
      <c r="CN34" s="661"/>
      <c r="CO34" s="661"/>
      <c r="CP34" s="661"/>
      <c r="CQ34" s="662"/>
      <c r="CR34" s="645">
        <v>4085801</v>
      </c>
      <c r="CS34" s="646"/>
      <c r="CT34" s="646"/>
      <c r="CU34" s="646"/>
      <c r="CV34" s="646"/>
      <c r="CW34" s="646"/>
      <c r="CX34" s="646"/>
      <c r="CY34" s="647"/>
      <c r="CZ34" s="650">
        <v>20.100000000000001</v>
      </c>
      <c r="DA34" s="679"/>
      <c r="DB34" s="679"/>
      <c r="DC34" s="684"/>
      <c r="DD34" s="654">
        <v>2475276</v>
      </c>
      <c r="DE34" s="646"/>
      <c r="DF34" s="646"/>
      <c r="DG34" s="646"/>
      <c r="DH34" s="646"/>
      <c r="DI34" s="646"/>
      <c r="DJ34" s="646"/>
      <c r="DK34" s="647"/>
      <c r="DL34" s="654">
        <v>1803945</v>
      </c>
      <c r="DM34" s="646"/>
      <c r="DN34" s="646"/>
      <c r="DO34" s="646"/>
      <c r="DP34" s="646"/>
      <c r="DQ34" s="646"/>
      <c r="DR34" s="646"/>
      <c r="DS34" s="646"/>
      <c r="DT34" s="646"/>
      <c r="DU34" s="646"/>
      <c r="DV34" s="647"/>
      <c r="DW34" s="650">
        <v>15.1</v>
      </c>
      <c r="DX34" s="679"/>
      <c r="DY34" s="679"/>
      <c r="DZ34" s="679"/>
      <c r="EA34" s="679"/>
      <c r="EB34" s="679"/>
      <c r="EC34" s="680"/>
    </row>
    <row r="35" spans="2:133" ht="11.25" customHeight="1" x14ac:dyDescent="0.15">
      <c r="B35" s="642" t="s">
        <v>326</v>
      </c>
      <c r="C35" s="643"/>
      <c r="D35" s="643"/>
      <c r="E35" s="643"/>
      <c r="F35" s="643"/>
      <c r="G35" s="643"/>
      <c r="H35" s="643"/>
      <c r="I35" s="643"/>
      <c r="J35" s="643"/>
      <c r="K35" s="643"/>
      <c r="L35" s="643"/>
      <c r="M35" s="643"/>
      <c r="N35" s="643"/>
      <c r="O35" s="643"/>
      <c r="P35" s="643"/>
      <c r="Q35" s="644"/>
      <c r="R35" s="645">
        <v>709566</v>
      </c>
      <c r="S35" s="646"/>
      <c r="T35" s="646"/>
      <c r="U35" s="646"/>
      <c r="V35" s="646"/>
      <c r="W35" s="646"/>
      <c r="X35" s="646"/>
      <c r="Y35" s="647"/>
      <c r="Z35" s="648">
        <v>3.2</v>
      </c>
      <c r="AA35" s="648"/>
      <c r="AB35" s="648"/>
      <c r="AC35" s="648"/>
      <c r="AD35" s="649" t="s">
        <v>176</v>
      </c>
      <c r="AE35" s="649"/>
      <c r="AF35" s="649"/>
      <c r="AG35" s="649"/>
      <c r="AH35" s="649"/>
      <c r="AI35" s="649"/>
      <c r="AJ35" s="649"/>
      <c r="AK35" s="649"/>
      <c r="AL35" s="650" t="s">
        <v>247</v>
      </c>
      <c r="AM35" s="651"/>
      <c r="AN35" s="651"/>
      <c r="AO35" s="652"/>
      <c r="AP35" s="235"/>
      <c r="AQ35" s="624" t="s">
        <v>327</v>
      </c>
      <c r="AR35" s="625"/>
      <c r="AS35" s="625"/>
      <c r="AT35" s="625"/>
      <c r="AU35" s="625"/>
      <c r="AV35" s="625"/>
      <c r="AW35" s="625"/>
      <c r="AX35" s="625"/>
      <c r="AY35" s="625"/>
      <c r="AZ35" s="625"/>
      <c r="BA35" s="625"/>
      <c r="BB35" s="625"/>
      <c r="BC35" s="625"/>
      <c r="BD35" s="625"/>
      <c r="BE35" s="625"/>
      <c r="BF35" s="626"/>
      <c r="BG35" s="624" t="s">
        <v>328</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329</v>
      </c>
      <c r="CE35" s="661"/>
      <c r="CF35" s="661"/>
      <c r="CG35" s="661"/>
      <c r="CH35" s="661"/>
      <c r="CI35" s="661"/>
      <c r="CJ35" s="661"/>
      <c r="CK35" s="661"/>
      <c r="CL35" s="661"/>
      <c r="CM35" s="661"/>
      <c r="CN35" s="661"/>
      <c r="CO35" s="661"/>
      <c r="CP35" s="661"/>
      <c r="CQ35" s="662"/>
      <c r="CR35" s="645">
        <v>78088</v>
      </c>
      <c r="CS35" s="682"/>
      <c r="CT35" s="682"/>
      <c r="CU35" s="682"/>
      <c r="CV35" s="682"/>
      <c r="CW35" s="682"/>
      <c r="CX35" s="682"/>
      <c r="CY35" s="683"/>
      <c r="CZ35" s="650">
        <v>0.4</v>
      </c>
      <c r="DA35" s="679"/>
      <c r="DB35" s="679"/>
      <c r="DC35" s="684"/>
      <c r="DD35" s="654">
        <v>68207</v>
      </c>
      <c r="DE35" s="682"/>
      <c r="DF35" s="682"/>
      <c r="DG35" s="682"/>
      <c r="DH35" s="682"/>
      <c r="DI35" s="682"/>
      <c r="DJ35" s="682"/>
      <c r="DK35" s="683"/>
      <c r="DL35" s="654">
        <v>45480</v>
      </c>
      <c r="DM35" s="682"/>
      <c r="DN35" s="682"/>
      <c r="DO35" s="682"/>
      <c r="DP35" s="682"/>
      <c r="DQ35" s="682"/>
      <c r="DR35" s="682"/>
      <c r="DS35" s="682"/>
      <c r="DT35" s="682"/>
      <c r="DU35" s="682"/>
      <c r="DV35" s="683"/>
      <c r="DW35" s="650">
        <v>0.4</v>
      </c>
      <c r="DX35" s="679"/>
      <c r="DY35" s="679"/>
      <c r="DZ35" s="679"/>
      <c r="EA35" s="679"/>
      <c r="EB35" s="679"/>
      <c r="EC35" s="680"/>
    </row>
    <row r="36" spans="2:133" ht="11.25" customHeight="1" x14ac:dyDescent="0.15">
      <c r="B36" s="642" t="s">
        <v>330</v>
      </c>
      <c r="C36" s="643"/>
      <c r="D36" s="643"/>
      <c r="E36" s="643"/>
      <c r="F36" s="643"/>
      <c r="G36" s="643"/>
      <c r="H36" s="643"/>
      <c r="I36" s="643"/>
      <c r="J36" s="643"/>
      <c r="K36" s="643"/>
      <c r="L36" s="643"/>
      <c r="M36" s="643"/>
      <c r="N36" s="643"/>
      <c r="O36" s="643"/>
      <c r="P36" s="643"/>
      <c r="Q36" s="644"/>
      <c r="R36" s="645">
        <v>983464</v>
      </c>
      <c r="S36" s="646"/>
      <c r="T36" s="646"/>
      <c r="U36" s="646"/>
      <c r="V36" s="646"/>
      <c r="W36" s="646"/>
      <c r="X36" s="646"/>
      <c r="Y36" s="647"/>
      <c r="Z36" s="648">
        <v>4.4000000000000004</v>
      </c>
      <c r="AA36" s="648"/>
      <c r="AB36" s="648"/>
      <c r="AC36" s="648"/>
      <c r="AD36" s="649" t="s">
        <v>176</v>
      </c>
      <c r="AE36" s="649"/>
      <c r="AF36" s="649"/>
      <c r="AG36" s="649"/>
      <c r="AH36" s="649"/>
      <c r="AI36" s="649"/>
      <c r="AJ36" s="649"/>
      <c r="AK36" s="649"/>
      <c r="AL36" s="650" t="s">
        <v>176</v>
      </c>
      <c r="AM36" s="651"/>
      <c r="AN36" s="651"/>
      <c r="AO36" s="652"/>
      <c r="AP36" s="235"/>
      <c r="AQ36" s="719" t="s">
        <v>331</v>
      </c>
      <c r="AR36" s="720"/>
      <c r="AS36" s="720"/>
      <c r="AT36" s="720"/>
      <c r="AU36" s="720"/>
      <c r="AV36" s="720"/>
      <c r="AW36" s="720"/>
      <c r="AX36" s="720"/>
      <c r="AY36" s="721"/>
      <c r="AZ36" s="634">
        <v>2706673</v>
      </c>
      <c r="BA36" s="635"/>
      <c r="BB36" s="635"/>
      <c r="BC36" s="635"/>
      <c r="BD36" s="635"/>
      <c r="BE36" s="635"/>
      <c r="BF36" s="722"/>
      <c r="BG36" s="656" t="s">
        <v>332</v>
      </c>
      <c r="BH36" s="657"/>
      <c r="BI36" s="657"/>
      <c r="BJ36" s="657"/>
      <c r="BK36" s="657"/>
      <c r="BL36" s="657"/>
      <c r="BM36" s="657"/>
      <c r="BN36" s="657"/>
      <c r="BO36" s="657"/>
      <c r="BP36" s="657"/>
      <c r="BQ36" s="657"/>
      <c r="BR36" s="657"/>
      <c r="BS36" s="657"/>
      <c r="BT36" s="657"/>
      <c r="BU36" s="658"/>
      <c r="BV36" s="634">
        <v>78219</v>
      </c>
      <c r="BW36" s="635"/>
      <c r="BX36" s="635"/>
      <c r="BY36" s="635"/>
      <c r="BZ36" s="635"/>
      <c r="CA36" s="635"/>
      <c r="CB36" s="722"/>
      <c r="CD36" s="660" t="s">
        <v>333</v>
      </c>
      <c r="CE36" s="661"/>
      <c r="CF36" s="661"/>
      <c r="CG36" s="661"/>
      <c r="CH36" s="661"/>
      <c r="CI36" s="661"/>
      <c r="CJ36" s="661"/>
      <c r="CK36" s="661"/>
      <c r="CL36" s="661"/>
      <c r="CM36" s="661"/>
      <c r="CN36" s="661"/>
      <c r="CO36" s="661"/>
      <c r="CP36" s="661"/>
      <c r="CQ36" s="662"/>
      <c r="CR36" s="645">
        <v>3350569</v>
      </c>
      <c r="CS36" s="646"/>
      <c r="CT36" s="646"/>
      <c r="CU36" s="646"/>
      <c r="CV36" s="646"/>
      <c r="CW36" s="646"/>
      <c r="CX36" s="646"/>
      <c r="CY36" s="647"/>
      <c r="CZ36" s="650">
        <v>16.5</v>
      </c>
      <c r="DA36" s="679"/>
      <c r="DB36" s="679"/>
      <c r="DC36" s="684"/>
      <c r="DD36" s="654">
        <v>3031710</v>
      </c>
      <c r="DE36" s="646"/>
      <c r="DF36" s="646"/>
      <c r="DG36" s="646"/>
      <c r="DH36" s="646"/>
      <c r="DI36" s="646"/>
      <c r="DJ36" s="646"/>
      <c r="DK36" s="647"/>
      <c r="DL36" s="654">
        <v>2411855</v>
      </c>
      <c r="DM36" s="646"/>
      <c r="DN36" s="646"/>
      <c r="DO36" s="646"/>
      <c r="DP36" s="646"/>
      <c r="DQ36" s="646"/>
      <c r="DR36" s="646"/>
      <c r="DS36" s="646"/>
      <c r="DT36" s="646"/>
      <c r="DU36" s="646"/>
      <c r="DV36" s="647"/>
      <c r="DW36" s="650">
        <v>20.2</v>
      </c>
      <c r="DX36" s="679"/>
      <c r="DY36" s="679"/>
      <c r="DZ36" s="679"/>
      <c r="EA36" s="679"/>
      <c r="EB36" s="679"/>
      <c r="EC36" s="680"/>
    </row>
    <row r="37" spans="2:133" ht="11.25" customHeight="1" x14ac:dyDescent="0.15">
      <c r="B37" s="642" t="s">
        <v>334</v>
      </c>
      <c r="C37" s="643"/>
      <c r="D37" s="643"/>
      <c r="E37" s="643"/>
      <c r="F37" s="643"/>
      <c r="G37" s="643"/>
      <c r="H37" s="643"/>
      <c r="I37" s="643"/>
      <c r="J37" s="643"/>
      <c r="K37" s="643"/>
      <c r="L37" s="643"/>
      <c r="M37" s="643"/>
      <c r="N37" s="643"/>
      <c r="O37" s="643"/>
      <c r="P37" s="643"/>
      <c r="Q37" s="644"/>
      <c r="R37" s="645">
        <v>1505750</v>
      </c>
      <c r="S37" s="646"/>
      <c r="T37" s="646"/>
      <c r="U37" s="646"/>
      <c r="V37" s="646"/>
      <c r="W37" s="646"/>
      <c r="X37" s="646"/>
      <c r="Y37" s="647"/>
      <c r="Z37" s="648">
        <v>6.8</v>
      </c>
      <c r="AA37" s="648"/>
      <c r="AB37" s="648"/>
      <c r="AC37" s="648"/>
      <c r="AD37" s="649" t="s">
        <v>176</v>
      </c>
      <c r="AE37" s="649"/>
      <c r="AF37" s="649"/>
      <c r="AG37" s="649"/>
      <c r="AH37" s="649"/>
      <c r="AI37" s="649"/>
      <c r="AJ37" s="649"/>
      <c r="AK37" s="649"/>
      <c r="AL37" s="650" t="s">
        <v>176</v>
      </c>
      <c r="AM37" s="651"/>
      <c r="AN37" s="651"/>
      <c r="AO37" s="652"/>
      <c r="AQ37" s="723" t="s">
        <v>335</v>
      </c>
      <c r="AR37" s="724"/>
      <c r="AS37" s="724"/>
      <c r="AT37" s="724"/>
      <c r="AU37" s="724"/>
      <c r="AV37" s="724"/>
      <c r="AW37" s="724"/>
      <c r="AX37" s="724"/>
      <c r="AY37" s="725"/>
      <c r="AZ37" s="645">
        <v>1096507</v>
      </c>
      <c r="BA37" s="646"/>
      <c r="BB37" s="646"/>
      <c r="BC37" s="646"/>
      <c r="BD37" s="682"/>
      <c r="BE37" s="682"/>
      <c r="BF37" s="700"/>
      <c r="BG37" s="660" t="s">
        <v>336</v>
      </c>
      <c r="BH37" s="661"/>
      <c r="BI37" s="661"/>
      <c r="BJ37" s="661"/>
      <c r="BK37" s="661"/>
      <c r="BL37" s="661"/>
      <c r="BM37" s="661"/>
      <c r="BN37" s="661"/>
      <c r="BO37" s="661"/>
      <c r="BP37" s="661"/>
      <c r="BQ37" s="661"/>
      <c r="BR37" s="661"/>
      <c r="BS37" s="661"/>
      <c r="BT37" s="661"/>
      <c r="BU37" s="662"/>
      <c r="BV37" s="645">
        <v>54932</v>
      </c>
      <c r="BW37" s="646"/>
      <c r="BX37" s="646"/>
      <c r="BY37" s="646"/>
      <c r="BZ37" s="646"/>
      <c r="CA37" s="646"/>
      <c r="CB37" s="655"/>
      <c r="CD37" s="660" t="s">
        <v>337</v>
      </c>
      <c r="CE37" s="661"/>
      <c r="CF37" s="661"/>
      <c r="CG37" s="661"/>
      <c r="CH37" s="661"/>
      <c r="CI37" s="661"/>
      <c r="CJ37" s="661"/>
      <c r="CK37" s="661"/>
      <c r="CL37" s="661"/>
      <c r="CM37" s="661"/>
      <c r="CN37" s="661"/>
      <c r="CO37" s="661"/>
      <c r="CP37" s="661"/>
      <c r="CQ37" s="662"/>
      <c r="CR37" s="645">
        <v>1119472</v>
      </c>
      <c r="CS37" s="682"/>
      <c r="CT37" s="682"/>
      <c r="CU37" s="682"/>
      <c r="CV37" s="682"/>
      <c r="CW37" s="682"/>
      <c r="CX37" s="682"/>
      <c r="CY37" s="683"/>
      <c r="CZ37" s="650">
        <v>5.5</v>
      </c>
      <c r="DA37" s="679"/>
      <c r="DB37" s="679"/>
      <c r="DC37" s="684"/>
      <c r="DD37" s="654">
        <v>1118888</v>
      </c>
      <c r="DE37" s="682"/>
      <c r="DF37" s="682"/>
      <c r="DG37" s="682"/>
      <c r="DH37" s="682"/>
      <c r="DI37" s="682"/>
      <c r="DJ37" s="682"/>
      <c r="DK37" s="683"/>
      <c r="DL37" s="654">
        <v>1036417</v>
      </c>
      <c r="DM37" s="682"/>
      <c r="DN37" s="682"/>
      <c r="DO37" s="682"/>
      <c r="DP37" s="682"/>
      <c r="DQ37" s="682"/>
      <c r="DR37" s="682"/>
      <c r="DS37" s="682"/>
      <c r="DT37" s="682"/>
      <c r="DU37" s="682"/>
      <c r="DV37" s="683"/>
      <c r="DW37" s="650">
        <v>8.6999999999999993</v>
      </c>
      <c r="DX37" s="679"/>
      <c r="DY37" s="679"/>
      <c r="DZ37" s="679"/>
      <c r="EA37" s="679"/>
      <c r="EB37" s="679"/>
      <c r="EC37" s="680"/>
    </row>
    <row r="38" spans="2:133" ht="11.25" customHeight="1" x14ac:dyDescent="0.15">
      <c r="B38" s="642" t="s">
        <v>338</v>
      </c>
      <c r="C38" s="643"/>
      <c r="D38" s="643"/>
      <c r="E38" s="643"/>
      <c r="F38" s="643"/>
      <c r="G38" s="643"/>
      <c r="H38" s="643"/>
      <c r="I38" s="643"/>
      <c r="J38" s="643"/>
      <c r="K38" s="643"/>
      <c r="L38" s="643"/>
      <c r="M38" s="643"/>
      <c r="N38" s="643"/>
      <c r="O38" s="643"/>
      <c r="P38" s="643"/>
      <c r="Q38" s="644"/>
      <c r="R38" s="645">
        <v>757714</v>
      </c>
      <c r="S38" s="646"/>
      <c r="T38" s="646"/>
      <c r="U38" s="646"/>
      <c r="V38" s="646"/>
      <c r="W38" s="646"/>
      <c r="X38" s="646"/>
      <c r="Y38" s="647"/>
      <c r="Z38" s="648">
        <v>3.4</v>
      </c>
      <c r="AA38" s="648"/>
      <c r="AB38" s="648"/>
      <c r="AC38" s="648"/>
      <c r="AD38" s="649">
        <v>1148</v>
      </c>
      <c r="AE38" s="649"/>
      <c r="AF38" s="649"/>
      <c r="AG38" s="649"/>
      <c r="AH38" s="649"/>
      <c r="AI38" s="649"/>
      <c r="AJ38" s="649"/>
      <c r="AK38" s="649"/>
      <c r="AL38" s="650">
        <v>0</v>
      </c>
      <c r="AM38" s="651"/>
      <c r="AN38" s="651"/>
      <c r="AO38" s="652"/>
      <c r="AQ38" s="723" t="s">
        <v>339</v>
      </c>
      <c r="AR38" s="724"/>
      <c r="AS38" s="724"/>
      <c r="AT38" s="724"/>
      <c r="AU38" s="724"/>
      <c r="AV38" s="724"/>
      <c r="AW38" s="724"/>
      <c r="AX38" s="724"/>
      <c r="AY38" s="725"/>
      <c r="AZ38" s="645">
        <v>7100</v>
      </c>
      <c r="BA38" s="646"/>
      <c r="BB38" s="646"/>
      <c r="BC38" s="646"/>
      <c r="BD38" s="682"/>
      <c r="BE38" s="682"/>
      <c r="BF38" s="700"/>
      <c r="BG38" s="660" t="s">
        <v>340</v>
      </c>
      <c r="BH38" s="661"/>
      <c r="BI38" s="661"/>
      <c r="BJ38" s="661"/>
      <c r="BK38" s="661"/>
      <c r="BL38" s="661"/>
      <c r="BM38" s="661"/>
      <c r="BN38" s="661"/>
      <c r="BO38" s="661"/>
      <c r="BP38" s="661"/>
      <c r="BQ38" s="661"/>
      <c r="BR38" s="661"/>
      <c r="BS38" s="661"/>
      <c r="BT38" s="661"/>
      <c r="BU38" s="662"/>
      <c r="BV38" s="645">
        <v>6540</v>
      </c>
      <c r="BW38" s="646"/>
      <c r="BX38" s="646"/>
      <c r="BY38" s="646"/>
      <c r="BZ38" s="646"/>
      <c r="CA38" s="646"/>
      <c r="CB38" s="655"/>
      <c r="CD38" s="660" t="s">
        <v>341</v>
      </c>
      <c r="CE38" s="661"/>
      <c r="CF38" s="661"/>
      <c r="CG38" s="661"/>
      <c r="CH38" s="661"/>
      <c r="CI38" s="661"/>
      <c r="CJ38" s="661"/>
      <c r="CK38" s="661"/>
      <c r="CL38" s="661"/>
      <c r="CM38" s="661"/>
      <c r="CN38" s="661"/>
      <c r="CO38" s="661"/>
      <c r="CP38" s="661"/>
      <c r="CQ38" s="662"/>
      <c r="CR38" s="645">
        <v>1578371</v>
      </c>
      <c r="CS38" s="646"/>
      <c r="CT38" s="646"/>
      <c r="CU38" s="646"/>
      <c r="CV38" s="646"/>
      <c r="CW38" s="646"/>
      <c r="CX38" s="646"/>
      <c r="CY38" s="647"/>
      <c r="CZ38" s="650">
        <v>7.8</v>
      </c>
      <c r="DA38" s="679"/>
      <c r="DB38" s="679"/>
      <c r="DC38" s="684"/>
      <c r="DD38" s="654">
        <v>1302838</v>
      </c>
      <c r="DE38" s="646"/>
      <c r="DF38" s="646"/>
      <c r="DG38" s="646"/>
      <c r="DH38" s="646"/>
      <c r="DI38" s="646"/>
      <c r="DJ38" s="646"/>
      <c r="DK38" s="647"/>
      <c r="DL38" s="654">
        <v>1276903</v>
      </c>
      <c r="DM38" s="646"/>
      <c r="DN38" s="646"/>
      <c r="DO38" s="646"/>
      <c r="DP38" s="646"/>
      <c r="DQ38" s="646"/>
      <c r="DR38" s="646"/>
      <c r="DS38" s="646"/>
      <c r="DT38" s="646"/>
      <c r="DU38" s="646"/>
      <c r="DV38" s="647"/>
      <c r="DW38" s="650">
        <v>10.7</v>
      </c>
      <c r="DX38" s="679"/>
      <c r="DY38" s="679"/>
      <c r="DZ38" s="679"/>
      <c r="EA38" s="679"/>
      <c r="EB38" s="679"/>
      <c r="EC38" s="680"/>
    </row>
    <row r="39" spans="2:133" ht="11.25" customHeight="1" x14ac:dyDescent="0.15">
      <c r="B39" s="642" t="s">
        <v>342</v>
      </c>
      <c r="C39" s="643"/>
      <c r="D39" s="643"/>
      <c r="E39" s="643"/>
      <c r="F39" s="643"/>
      <c r="G39" s="643"/>
      <c r="H39" s="643"/>
      <c r="I39" s="643"/>
      <c r="J39" s="643"/>
      <c r="K39" s="643"/>
      <c r="L39" s="643"/>
      <c r="M39" s="643"/>
      <c r="N39" s="643"/>
      <c r="O39" s="643"/>
      <c r="P39" s="643"/>
      <c r="Q39" s="644"/>
      <c r="R39" s="645">
        <v>1118900</v>
      </c>
      <c r="S39" s="646"/>
      <c r="T39" s="646"/>
      <c r="U39" s="646"/>
      <c r="V39" s="646"/>
      <c r="W39" s="646"/>
      <c r="X39" s="646"/>
      <c r="Y39" s="647"/>
      <c r="Z39" s="648">
        <v>5.0999999999999996</v>
      </c>
      <c r="AA39" s="648"/>
      <c r="AB39" s="648"/>
      <c r="AC39" s="648"/>
      <c r="AD39" s="649" t="s">
        <v>247</v>
      </c>
      <c r="AE39" s="649"/>
      <c r="AF39" s="649"/>
      <c r="AG39" s="649"/>
      <c r="AH39" s="649"/>
      <c r="AI39" s="649"/>
      <c r="AJ39" s="649"/>
      <c r="AK39" s="649"/>
      <c r="AL39" s="650" t="s">
        <v>176</v>
      </c>
      <c r="AM39" s="651"/>
      <c r="AN39" s="651"/>
      <c r="AO39" s="652"/>
      <c r="AQ39" s="723" t="s">
        <v>343</v>
      </c>
      <c r="AR39" s="724"/>
      <c r="AS39" s="724"/>
      <c r="AT39" s="724"/>
      <c r="AU39" s="724"/>
      <c r="AV39" s="724"/>
      <c r="AW39" s="724"/>
      <c r="AX39" s="724"/>
      <c r="AY39" s="725"/>
      <c r="AZ39" s="645" t="s">
        <v>176</v>
      </c>
      <c r="BA39" s="646"/>
      <c r="BB39" s="646"/>
      <c r="BC39" s="646"/>
      <c r="BD39" s="682"/>
      <c r="BE39" s="682"/>
      <c r="BF39" s="700"/>
      <c r="BG39" s="660" t="s">
        <v>344</v>
      </c>
      <c r="BH39" s="661"/>
      <c r="BI39" s="661"/>
      <c r="BJ39" s="661"/>
      <c r="BK39" s="661"/>
      <c r="BL39" s="661"/>
      <c r="BM39" s="661"/>
      <c r="BN39" s="661"/>
      <c r="BO39" s="661"/>
      <c r="BP39" s="661"/>
      <c r="BQ39" s="661"/>
      <c r="BR39" s="661"/>
      <c r="BS39" s="661"/>
      <c r="BT39" s="661"/>
      <c r="BU39" s="662"/>
      <c r="BV39" s="645">
        <v>10808</v>
      </c>
      <c r="BW39" s="646"/>
      <c r="BX39" s="646"/>
      <c r="BY39" s="646"/>
      <c r="BZ39" s="646"/>
      <c r="CA39" s="646"/>
      <c r="CB39" s="655"/>
      <c r="CD39" s="660" t="s">
        <v>345</v>
      </c>
      <c r="CE39" s="661"/>
      <c r="CF39" s="661"/>
      <c r="CG39" s="661"/>
      <c r="CH39" s="661"/>
      <c r="CI39" s="661"/>
      <c r="CJ39" s="661"/>
      <c r="CK39" s="661"/>
      <c r="CL39" s="661"/>
      <c r="CM39" s="661"/>
      <c r="CN39" s="661"/>
      <c r="CO39" s="661"/>
      <c r="CP39" s="661"/>
      <c r="CQ39" s="662"/>
      <c r="CR39" s="645">
        <v>1056738</v>
      </c>
      <c r="CS39" s="682"/>
      <c r="CT39" s="682"/>
      <c r="CU39" s="682"/>
      <c r="CV39" s="682"/>
      <c r="CW39" s="682"/>
      <c r="CX39" s="682"/>
      <c r="CY39" s="683"/>
      <c r="CZ39" s="650">
        <v>5.2</v>
      </c>
      <c r="DA39" s="679"/>
      <c r="DB39" s="679"/>
      <c r="DC39" s="684"/>
      <c r="DD39" s="654">
        <v>504732</v>
      </c>
      <c r="DE39" s="682"/>
      <c r="DF39" s="682"/>
      <c r="DG39" s="682"/>
      <c r="DH39" s="682"/>
      <c r="DI39" s="682"/>
      <c r="DJ39" s="682"/>
      <c r="DK39" s="683"/>
      <c r="DL39" s="654" t="s">
        <v>247</v>
      </c>
      <c r="DM39" s="682"/>
      <c r="DN39" s="682"/>
      <c r="DO39" s="682"/>
      <c r="DP39" s="682"/>
      <c r="DQ39" s="682"/>
      <c r="DR39" s="682"/>
      <c r="DS39" s="682"/>
      <c r="DT39" s="682"/>
      <c r="DU39" s="682"/>
      <c r="DV39" s="683"/>
      <c r="DW39" s="650" t="s">
        <v>176</v>
      </c>
      <c r="DX39" s="679"/>
      <c r="DY39" s="679"/>
      <c r="DZ39" s="679"/>
      <c r="EA39" s="679"/>
      <c r="EB39" s="679"/>
      <c r="EC39" s="680"/>
    </row>
    <row r="40" spans="2:133" ht="11.25" customHeight="1" x14ac:dyDescent="0.15">
      <c r="B40" s="642" t="s">
        <v>346</v>
      </c>
      <c r="C40" s="643"/>
      <c r="D40" s="643"/>
      <c r="E40" s="643"/>
      <c r="F40" s="643"/>
      <c r="G40" s="643"/>
      <c r="H40" s="643"/>
      <c r="I40" s="643"/>
      <c r="J40" s="643"/>
      <c r="K40" s="643"/>
      <c r="L40" s="643"/>
      <c r="M40" s="643"/>
      <c r="N40" s="643"/>
      <c r="O40" s="643"/>
      <c r="P40" s="643"/>
      <c r="Q40" s="644"/>
      <c r="R40" s="645" t="s">
        <v>176</v>
      </c>
      <c r="S40" s="646"/>
      <c r="T40" s="646"/>
      <c r="U40" s="646"/>
      <c r="V40" s="646"/>
      <c r="W40" s="646"/>
      <c r="X40" s="646"/>
      <c r="Y40" s="647"/>
      <c r="Z40" s="648" t="s">
        <v>176</v>
      </c>
      <c r="AA40" s="648"/>
      <c r="AB40" s="648"/>
      <c r="AC40" s="648"/>
      <c r="AD40" s="649" t="s">
        <v>176</v>
      </c>
      <c r="AE40" s="649"/>
      <c r="AF40" s="649"/>
      <c r="AG40" s="649"/>
      <c r="AH40" s="649"/>
      <c r="AI40" s="649"/>
      <c r="AJ40" s="649"/>
      <c r="AK40" s="649"/>
      <c r="AL40" s="650" t="s">
        <v>176</v>
      </c>
      <c r="AM40" s="651"/>
      <c r="AN40" s="651"/>
      <c r="AO40" s="652"/>
      <c r="AQ40" s="723" t="s">
        <v>347</v>
      </c>
      <c r="AR40" s="724"/>
      <c r="AS40" s="724"/>
      <c r="AT40" s="724"/>
      <c r="AU40" s="724"/>
      <c r="AV40" s="724"/>
      <c r="AW40" s="724"/>
      <c r="AX40" s="724"/>
      <c r="AY40" s="725"/>
      <c r="AZ40" s="645" t="s">
        <v>176</v>
      </c>
      <c r="BA40" s="646"/>
      <c r="BB40" s="646"/>
      <c r="BC40" s="646"/>
      <c r="BD40" s="682"/>
      <c r="BE40" s="682"/>
      <c r="BF40" s="700"/>
      <c r="BG40" s="726" t="s">
        <v>348</v>
      </c>
      <c r="BH40" s="727"/>
      <c r="BI40" s="727"/>
      <c r="BJ40" s="727"/>
      <c r="BK40" s="727"/>
      <c r="BL40" s="236"/>
      <c r="BM40" s="661" t="s">
        <v>349</v>
      </c>
      <c r="BN40" s="661"/>
      <c r="BO40" s="661"/>
      <c r="BP40" s="661"/>
      <c r="BQ40" s="661"/>
      <c r="BR40" s="661"/>
      <c r="BS40" s="661"/>
      <c r="BT40" s="661"/>
      <c r="BU40" s="662"/>
      <c r="BV40" s="645">
        <v>99</v>
      </c>
      <c r="BW40" s="646"/>
      <c r="BX40" s="646"/>
      <c r="BY40" s="646"/>
      <c r="BZ40" s="646"/>
      <c r="CA40" s="646"/>
      <c r="CB40" s="655"/>
      <c r="CD40" s="660" t="s">
        <v>350</v>
      </c>
      <c r="CE40" s="661"/>
      <c r="CF40" s="661"/>
      <c r="CG40" s="661"/>
      <c r="CH40" s="661"/>
      <c r="CI40" s="661"/>
      <c r="CJ40" s="661"/>
      <c r="CK40" s="661"/>
      <c r="CL40" s="661"/>
      <c r="CM40" s="661"/>
      <c r="CN40" s="661"/>
      <c r="CO40" s="661"/>
      <c r="CP40" s="661"/>
      <c r="CQ40" s="662"/>
      <c r="CR40" s="645">
        <v>145440</v>
      </c>
      <c r="CS40" s="646"/>
      <c r="CT40" s="646"/>
      <c r="CU40" s="646"/>
      <c r="CV40" s="646"/>
      <c r="CW40" s="646"/>
      <c r="CX40" s="646"/>
      <c r="CY40" s="647"/>
      <c r="CZ40" s="650">
        <v>0.7</v>
      </c>
      <c r="DA40" s="679"/>
      <c r="DB40" s="679"/>
      <c r="DC40" s="684"/>
      <c r="DD40" s="654">
        <v>25967</v>
      </c>
      <c r="DE40" s="646"/>
      <c r="DF40" s="646"/>
      <c r="DG40" s="646"/>
      <c r="DH40" s="646"/>
      <c r="DI40" s="646"/>
      <c r="DJ40" s="646"/>
      <c r="DK40" s="647"/>
      <c r="DL40" s="654" t="s">
        <v>176</v>
      </c>
      <c r="DM40" s="646"/>
      <c r="DN40" s="646"/>
      <c r="DO40" s="646"/>
      <c r="DP40" s="646"/>
      <c r="DQ40" s="646"/>
      <c r="DR40" s="646"/>
      <c r="DS40" s="646"/>
      <c r="DT40" s="646"/>
      <c r="DU40" s="646"/>
      <c r="DV40" s="647"/>
      <c r="DW40" s="650" t="s">
        <v>247</v>
      </c>
      <c r="DX40" s="679"/>
      <c r="DY40" s="679"/>
      <c r="DZ40" s="679"/>
      <c r="EA40" s="679"/>
      <c r="EB40" s="679"/>
      <c r="EC40" s="680"/>
    </row>
    <row r="41" spans="2:133" ht="11.25" customHeight="1" x14ac:dyDescent="0.15">
      <c r="B41" s="642" t="s">
        <v>351</v>
      </c>
      <c r="C41" s="643"/>
      <c r="D41" s="643"/>
      <c r="E41" s="643"/>
      <c r="F41" s="643"/>
      <c r="G41" s="643"/>
      <c r="H41" s="643"/>
      <c r="I41" s="643"/>
      <c r="J41" s="643"/>
      <c r="K41" s="643"/>
      <c r="L41" s="643"/>
      <c r="M41" s="643"/>
      <c r="N41" s="643"/>
      <c r="O41" s="643"/>
      <c r="P41" s="643"/>
      <c r="Q41" s="644"/>
      <c r="R41" s="645">
        <v>630000</v>
      </c>
      <c r="S41" s="646"/>
      <c r="T41" s="646"/>
      <c r="U41" s="646"/>
      <c r="V41" s="646"/>
      <c r="W41" s="646"/>
      <c r="X41" s="646"/>
      <c r="Y41" s="647"/>
      <c r="Z41" s="648">
        <v>2.8</v>
      </c>
      <c r="AA41" s="648"/>
      <c r="AB41" s="648"/>
      <c r="AC41" s="648"/>
      <c r="AD41" s="649" t="s">
        <v>176</v>
      </c>
      <c r="AE41" s="649"/>
      <c r="AF41" s="649"/>
      <c r="AG41" s="649"/>
      <c r="AH41" s="649"/>
      <c r="AI41" s="649"/>
      <c r="AJ41" s="649"/>
      <c r="AK41" s="649"/>
      <c r="AL41" s="650" t="s">
        <v>176</v>
      </c>
      <c r="AM41" s="651"/>
      <c r="AN41" s="651"/>
      <c r="AO41" s="652"/>
      <c r="AQ41" s="723" t="s">
        <v>352</v>
      </c>
      <c r="AR41" s="724"/>
      <c r="AS41" s="724"/>
      <c r="AT41" s="724"/>
      <c r="AU41" s="724"/>
      <c r="AV41" s="724"/>
      <c r="AW41" s="724"/>
      <c r="AX41" s="724"/>
      <c r="AY41" s="725"/>
      <c r="AZ41" s="645">
        <v>368056</v>
      </c>
      <c r="BA41" s="646"/>
      <c r="BB41" s="646"/>
      <c r="BC41" s="646"/>
      <c r="BD41" s="682"/>
      <c r="BE41" s="682"/>
      <c r="BF41" s="700"/>
      <c r="BG41" s="726"/>
      <c r="BH41" s="727"/>
      <c r="BI41" s="727"/>
      <c r="BJ41" s="727"/>
      <c r="BK41" s="727"/>
      <c r="BL41" s="236"/>
      <c r="BM41" s="661" t="s">
        <v>353</v>
      </c>
      <c r="BN41" s="661"/>
      <c r="BO41" s="661"/>
      <c r="BP41" s="661"/>
      <c r="BQ41" s="661"/>
      <c r="BR41" s="661"/>
      <c r="BS41" s="661"/>
      <c r="BT41" s="661"/>
      <c r="BU41" s="662"/>
      <c r="BV41" s="645" t="s">
        <v>247</v>
      </c>
      <c r="BW41" s="646"/>
      <c r="BX41" s="646"/>
      <c r="BY41" s="646"/>
      <c r="BZ41" s="646"/>
      <c r="CA41" s="646"/>
      <c r="CB41" s="655"/>
      <c r="CD41" s="660" t="s">
        <v>354</v>
      </c>
      <c r="CE41" s="661"/>
      <c r="CF41" s="661"/>
      <c r="CG41" s="661"/>
      <c r="CH41" s="661"/>
      <c r="CI41" s="661"/>
      <c r="CJ41" s="661"/>
      <c r="CK41" s="661"/>
      <c r="CL41" s="661"/>
      <c r="CM41" s="661"/>
      <c r="CN41" s="661"/>
      <c r="CO41" s="661"/>
      <c r="CP41" s="661"/>
      <c r="CQ41" s="662"/>
      <c r="CR41" s="645" t="s">
        <v>176</v>
      </c>
      <c r="CS41" s="682"/>
      <c r="CT41" s="682"/>
      <c r="CU41" s="682"/>
      <c r="CV41" s="682"/>
      <c r="CW41" s="682"/>
      <c r="CX41" s="682"/>
      <c r="CY41" s="683"/>
      <c r="CZ41" s="650" t="s">
        <v>247</v>
      </c>
      <c r="DA41" s="679"/>
      <c r="DB41" s="679"/>
      <c r="DC41" s="684"/>
      <c r="DD41" s="654" t="s">
        <v>176</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355</v>
      </c>
      <c r="C42" s="687"/>
      <c r="D42" s="687"/>
      <c r="E42" s="687"/>
      <c r="F42" s="687"/>
      <c r="G42" s="687"/>
      <c r="H42" s="687"/>
      <c r="I42" s="687"/>
      <c r="J42" s="687"/>
      <c r="K42" s="687"/>
      <c r="L42" s="687"/>
      <c r="M42" s="687"/>
      <c r="N42" s="687"/>
      <c r="O42" s="687"/>
      <c r="P42" s="687"/>
      <c r="Q42" s="688"/>
      <c r="R42" s="730">
        <v>22124381</v>
      </c>
      <c r="S42" s="731"/>
      <c r="T42" s="731"/>
      <c r="U42" s="731"/>
      <c r="V42" s="731"/>
      <c r="W42" s="731"/>
      <c r="X42" s="731"/>
      <c r="Y42" s="739"/>
      <c r="Z42" s="740">
        <v>100</v>
      </c>
      <c r="AA42" s="740"/>
      <c r="AB42" s="740"/>
      <c r="AC42" s="740"/>
      <c r="AD42" s="741">
        <v>11326537</v>
      </c>
      <c r="AE42" s="741"/>
      <c r="AF42" s="741"/>
      <c r="AG42" s="741"/>
      <c r="AH42" s="741"/>
      <c r="AI42" s="741"/>
      <c r="AJ42" s="741"/>
      <c r="AK42" s="741"/>
      <c r="AL42" s="742">
        <v>100</v>
      </c>
      <c r="AM42" s="717"/>
      <c r="AN42" s="717"/>
      <c r="AO42" s="743"/>
      <c r="AQ42" s="744" t="s">
        <v>356</v>
      </c>
      <c r="AR42" s="745"/>
      <c r="AS42" s="745"/>
      <c r="AT42" s="745"/>
      <c r="AU42" s="745"/>
      <c r="AV42" s="745"/>
      <c r="AW42" s="745"/>
      <c r="AX42" s="745"/>
      <c r="AY42" s="746"/>
      <c r="AZ42" s="730">
        <v>1235010</v>
      </c>
      <c r="BA42" s="731"/>
      <c r="BB42" s="731"/>
      <c r="BC42" s="731"/>
      <c r="BD42" s="716"/>
      <c r="BE42" s="716"/>
      <c r="BF42" s="718"/>
      <c r="BG42" s="728"/>
      <c r="BH42" s="729"/>
      <c r="BI42" s="729"/>
      <c r="BJ42" s="729"/>
      <c r="BK42" s="729"/>
      <c r="BL42" s="237"/>
      <c r="BM42" s="671" t="s">
        <v>357</v>
      </c>
      <c r="BN42" s="671"/>
      <c r="BO42" s="671"/>
      <c r="BP42" s="671"/>
      <c r="BQ42" s="671"/>
      <c r="BR42" s="671"/>
      <c r="BS42" s="671"/>
      <c r="BT42" s="671"/>
      <c r="BU42" s="672"/>
      <c r="BV42" s="730">
        <v>301</v>
      </c>
      <c r="BW42" s="731"/>
      <c r="BX42" s="731"/>
      <c r="BY42" s="731"/>
      <c r="BZ42" s="731"/>
      <c r="CA42" s="731"/>
      <c r="CB42" s="738"/>
      <c r="CD42" s="642" t="s">
        <v>358</v>
      </c>
      <c r="CE42" s="643"/>
      <c r="CF42" s="643"/>
      <c r="CG42" s="643"/>
      <c r="CH42" s="643"/>
      <c r="CI42" s="643"/>
      <c r="CJ42" s="643"/>
      <c r="CK42" s="643"/>
      <c r="CL42" s="643"/>
      <c r="CM42" s="643"/>
      <c r="CN42" s="643"/>
      <c r="CO42" s="643"/>
      <c r="CP42" s="643"/>
      <c r="CQ42" s="644"/>
      <c r="CR42" s="645">
        <v>1588429</v>
      </c>
      <c r="CS42" s="646"/>
      <c r="CT42" s="646"/>
      <c r="CU42" s="646"/>
      <c r="CV42" s="646"/>
      <c r="CW42" s="646"/>
      <c r="CX42" s="646"/>
      <c r="CY42" s="647"/>
      <c r="CZ42" s="650">
        <v>7.8</v>
      </c>
      <c r="DA42" s="651"/>
      <c r="DB42" s="651"/>
      <c r="DC42" s="663"/>
      <c r="DD42" s="654">
        <v>667635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359</v>
      </c>
      <c r="CE43" s="643"/>
      <c r="CF43" s="643"/>
      <c r="CG43" s="643"/>
      <c r="CH43" s="643"/>
      <c r="CI43" s="643"/>
      <c r="CJ43" s="643"/>
      <c r="CK43" s="643"/>
      <c r="CL43" s="643"/>
      <c r="CM43" s="643"/>
      <c r="CN43" s="643"/>
      <c r="CO43" s="643"/>
      <c r="CP43" s="643"/>
      <c r="CQ43" s="644"/>
      <c r="CR43" s="645">
        <v>38033</v>
      </c>
      <c r="CS43" s="682"/>
      <c r="CT43" s="682"/>
      <c r="CU43" s="682"/>
      <c r="CV43" s="682"/>
      <c r="CW43" s="682"/>
      <c r="CX43" s="682"/>
      <c r="CY43" s="683"/>
      <c r="CZ43" s="650">
        <v>0.2</v>
      </c>
      <c r="DA43" s="679"/>
      <c r="DB43" s="679"/>
      <c r="DC43" s="684"/>
      <c r="DD43" s="654">
        <v>38033</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360</v>
      </c>
      <c r="CG44" s="643"/>
      <c r="CH44" s="643"/>
      <c r="CI44" s="643"/>
      <c r="CJ44" s="643"/>
      <c r="CK44" s="643"/>
      <c r="CL44" s="643"/>
      <c r="CM44" s="643"/>
      <c r="CN44" s="643"/>
      <c r="CO44" s="643"/>
      <c r="CP44" s="643"/>
      <c r="CQ44" s="644"/>
      <c r="CR44" s="645">
        <v>1588429</v>
      </c>
      <c r="CS44" s="646"/>
      <c r="CT44" s="646"/>
      <c r="CU44" s="646"/>
      <c r="CV44" s="646"/>
      <c r="CW44" s="646"/>
      <c r="CX44" s="646"/>
      <c r="CY44" s="647"/>
      <c r="CZ44" s="650">
        <v>7.8</v>
      </c>
      <c r="DA44" s="651"/>
      <c r="DB44" s="651"/>
      <c r="DC44" s="663"/>
      <c r="DD44" s="654">
        <v>667635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361</v>
      </c>
      <c r="CG45" s="643"/>
      <c r="CH45" s="643"/>
      <c r="CI45" s="643"/>
      <c r="CJ45" s="643"/>
      <c r="CK45" s="643"/>
      <c r="CL45" s="643"/>
      <c r="CM45" s="643"/>
      <c r="CN45" s="643"/>
      <c r="CO45" s="643"/>
      <c r="CP45" s="643"/>
      <c r="CQ45" s="644"/>
      <c r="CR45" s="645">
        <v>485313</v>
      </c>
      <c r="CS45" s="682"/>
      <c r="CT45" s="682"/>
      <c r="CU45" s="682"/>
      <c r="CV45" s="682"/>
      <c r="CW45" s="682"/>
      <c r="CX45" s="682"/>
      <c r="CY45" s="683"/>
      <c r="CZ45" s="650">
        <v>2.4</v>
      </c>
      <c r="DA45" s="679"/>
      <c r="DB45" s="679"/>
      <c r="DC45" s="684"/>
      <c r="DD45" s="654">
        <v>78893</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363</v>
      </c>
      <c r="CG46" s="643"/>
      <c r="CH46" s="643"/>
      <c r="CI46" s="643"/>
      <c r="CJ46" s="643"/>
      <c r="CK46" s="643"/>
      <c r="CL46" s="643"/>
      <c r="CM46" s="643"/>
      <c r="CN46" s="643"/>
      <c r="CO46" s="643"/>
      <c r="CP46" s="643"/>
      <c r="CQ46" s="644"/>
      <c r="CR46" s="645">
        <v>1096983</v>
      </c>
      <c r="CS46" s="646"/>
      <c r="CT46" s="646"/>
      <c r="CU46" s="646"/>
      <c r="CV46" s="646"/>
      <c r="CW46" s="646"/>
      <c r="CX46" s="646"/>
      <c r="CY46" s="647"/>
      <c r="CZ46" s="650">
        <v>5.4</v>
      </c>
      <c r="DA46" s="651"/>
      <c r="DB46" s="651"/>
      <c r="DC46" s="663"/>
      <c r="DD46" s="654">
        <v>582609</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365</v>
      </c>
      <c r="CG47" s="643"/>
      <c r="CH47" s="643"/>
      <c r="CI47" s="643"/>
      <c r="CJ47" s="643"/>
      <c r="CK47" s="643"/>
      <c r="CL47" s="643"/>
      <c r="CM47" s="643"/>
      <c r="CN47" s="643"/>
      <c r="CO47" s="643"/>
      <c r="CP47" s="643"/>
      <c r="CQ47" s="644"/>
      <c r="CR47" s="645" t="s">
        <v>176</v>
      </c>
      <c r="CS47" s="682"/>
      <c r="CT47" s="682"/>
      <c r="CU47" s="682"/>
      <c r="CV47" s="682"/>
      <c r="CW47" s="682"/>
      <c r="CX47" s="682"/>
      <c r="CY47" s="683"/>
      <c r="CZ47" s="650" t="s">
        <v>176</v>
      </c>
      <c r="DA47" s="679"/>
      <c r="DB47" s="679"/>
      <c r="DC47" s="684"/>
      <c r="DD47" s="654" t="s">
        <v>247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366</v>
      </c>
      <c r="CD48" s="761"/>
      <c r="CE48" s="762"/>
      <c r="CF48" s="642" t="s">
        <v>367</v>
      </c>
      <c r="CG48" s="643"/>
      <c r="CH48" s="643"/>
      <c r="CI48" s="643"/>
      <c r="CJ48" s="643"/>
      <c r="CK48" s="643"/>
      <c r="CL48" s="643"/>
      <c r="CM48" s="643"/>
      <c r="CN48" s="643"/>
      <c r="CO48" s="643"/>
      <c r="CP48" s="643"/>
      <c r="CQ48" s="644"/>
      <c r="CR48" s="645" t="s">
        <v>247</v>
      </c>
      <c r="CS48" s="646"/>
      <c r="CT48" s="646"/>
      <c r="CU48" s="646"/>
      <c r="CV48" s="646"/>
      <c r="CW48" s="646"/>
      <c r="CX48" s="646"/>
      <c r="CY48" s="647"/>
      <c r="CZ48" s="650" t="s">
        <v>247</v>
      </c>
      <c r="DA48" s="651"/>
      <c r="DB48" s="651"/>
      <c r="DC48" s="663"/>
      <c r="DD48" s="654" t="s">
        <v>176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368</v>
      </c>
      <c r="CE49" s="687"/>
      <c r="CF49" s="687"/>
      <c r="CG49" s="687"/>
      <c r="CH49" s="687"/>
      <c r="CI49" s="687"/>
      <c r="CJ49" s="687"/>
      <c r="CK49" s="687"/>
      <c r="CL49" s="687"/>
      <c r="CM49" s="687"/>
      <c r="CN49" s="687"/>
      <c r="CO49" s="687"/>
      <c r="CP49" s="687"/>
      <c r="CQ49" s="688"/>
      <c r="CR49" s="730">
        <v>20354634</v>
      </c>
      <c r="CS49" s="716"/>
      <c r="CT49" s="716"/>
      <c r="CU49" s="716"/>
      <c r="CV49" s="716"/>
      <c r="CW49" s="716"/>
      <c r="CX49" s="716"/>
      <c r="CY49" s="747"/>
      <c r="CZ49" s="742">
        <v>100</v>
      </c>
      <c r="DA49" s="748"/>
      <c r="DB49" s="748"/>
      <c r="DC49" s="749"/>
      <c r="DD49" s="750">
        <v>13239834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bMf9F/OJHAvFiMuS6gvuN7RsMaoY0gdEfYV82Viwsz9TpuhlwWWgeZddvK2XTjU8yaWRwqTLIl2zHpy69fIZIA==" saltValue="ahHkYVDtYf6KUgl5Dnms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370</v>
      </c>
      <c r="DK2" s="793"/>
      <c r="DL2" s="793"/>
      <c r="DM2" s="793"/>
      <c r="DN2" s="793"/>
      <c r="DO2" s="794"/>
      <c r="DP2" s="250"/>
      <c r="DQ2" s="792" t="s">
        <v>371</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372</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374</v>
      </c>
      <c r="B5" s="787"/>
      <c r="C5" s="787"/>
      <c r="D5" s="787"/>
      <c r="E5" s="787"/>
      <c r="F5" s="787"/>
      <c r="G5" s="787"/>
      <c r="H5" s="787"/>
      <c r="I5" s="787"/>
      <c r="J5" s="787"/>
      <c r="K5" s="787"/>
      <c r="L5" s="787"/>
      <c r="M5" s="787"/>
      <c r="N5" s="787"/>
      <c r="O5" s="787"/>
      <c r="P5" s="788"/>
      <c r="Q5" s="763" t="s">
        <v>375</v>
      </c>
      <c r="R5" s="764"/>
      <c r="S5" s="764"/>
      <c r="T5" s="764"/>
      <c r="U5" s="765"/>
      <c r="V5" s="763" t="s">
        <v>376</v>
      </c>
      <c r="W5" s="764"/>
      <c r="X5" s="764"/>
      <c r="Y5" s="764"/>
      <c r="Z5" s="765"/>
      <c r="AA5" s="763" t="s">
        <v>377</v>
      </c>
      <c r="AB5" s="764"/>
      <c r="AC5" s="764"/>
      <c r="AD5" s="764"/>
      <c r="AE5" s="764"/>
      <c r="AF5" s="796" t="s">
        <v>378</v>
      </c>
      <c r="AG5" s="764"/>
      <c r="AH5" s="764"/>
      <c r="AI5" s="764"/>
      <c r="AJ5" s="775"/>
      <c r="AK5" s="764" t="s">
        <v>379</v>
      </c>
      <c r="AL5" s="764"/>
      <c r="AM5" s="764"/>
      <c r="AN5" s="764"/>
      <c r="AO5" s="765"/>
      <c r="AP5" s="763" t="s">
        <v>380</v>
      </c>
      <c r="AQ5" s="764"/>
      <c r="AR5" s="764"/>
      <c r="AS5" s="764"/>
      <c r="AT5" s="765"/>
      <c r="AU5" s="763" t="s">
        <v>381</v>
      </c>
      <c r="AV5" s="764"/>
      <c r="AW5" s="764"/>
      <c r="AX5" s="764"/>
      <c r="AY5" s="775"/>
      <c r="AZ5" s="257"/>
      <c r="BA5" s="257"/>
      <c r="BB5" s="257"/>
      <c r="BC5" s="257"/>
      <c r="BD5" s="257"/>
      <c r="BE5" s="258"/>
      <c r="BF5" s="258"/>
      <c r="BG5" s="258"/>
      <c r="BH5" s="258"/>
      <c r="BI5" s="258"/>
      <c r="BJ5" s="258"/>
      <c r="BK5" s="258"/>
      <c r="BL5" s="258"/>
      <c r="BM5" s="258"/>
      <c r="BN5" s="258"/>
      <c r="BO5" s="258"/>
      <c r="BP5" s="258"/>
      <c r="BQ5" s="786" t="s">
        <v>382</v>
      </c>
      <c r="BR5" s="787"/>
      <c r="BS5" s="787"/>
      <c r="BT5" s="787"/>
      <c r="BU5" s="787"/>
      <c r="BV5" s="787"/>
      <c r="BW5" s="787"/>
      <c r="BX5" s="787"/>
      <c r="BY5" s="787"/>
      <c r="BZ5" s="787"/>
      <c r="CA5" s="787"/>
      <c r="CB5" s="787"/>
      <c r="CC5" s="787"/>
      <c r="CD5" s="787"/>
      <c r="CE5" s="787"/>
      <c r="CF5" s="787"/>
      <c r="CG5" s="788"/>
      <c r="CH5" s="763" t="s">
        <v>383</v>
      </c>
      <c r="CI5" s="764"/>
      <c r="CJ5" s="764"/>
      <c r="CK5" s="764"/>
      <c r="CL5" s="765"/>
      <c r="CM5" s="763" t="s">
        <v>384</v>
      </c>
      <c r="CN5" s="764"/>
      <c r="CO5" s="764"/>
      <c r="CP5" s="764"/>
      <c r="CQ5" s="765"/>
      <c r="CR5" s="763" t="s">
        <v>385</v>
      </c>
      <c r="CS5" s="764"/>
      <c r="CT5" s="764"/>
      <c r="CU5" s="764"/>
      <c r="CV5" s="765"/>
      <c r="CW5" s="763" t="s">
        <v>386</v>
      </c>
      <c r="CX5" s="764"/>
      <c r="CY5" s="764"/>
      <c r="CZ5" s="764"/>
      <c r="DA5" s="765"/>
      <c r="DB5" s="763" t="s">
        <v>387</v>
      </c>
      <c r="DC5" s="764"/>
      <c r="DD5" s="764"/>
      <c r="DE5" s="764"/>
      <c r="DF5" s="765"/>
      <c r="DG5" s="769" t="s">
        <v>388</v>
      </c>
      <c r="DH5" s="770"/>
      <c r="DI5" s="770"/>
      <c r="DJ5" s="770"/>
      <c r="DK5" s="771"/>
      <c r="DL5" s="769" t="s">
        <v>389</v>
      </c>
      <c r="DM5" s="770"/>
      <c r="DN5" s="770"/>
      <c r="DO5" s="770"/>
      <c r="DP5" s="771"/>
      <c r="DQ5" s="763" t="s">
        <v>390</v>
      </c>
      <c r="DR5" s="764"/>
      <c r="DS5" s="764"/>
      <c r="DT5" s="764"/>
      <c r="DU5" s="765"/>
      <c r="DV5" s="763" t="s">
        <v>381</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391</v>
      </c>
      <c r="C7" s="778"/>
      <c r="D7" s="778"/>
      <c r="E7" s="778"/>
      <c r="F7" s="778"/>
      <c r="G7" s="778"/>
      <c r="H7" s="778"/>
      <c r="I7" s="778"/>
      <c r="J7" s="778"/>
      <c r="K7" s="778"/>
      <c r="L7" s="778"/>
      <c r="M7" s="778"/>
      <c r="N7" s="778"/>
      <c r="O7" s="778"/>
      <c r="P7" s="779"/>
      <c r="Q7" s="780">
        <v>22122</v>
      </c>
      <c r="R7" s="781"/>
      <c r="S7" s="781"/>
      <c r="T7" s="781"/>
      <c r="U7" s="781"/>
      <c r="V7" s="781">
        <v>20353</v>
      </c>
      <c r="W7" s="781"/>
      <c r="X7" s="781"/>
      <c r="Y7" s="781"/>
      <c r="Z7" s="781"/>
      <c r="AA7" s="781">
        <v>1769</v>
      </c>
      <c r="AB7" s="781"/>
      <c r="AC7" s="781"/>
      <c r="AD7" s="781"/>
      <c r="AE7" s="782"/>
      <c r="AF7" s="783">
        <v>1677</v>
      </c>
      <c r="AG7" s="784"/>
      <c r="AH7" s="784"/>
      <c r="AI7" s="784"/>
      <c r="AJ7" s="785"/>
      <c r="AK7" s="821">
        <v>983</v>
      </c>
      <c r="AL7" s="822"/>
      <c r="AM7" s="822"/>
      <c r="AN7" s="822"/>
      <c r="AO7" s="822"/>
      <c r="AP7" s="822">
        <v>13161</v>
      </c>
      <c r="AQ7" s="822"/>
      <c r="AR7" s="822"/>
      <c r="AS7" s="822"/>
      <c r="AT7" s="822"/>
      <c r="AU7" s="823" t="s">
        <v>583</v>
      </c>
      <c r="AV7" s="823"/>
      <c r="AW7" s="823"/>
      <c r="AX7" s="823"/>
      <c r="AY7" s="824"/>
      <c r="AZ7" s="253"/>
      <c r="BA7" s="253"/>
      <c r="BB7" s="253"/>
      <c r="BC7" s="253"/>
      <c r="BD7" s="253"/>
      <c r="BE7" s="254"/>
      <c r="BF7" s="254"/>
      <c r="BG7" s="254"/>
      <c r="BH7" s="254"/>
      <c r="BI7" s="254"/>
      <c r="BJ7" s="254"/>
      <c r="BK7" s="254"/>
      <c r="BL7" s="254"/>
      <c r="BM7" s="254"/>
      <c r="BN7" s="254"/>
      <c r="BO7" s="254"/>
      <c r="BP7" s="254"/>
      <c r="BQ7" s="260">
        <v>1</v>
      </c>
      <c r="BR7" s="261"/>
      <c r="BS7" s="825" t="s">
        <v>585</v>
      </c>
      <c r="BT7" s="826"/>
      <c r="BU7" s="826"/>
      <c r="BV7" s="826"/>
      <c r="BW7" s="826"/>
      <c r="BX7" s="826"/>
      <c r="BY7" s="826"/>
      <c r="BZ7" s="826"/>
      <c r="CA7" s="826"/>
      <c r="CB7" s="826"/>
      <c r="CC7" s="826"/>
      <c r="CD7" s="826"/>
      <c r="CE7" s="826"/>
      <c r="CF7" s="826"/>
      <c r="CG7" s="827"/>
      <c r="CH7" s="817">
        <v>-294</v>
      </c>
      <c r="CI7" s="818"/>
      <c r="CJ7" s="818"/>
      <c r="CK7" s="818"/>
      <c r="CL7" s="819"/>
      <c r="CM7" s="817">
        <v>277</v>
      </c>
      <c r="CN7" s="818"/>
      <c r="CO7" s="818"/>
      <c r="CP7" s="818"/>
      <c r="CQ7" s="819"/>
      <c r="CR7" s="817">
        <v>15</v>
      </c>
      <c r="CS7" s="818"/>
      <c r="CT7" s="818"/>
      <c r="CU7" s="818"/>
      <c r="CV7" s="819"/>
      <c r="CW7" s="817">
        <v>39</v>
      </c>
      <c r="CX7" s="818"/>
      <c r="CY7" s="818"/>
      <c r="CZ7" s="818"/>
      <c r="DA7" s="819"/>
      <c r="DB7" s="820" t="s">
        <v>584</v>
      </c>
      <c r="DC7" s="818"/>
      <c r="DD7" s="818"/>
      <c r="DE7" s="818"/>
      <c r="DF7" s="819"/>
      <c r="DG7" s="820" t="s">
        <v>584</v>
      </c>
      <c r="DH7" s="818"/>
      <c r="DI7" s="818"/>
      <c r="DJ7" s="818"/>
      <c r="DK7" s="819"/>
      <c r="DL7" s="820" t="s">
        <v>584</v>
      </c>
      <c r="DM7" s="818"/>
      <c r="DN7" s="818"/>
      <c r="DO7" s="818"/>
      <c r="DP7" s="819"/>
      <c r="DQ7" s="820" t="s">
        <v>584</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8"/>
      <c r="CI8" s="829"/>
      <c r="CJ8" s="829"/>
      <c r="CK8" s="829"/>
      <c r="CL8" s="830"/>
      <c r="CM8" s="828"/>
      <c r="CN8" s="829"/>
      <c r="CO8" s="829"/>
      <c r="CP8" s="829"/>
      <c r="CQ8" s="830"/>
      <c r="CR8" s="828"/>
      <c r="CS8" s="829"/>
      <c r="CT8" s="829"/>
      <c r="CU8" s="829"/>
      <c r="CV8" s="830"/>
      <c r="CW8" s="828"/>
      <c r="CX8" s="829"/>
      <c r="CY8" s="829"/>
      <c r="CZ8" s="829"/>
      <c r="DA8" s="830"/>
      <c r="DB8" s="828"/>
      <c r="DC8" s="829"/>
      <c r="DD8" s="829"/>
      <c r="DE8" s="829"/>
      <c r="DF8" s="830"/>
      <c r="DG8" s="828"/>
      <c r="DH8" s="829"/>
      <c r="DI8" s="829"/>
      <c r="DJ8" s="829"/>
      <c r="DK8" s="830"/>
      <c r="DL8" s="828"/>
      <c r="DM8" s="829"/>
      <c r="DN8" s="829"/>
      <c r="DO8" s="829"/>
      <c r="DP8" s="830"/>
      <c r="DQ8" s="828"/>
      <c r="DR8" s="829"/>
      <c r="DS8" s="829"/>
      <c r="DT8" s="829"/>
      <c r="DU8" s="830"/>
      <c r="DV8" s="831"/>
      <c r="DW8" s="832"/>
      <c r="DX8" s="832"/>
      <c r="DY8" s="832"/>
      <c r="DZ8" s="833"/>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8"/>
      <c r="CI9" s="829"/>
      <c r="CJ9" s="829"/>
      <c r="CK9" s="829"/>
      <c r="CL9" s="830"/>
      <c r="CM9" s="828"/>
      <c r="CN9" s="829"/>
      <c r="CO9" s="829"/>
      <c r="CP9" s="829"/>
      <c r="CQ9" s="830"/>
      <c r="CR9" s="828"/>
      <c r="CS9" s="829"/>
      <c r="CT9" s="829"/>
      <c r="CU9" s="829"/>
      <c r="CV9" s="830"/>
      <c r="CW9" s="828"/>
      <c r="CX9" s="829"/>
      <c r="CY9" s="829"/>
      <c r="CZ9" s="829"/>
      <c r="DA9" s="830"/>
      <c r="DB9" s="828"/>
      <c r="DC9" s="829"/>
      <c r="DD9" s="829"/>
      <c r="DE9" s="829"/>
      <c r="DF9" s="830"/>
      <c r="DG9" s="828"/>
      <c r="DH9" s="829"/>
      <c r="DI9" s="829"/>
      <c r="DJ9" s="829"/>
      <c r="DK9" s="830"/>
      <c r="DL9" s="828"/>
      <c r="DM9" s="829"/>
      <c r="DN9" s="829"/>
      <c r="DO9" s="829"/>
      <c r="DP9" s="830"/>
      <c r="DQ9" s="828"/>
      <c r="DR9" s="829"/>
      <c r="DS9" s="829"/>
      <c r="DT9" s="829"/>
      <c r="DU9" s="830"/>
      <c r="DV9" s="831"/>
      <c r="DW9" s="832"/>
      <c r="DX9" s="832"/>
      <c r="DY9" s="832"/>
      <c r="DZ9" s="833"/>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8"/>
      <c r="CI10" s="829"/>
      <c r="CJ10" s="829"/>
      <c r="CK10" s="829"/>
      <c r="CL10" s="830"/>
      <c r="CM10" s="828"/>
      <c r="CN10" s="829"/>
      <c r="CO10" s="829"/>
      <c r="CP10" s="829"/>
      <c r="CQ10" s="830"/>
      <c r="CR10" s="828"/>
      <c r="CS10" s="829"/>
      <c r="CT10" s="829"/>
      <c r="CU10" s="829"/>
      <c r="CV10" s="830"/>
      <c r="CW10" s="828"/>
      <c r="CX10" s="829"/>
      <c r="CY10" s="829"/>
      <c r="CZ10" s="829"/>
      <c r="DA10" s="830"/>
      <c r="DB10" s="828"/>
      <c r="DC10" s="829"/>
      <c r="DD10" s="829"/>
      <c r="DE10" s="829"/>
      <c r="DF10" s="830"/>
      <c r="DG10" s="828"/>
      <c r="DH10" s="829"/>
      <c r="DI10" s="829"/>
      <c r="DJ10" s="829"/>
      <c r="DK10" s="830"/>
      <c r="DL10" s="828"/>
      <c r="DM10" s="829"/>
      <c r="DN10" s="829"/>
      <c r="DO10" s="829"/>
      <c r="DP10" s="830"/>
      <c r="DQ10" s="828"/>
      <c r="DR10" s="829"/>
      <c r="DS10" s="829"/>
      <c r="DT10" s="829"/>
      <c r="DU10" s="830"/>
      <c r="DV10" s="831"/>
      <c r="DW10" s="832"/>
      <c r="DX10" s="832"/>
      <c r="DY10" s="832"/>
      <c r="DZ10" s="833"/>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8"/>
      <c r="CI11" s="829"/>
      <c r="CJ11" s="829"/>
      <c r="CK11" s="829"/>
      <c r="CL11" s="830"/>
      <c r="CM11" s="828"/>
      <c r="CN11" s="829"/>
      <c r="CO11" s="829"/>
      <c r="CP11" s="829"/>
      <c r="CQ11" s="830"/>
      <c r="CR11" s="828"/>
      <c r="CS11" s="829"/>
      <c r="CT11" s="829"/>
      <c r="CU11" s="829"/>
      <c r="CV11" s="830"/>
      <c r="CW11" s="828"/>
      <c r="CX11" s="829"/>
      <c r="CY11" s="829"/>
      <c r="CZ11" s="829"/>
      <c r="DA11" s="830"/>
      <c r="DB11" s="828"/>
      <c r="DC11" s="829"/>
      <c r="DD11" s="829"/>
      <c r="DE11" s="829"/>
      <c r="DF11" s="830"/>
      <c r="DG11" s="828"/>
      <c r="DH11" s="829"/>
      <c r="DI11" s="829"/>
      <c r="DJ11" s="829"/>
      <c r="DK11" s="830"/>
      <c r="DL11" s="828"/>
      <c r="DM11" s="829"/>
      <c r="DN11" s="829"/>
      <c r="DO11" s="829"/>
      <c r="DP11" s="830"/>
      <c r="DQ11" s="828"/>
      <c r="DR11" s="829"/>
      <c r="DS11" s="829"/>
      <c r="DT11" s="829"/>
      <c r="DU11" s="830"/>
      <c r="DV11" s="831"/>
      <c r="DW11" s="832"/>
      <c r="DX11" s="832"/>
      <c r="DY11" s="832"/>
      <c r="DZ11" s="833"/>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8"/>
      <c r="CI12" s="829"/>
      <c r="CJ12" s="829"/>
      <c r="CK12" s="829"/>
      <c r="CL12" s="830"/>
      <c r="CM12" s="828"/>
      <c r="CN12" s="829"/>
      <c r="CO12" s="829"/>
      <c r="CP12" s="829"/>
      <c r="CQ12" s="830"/>
      <c r="CR12" s="828"/>
      <c r="CS12" s="829"/>
      <c r="CT12" s="829"/>
      <c r="CU12" s="829"/>
      <c r="CV12" s="830"/>
      <c r="CW12" s="828"/>
      <c r="CX12" s="829"/>
      <c r="CY12" s="829"/>
      <c r="CZ12" s="829"/>
      <c r="DA12" s="830"/>
      <c r="DB12" s="828"/>
      <c r="DC12" s="829"/>
      <c r="DD12" s="829"/>
      <c r="DE12" s="829"/>
      <c r="DF12" s="830"/>
      <c r="DG12" s="828"/>
      <c r="DH12" s="829"/>
      <c r="DI12" s="829"/>
      <c r="DJ12" s="829"/>
      <c r="DK12" s="830"/>
      <c r="DL12" s="828"/>
      <c r="DM12" s="829"/>
      <c r="DN12" s="829"/>
      <c r="DO12" s="829"/>
      <c r="DP12" s="830"/>
      <c r="DQ12" s="828"/>
      <c r="DR12" s="829"/>
      <c r="DS12" s="829"/>
      <c r="DT12" s="829"/>
      <c r="DU12" s="830"/>
      <c r="DV12" s="831"/>
      <c r="DW12" s="832"/>
      <c r="DX12" s="832"/>
      <c r="DY12" s="832"/>
      <c r="DZ12" s="833"/>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8"/>
      <c r="CI13" s="829"/>
      <c r="CJ13" s="829"/>
      <c r="CK13" s="829"/>
      <c r="CL13" s="830"/>
      <c r="CM13" s="828"/>
      <c r="CN13" s="829"/>
      <c r="CO13" s="829"/>
      <c r="CP13" s="829"/>
      <c r="CQ13" s="830"/>
      <c r="CR13" s="828"/>
      <c r="CS13" s="829"/>
      <c r="CT13" s="829"/>
      <c r="CU13" s="829"/>
      <c r="CV13" s="830"/>
      <c r="CW13" s="828"/>
      <c r="CX13" s="829"/>
      <c r="CY13" s="829"/>
      <c r="CZ13" s="829"/>
      <c r="DA13" s="830"/>
      <c r="DB13" s="828"/>
      <c r="DC13" s="829"/>
      <c r="DD13" s="829"/>
      <c r="DE13" s="829"/>
      <c r="DF13" s="830"/>
      <c r="DG13" s="828"/>
      <c r="DH13" s="829"/>
      <c r="DI13" s="829"/>
      <c r="DJ13" s="829"/>
      <c r="DK13" s="830"/>
      <c r="DL13" s="828"/>
      <c r="DM13" s="829"/>
      <c r="DN13" s="829"/>
      <c r="DO13" s="829"/>
      <c r="DP13" s="830"/>
      <c r="DQ13" s="828"/>
      <c r="DR13" s="829"/>
      <c r="DS13" s="829"/>
      <c r="DT13" s="829"/>
      <c r="DU13" s="830"/>
      <c r="DV13" s="831"/>
      <c r="DW13" s="832"/>
      <c r="DX13" s="832"/>
      <c r="DY13" s="832"/>
      <c r="DZ13" s="833"/>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8"/>
      <c r="CI14" s="829"/>
      <c r="CJ14" s="829"/>
      <c r="CK14" s="829"/>
      <c r="CL14" s="830"/>
      <c r="CM14" s="828"/>
      <c r="CN14" s="829"/>
      <c r="CO14" s="829"/>
      <c r="CP14" s="829"/>
      <c r="CQ14" s="830"/>
      <c r="CR14" s="828"/>
      <c r="CS14" s="829"/>
      <c r="CT14" s="829"/>
      <c r="CU14" s="829"/>
      <c r="CV14" s="830"/>
      <c r="CW14" s="828"/>
      <c r="CX14" s="829"/>
      <c r="CY14" s="829"/>
      <c r="CZ14" s="829"/>
      <c r="DA14" s="830"/>
      <c r="DB14" s="828"/>
      <c r="DC14" s="829"/>
      <c r="DD14" s="829"/>
      <c r="DE14" s="829"/>
      <c r="DF14" s="830"/>
      <c r="DG14" s="828"/>
      <c r="DH14" s="829"/>
      <c r="DI14" s="829"/>
      <c r="DJ14" s="829"/>
      <c r="DK14" s="830"/>
      <c r="DL14" s="828"/>
      <c r="DM14" s="829"/>
      <c r="DN14" s="829"/>
      <c r="DO14" s="829"/>
      <c r="DP14" s="830"/>
      <c r="DQ14" s="828"/>
      <c r="DR14" s="829"/>
      <c r="DS14" s="829"/>
      <c r="DT14" s="829"/>
      <c r="DU14" s="830"/>
      <c r="DV14" s="831"/>
      <c r="DW14" s="832"/>
      <c r="DX14" s="832"/>
      <c r="DY14" s="832"/>
      <c r="DZ14" s="833"/>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8"/>
      <c r="CI15" s="829"/>
      <c r="CJ15" s="829"/>
      <c r="CK15" s="829"/>
      <c r="CL15" s="830"/>
      <c r="CM15" s="828"/>
      <c r="CN15" s="829"/>
      <c r="CO15" s="829"/>
      <c r="CP15" s="829"/>
      <c r="CQ15" s="830"/>
      <c r="CR15" s="828"/>
      <c r="CS15" s="829"/>
      <c r="CT15" s="829"/>
      <c r="CU15" s="829"/>
      <c r="CV15" s="830"/>
      <c r="CW15" s="828"/>
      <c r="CX15" s="829"/>
      <c r="CY15" s="829"/>
      <c r="CZ15" s="829"/>
      <c r="DA15" s="830"/>
      <c r="DB15" s="828"/>
      <c r="DC15" s="829"/>
      <c r="DD15" s="829"/>
      <c r="DE15" s="829"/>
      <c r="DF15" s="830"/>
      <c r="DG15" s="828"/>
      <c r="DH15" s="829"/>
      <c r="DI15" s="829"/>
      <c r="DJ15" s="829"/>
      <c r="DK15" s="830"/>
      <c r="DL15" s="828"/>
      <c r="DM15" s="829"/>
      <c r="DN15" s="829"/>
      <c r="DO15" s="829"/>
      <c r="DP15" s="830"/>
      <c r="DQ15" s="828"/>
      <c r="DR15" s="829"/>
      <c r="DS15" s="829"/>
      <c r="DT15" s="829"/>
      <c r="DU15" s="830"/>
      <c r="DV15" s="831"/>
      <c r="DW15" s="832"/>
      <c r="DX15" s="832"/>
      <c r="DY15" s="832"/>
      <c r="DZ15" s="833"/>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8"/>
      <c r="CI16" s="829"/>
      <c r="CJ16" s="829"/>
      <c r="CK16" s="829"/>
      <c r="CL16" s="830"/>
      <c r="CM16" s="828"/>
      <c r="CN16" s="829"/>
      <c r="CO16" s="829"/>
      <c r="CP16" s="829"/>
      <c r="CQ16" s="830"/>
      <c r="CR16" s="828"/>
      <c r="CS16" s="829"/>
      <c r="CT16" s="829"/>
      <c r="CU16" s="829"/>
      <c r="CV16" s="830"/>
      <c r="CW16" s="828"/>
      <c r="CX16" s="829"/>
      <c r="CY16" s="829"/>
      <c r="CZ16" s="829"/>
      <c r="DA16" s="830"/>
      <c r="DB16" s="828"/>
      <c r="DC16" s="829"/>
      <c r="DD16" s="829"/>
      <c r="DE16" s="829"/>
      <c r="DF16" s="830"/>
      <c r="DG16" s="828"/>
      <c r="DH16" s="829"/>
      <c r="DI16" s="829"/>
      <c r="DJ16" s="829"/>
      <c r="DK16" s="830"/>
      <c r="DL16" s="828"/>
      <c r="DM16" s="829"/>
      <c r="DN16" s="829"/>
      <c r="DO16" s="829"/>
      <c r="DP16" s="830"/>
      <c r="DQ16" s="828"/>
      <c r="DR16" s="829"/>
      <c r="DS16" s="829"/>
      <c r="DT16" s="829"/>
      <c r="DU16" s="830"/>
      <c r="DV16" s="831"/>
      <c r="DW16" s="832"/>
      <c r="DX16" s="832"/>
      <c r="DY16" s="832"/>
      <c r="DZ16" s="833"/>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8"/>
      <c r="CI17" s="829"/>
      <c r="CJ17" s="829"/>
      <c r="CK17" s="829"/>
      <c r="CL17" s="830"/>
      <c r="CM17" s="828"/>
      <c r="CN17" s="829"/>
      <c r="CO17" s="829"/>
      <c r="CP17" s="829"/>
      <c r="CQ17" s="830"/>
      <c r="CR17" s="828"/>
      <c r="CS17" s="829"/>
      <c r="CT17" s="829"/>
      <c r="CU17" s="829"/>
      <c r="CV17" s="830"/>
      <c r="CW17" s="828"/>
      <c r="CX17" s="829"/>
      <c r="CY17" s="829"/>
      <c r="CZ17" s="829"/>
      <c r="DA17" s="830"/>
      <c r="DB17" s="828"/>
      <c r="DC17" s="829"/>
      <c r="DD17" s="829"/>
      <c r="DE17" s="829"/>
      <c r="DF17" s="830"/>
      <c r="DG17" s="828"/>
      <c r="DH17" s="829"/>
      <c r="DI17" s="829"/>
      <c r="DJ17" s="829"/>
      <c r="DK17" s="830"/>
      <c r="DL17" s="828"/>
      <c r="DM17" s="829"/>
      <c r="DN17" s="829"/>
      <c r="DO17" s="829"/>
      <c r="DP17" s="830"/>
      <c r="DQ17" s="828"/>
      <c r="DR17" s="829"/>
      <c r="DS17" s="829"/>
      <c r="DT17" s="829"/>
      <c r="DU17" s="830"/>
      <c r="DV17" s="831"/>
      <c r="DW17" s="832"/>
      <c r="DX17" s="832"/>
      <c r="DY17" s="832"/>
      <c r="DZ17" s="833"/>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8"/>
      <c r="CI18" s="829"/>
      <c r="CJ18" s="829"/>
      <c r="CK18" s="829"/>
      <c r="CL18" s="830"/>
      <c r="CM18" s="828"/>
      <c r="CN18" s="829"/>
      <c r="CO18" s="829"/>
      <c r="CP18" s="829"/>
      <c r="CQ18" s="830"/>
      <c r="CR18" s="828"/>
      <c r="CS18" s="829"/>
      <c r="CT18" s="829"/>
      <c r="CU18" s="829"/>
      <c r="CV18" s="830"/>
      <c r="CW18" s="828"/>
      <c r="CX18" s="829"/>
      <c r="CY18" s="829"/>
      <c r="CZ18" s="829"/>
      <c r="DA18" s="830"/>
      <c r="DB18" s="828"/>
      <c r="DC18" s="829"/>
      <c r="DD18" s="829"/>
      <c r="DE18" s="829"/>
      <c r="DF18" s="830"/>
      <c r="DG18" s="828"/>
      <c r="DH18" s="829"/>
      <c r="DI18" s="829"/>
      <c r="DJ18" s="829"/>
      <c r="DK18" s="830"/>
      <c r="DL18" s="828"/>
      <c r="DM18" s="829"/>
      <c r="DN18" s="829"/>
      <c r="DO18" s="829"/>
      <c r="DP18" s="830"/>
      <c r="DQ18" s="828"/>
      <c r="DR18" s="829"/>
      <c r="DS18" s="829"/>
      <c r="DT18" s="829"/>
      <c r="DU18" s="830"/>
      <c r="DV18" s="831"/>
      <c r="DW18" s="832"/>
      <c r="DX18" s="832"/>
      <c r="DY18" s="832"/>
      <c r="DZ18" s="833"/>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8"/>
      <c r="CI19" s="829"/>
      <c r="CJ19" s="829"/>
      <c r="CK19" s="829"/>
      <c r="CL19" s="830"/>
      <c r="CM19" s="828"/>
      <c r="CN19" s="829"/>
      <c r="CO19" s="829"/>
      <c r="CP19" s="829"/>
      <c r="CQ19" s="830"/>
      <c r="CR19" s="828"/>
      <c r="CS19" s="829"/>
      <c r="CT19" s="829"/>
      <c r="CU19" s="829"/>
      <c r="CV19" s="830"/>
      <c r="CW19" s="828"/>
      <c r="CX19" s="829"/>
      <c r="CY19" s="829"/>
      <c r="CZ19" s="829"/>
      <c r="DA19" s="830"/>
      <c r="DB19" s="828"/>
      <c r="DC19" s="829"/>
      <c r="DD19" s="829"/>
      <c r="DE19" s="829"/>
      <c r="DF19" s="830"/>
      <c r="DG19" s="828"/>
      <c r="DH19" s="829"/>
      <c r="DI19" s="829"/>
      <c r="DJ19" s="829"/>
      <c r="DK19" s="830"/>
      <c r="DL19" s="828"/>
      <c r="DM19" s="829"/>
      <c r="DN19" s="829"/>
      <c r="DO19" s="829"/>
      <c r="DP19" s="830"/>
      <c r="DQ19" s="828"/>
      <c r="DR19" s="829"/>
      <c r="DS19" s="829"/>
      <c r="DT19" s="829"/>
      <c r="DU19" s="830"/>
      <c r="DV19" s="831"/>
      <c r="DW19" s="832"/>
      <c r="DX19" s="832"/>
      <c r="DY19" s="832"/>
      <c r="DZ19" s="833"/>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8"/>
      <c r="CI20" s="829"/>
      <c r="CJ20" s="829"/>
      <c r="CK20" s="829"/>
      <c r="CL20" s="830"/>
      <c r="CM20" s="828"/>
      <c r="CN20" s="829"/>
      <c r="CO20" s="829"/>
      <c r="CP20" s="829"/>
      <c r="CQ20" s="830"/>
      <c r="CR20" s="828"/>
      <c r="CS20" s="829"/>
      <c r="CT20" s="829"/>
      <c r="CU20" s="829"/>
      <c r="CV20" s="830"/>
      <c r="CW20" s="828"/>
      <c r="CX20" s="829"/>
      <c r="CY20" s="829"/>
      <c r="CZ20" s="829"/>
      <c r="DA20" s="830"/>
      <c r="DB20" s="828"/>
      <c r="DC20" s="829"/>
      <c r="DD20" s="829"/>
      <c r="DE20" s="829"/>
      <c r="DF20" s="830"/>
      <c r="DG20" s="828"/>
      <c r="DH20" s="829"/>
      <c r="DI20" s="829"/>
      <c r="DJ20" s="829"/>
      <c r="DK20" s="830"/>
      <c r="DL20" s="828"/>
      <c r="DM20" s="829"/>
      <c r="DN20" s="829"/>
      <c r="DO20" s="829"/>
      <c r="DP20" s="830"/>
      <c r="DQ20" s="828"/>
      <c r="DR20" s="829"/>
      <c r="DS20" s="829"/>
      <c r="DT20" s="829"/>
      <c r="DU20" s="830"/>
      <c r="DV20" s="831"/>
      <c r="DW20" s="832"/>
      <c r="DX20" s="832"/>
      <c r="DY20" s="832"/>
      <c r="DZ20" s="833"/>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8"/>
      <c r="CI21" s="829"/>
      <c r="CJ21" s="829"/>
      <c r="CK21" s="829"/>
      <c r="CL21" s="830"/>
      <c r="CM21" s="828"/>
      <c r="CN21" s="829"/>
      <c r="CO21" s="829"/>
      <c r="CP21" s="829"/>
      <c r="CQ21" s="830"/>
      <c r="CR21" s="828"/>
      <c r="CS21" s="829"/>
      <c r="CT21" s="829"/>
      <c r="CU21" s="829"/>
      <c r="CV21" s="830"/>
      <c r="CW21" s="828"/>
      <c r="CX21" s="829"/>
      <c r="CY21" s="829"/>
      <c r="CZ21" s="829"/>
      <c r="DA21" s="830"/>
      <c r="DB21" s="828"/>
      <c r="DC21" s="829"/>
      <c r="DD21" s="829"/>
      <c r="DE21" s="829"/>
      <c r="DF21" s="830"/>
      <c r="DG21" s="828"/>
      <c r="DH21" s="829"/>
      <c r="DI21" s="829"/>
      <c r="DJ21" s="829"/>
      <c r="DK21" s="830"/>
      <c r="DL21" s="828"/>
      <c r="DM21" s="829"/>
      <c r="DN21" s="829"/>
      <c r="DO21" s="829"/>
      <c r="DP21" s="830"/>
      <c r="DQ21" s="828"/>
      <c r="DR21" s="829"/>
      <c r="DS21" s="829"/>
      <c r="DT21" s="829"/>
      <c r="DU21" s="830"/>
      <c r="DV21" s="831"/>
      <c r="DW21" s="832"/>
      <c r="DX21" s="832"/>
      <c r="DY21" s="832"/>
      <c r="DZ21" s="833"/>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4"/>
      <c r="R22" s="835"/>
      <c r="S22" s="835"/>
      <c r="T22" s="835"/>
      <c r="U22" s="835"/>
      <c r="V22" s="835"/>
      <c r="W22" s="835"/>
      <c r="X22" s="835"/>
      <c r="Y22" s="835"/>
      <c r="Z22" s="835"/>
      <c r="AA22" s="835"/>
      <c r="AB22" s="835"/>
      <c r="AC22" s="835"/>
      <c r="AD22" s="835"/>
      <c r="AE22" s="836"/>
      <c r="AF22" s="807"/>
      <c r="AG22" s="808"/>
      <c r="AH22" s="808"/>
      <c r="AI22" s="808"/>
      <c r="AJ22" s="809"/>
      <c r="AK22" s="849"/>
      <c r="AL22" s="850"/>
      <c r="AM22" s="850"/>
      <c r="AN22" s="850"/>
      <c r="AO22" s="850"/>
      <c r="AP22" s="850"/>
      <c r="AQ22" s="850"/>
      <c r="AR22" s="850"/>
      <c r="AS22" s="850"/>
      <c r="AT22" s="850"/>
      <c r="AU22" s="851"/>
      <c r="AV22" s="851"/>
      <c r="AW22" s="851"/>
      <c r="AX22" s="851"/>
      <c r="AY22" s="852"/>
      <c r="AZ22" s="853" t="s">
        <v>392</v>
      </c>
      <c r="BA22" s="853"/>
      <c r="BB22" s="853"/>
      <c r="BC22" s="853"/>
      <c r="BD22" s="854"/>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8"/>
      <c r="CI22" s="829"/>
      <c r="CJ22" s="829"/>
      <c r="CK22" s="829"/>
      <c r="CL22" s="830"/>
      <c r="CM22" s="828"/>
      <c r="CN22" s="829"/>
      <c r="CO22" s="829"/>
      <c r="CP22" s="829"/>
      <c r="CQ22" s="830"/>
      <c r="CR22" s="828"/>
      <c r="CS22" s="829"/>
      <c r="CT22" s="829"/>
      <c r="CU22" s="829"/>
      <c r="CV22" s="830"/>
      <c r="CW22" s="828"/>
      <c r="CX22" s="829"/>
      <c r="CY22" s="829"/>
      <c r="CZ22" s="829"/>
      <c r="DA22" s="830"/>
      <c r="DB22" s="828"/>
      <c r="DC22" s="829"/>
      <c r="DD22" s="829"/>
      <c r="DE22" s="829"/>
      <c r="DF22" s="830"/>
      <c r="DG22" s="828"/>
      <c r="DH22" s="829"/>
      <c r="DI22" s="829"/>
      <c r="DJ22" s="829"/>
      <c r="DK22" s="830"/>
      <c r="DL22" s="828"/>
      <c r="DM22" s="829"/>
      <c r="DN22" s="829"/>
      <c r="DO22" s="829"/>
      <c r="DP22" s="830"/>
      <c r="DQ22" s="828"/>
      <c r="DR22" s="829"/>
      <c r="DS22" s="829"/>
      <c r="DT22" s="829"/>
      <c r="DU22" s="830"/>
      <c r="DV22" s="831"/>
      <c r="DW22" s="832"/>
      <c r="DX22" s="832"/>
      <c r="DY22" s="832"/>
      <c r="DZ22" s="833"/>
      <c r="EA22" s="255"/>
    </row>
    <row r="23" spans="1:131" s="256" customFormat="1" ht="26.25" customHeight="1" thickBot="1" x14ac:dyDescent="0.2">
      <c r="A23" s="265" t="s">
        <v>393</v>
      </c>
      <c r="B23" s="837" t="s">
        <v>394</v>
      </c>
      <c r="C23" s="838"/>
      <c r="D23" s="838"/>
      <c r="E23" s="838"/>
      <c r="F23" s="838"/>
      <c r="G23" s="838"/>
      <c r="H23" s="838"/>
      <c r="I23" s="838"/>
      <c r="J23" s="838"/>
      <c r="K23" s="838"/>
      <c r="L23" s="838"/>
      <c r="M23" s="838"/>
      <c r="N23" s="838"/>
      <c r="O23" s="838"/>
      <c r="P23" s="839"/>
      <c r="Q23" s="840">
        <f>Q7</f>
        <v>22122</v>
      </c>
      <c r="R23" s="841"/>
      <c r="S23" s="841"/>
      <c r="T23" s="841"/>
      <c r="U23" s="841"/>
      <c r="V23" s="841">
        <f>V7</f>
        <v>20353</v>
      </c>
      <c r="W23" s="841"/>
      <c r="X23" s="841"/>
      <c r="Y23" s="841"/>
      <c r="Z23" s="841"/>
      <c r="AA23" s="841">
        <f>AA7</f>
        <v>1769</v>
      </c>
      <c r="AB23" s="841"/>
      <c r="AC23" s="841"/>
      <c r="AD23" s="841"/>
      <c r="AE23" s="842"/>
      <c r="AF23" s="843">
        <f>AF7</f>
        <v>1677</v>
      </c>
      <c r="AG23" s="841"/>
      <c r="AH23" s="841"/>
      <c r="AI23" s="841"/>
      <c r="AJ23" s="844"/>
      <c r="AK23" s="845"/>
      <c r="AL23" s="846"/>
      <c r="AM23" s="846"/>
      <c r="AN23" s="846"/>
      <c r="AO23" s="846"/>
      <c r="AP23" s="841">
        <f>AP7</f>
        <v>13161</v>
      </c>
      <c r="AQ23" s="841"/>
      <c r="AR23" s="841"/>
      <c r="AS23" s="841"/>
      <c r="AT23" s="841"/>
      <c r="AU23" s="847"/>
      <c r="AV23" s="847"/>
      <c r="AW23" s="847"/>
      <c r="AX23" s="847"/>
      <c r="AY23" s="848"/>
      <c r="AZ23" s="856" t="s">
        <v>395</v>
      </c>
      <c r="BA23" s="857"/>
      <c r="BB23" s="857"/>
      <c r="BC23" s="857"/>
      <c r="BD23" s="858"/>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8"/>
      <c r="CI23" s="829"/>
      <c r="CJ23" s="829"/>
      <c r="CK23" s="829"/>
      <c r="CL23" s="830"/>
      <c r="CM23" s="828"/>
      <c r="CN23" s="829"/>
      <c r="CO23" s="829"/>
      <c r="CP23" s="829"/>
      <c r="CQ23" s="830"/>
      <c r="CR23" s="828"/>
      <c r="CS23" s="829"/>
      <c r="CT23" s="829"/>
      <c r="CU23" s="829"/>
      <c r="CV23" s="830"/>
      <c r="CW23" s="828"/>
      <c r="CX23" s="829"/>
      <c r="CY23" s="829"/>
      <c r="CZ23" s="829"/>
      <c r="DA23" s="830"/>
      <c r="DB23" s="828"/>
      <c r="DC23" s="829"/>
      <c r="DD23" s="829"/>
      <c r="DE23" s="829"/>
      <c r="DF23" s="830"/>
      <c r="DG23" s="828"/>
      <c r="DH23" s="829"/>
      <c r="DI23" s="829"/>
      <c r="DJ23" s="829"/>
      <c r="DK23" s="830"/>
      <c r="DL23" s="828"/>
      <c r="DM23" s="829"/>
      <c r="DN23" s="829"/>
      <c r="DO23" s="829"/>
      <c r="DP23" s="830"/>
      <c r="DQ23" s="828"/>
      <c r="DR23" s="829"/>
      <c r="DS23" s="829"/>
      <c r="DT23" s="829"/>
      <c r="DU23" s="830"/>
      <c r="DV23" s="831"/>
      <c r="DW23" s="832"/>
      <c r="DX23" s="832"/>
      <c r="DY23" s="832"/>
      <c r="DZ23" s="833"/>
      <c r="EA23" s="255"/>
    </row>
    <row r="24" spans="1:131" s="256" customFormat="1" ht="26.25" customHeight="1" x14ac:dyDescent="0.15">
      <c r="A24" s="855" t="s">
        <v>396</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8"/>
      <c r="CI24" s="829"/>
      <c r="CJ24" s="829"/>
      <c r="CK24" s="829"/>
      <c r="CL24" s="830"/>
      <c r="CM24" s="828"/>
      <c r="CN24" s="829"/>
      <c r="CO24" s="829"/>
      <c r="CP24" s="829"/>
      <c r="CQ24" s="830"/>
      <c r="CR24" s="828"/>
      <c r="CS24" s="829"/>
      <c r="CT24" s="829"/>
      <c r="CU24" s="829"/>
      <c r="CV24" s="830"/>
      <c r="CW24" s="828"/>
      <c r="CX24" s="829"/>
      <c r="CY24" s="829"/>
      <c r="CZ24" s="829"/>
      <c r="DA24" s="830"/>
      <c r="DB24" s="828"/>
      <c r="DC24" s="829"/>
      <c r="DD24" s="829"/>
      <c r="DE24" s="829"/>
      <c r="DF24" s="830"/>
      <c r="DG24" s="828"/>
      <c r="DH24" s="829"/>
      <c r="DI24" s="829"/>
      <c r="DJ24" s="829"/>
      <c r="DK24" s="830"/>
      <c r="DL24" s="828"/>
      <c r="DM24" s="829"/>
      <c r="DN24" s="829"/>
      <c r="DO24" s="829"/>
      <c r="DP24" s="830"/>
      <c r="DQ24" s="828"/>
      <c r="DR24" s="829"/>
      <c r="DS24" s="829"/>
      <c r="DT24" s="829"/>
      <c r="DU24" s="830"/>
      <c r="DV24" s="831"/>
      <c r="DW24" s="832"/>
      <c r="DX24" s="832"/>
      <c r="DY24" s="832"/>
      <c r="DZ24" s="833"/>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8"/>
      <c r="CI25" s="829"/>
      <c r="CJ25" s="829"/>
      <c r="CK25" s="829"/>
      <c r="CL25" s="830"/>
      <c r="CM25" s="828"/>
      <c r="CN25" s="829"/>
      <c r="CO25" s="829"/>
      <c r="CP25" s="829"/>
      <c r="CQ25" s="830"/>
      <c r="CR25" s="828"/>
      <c r="CS25" s="829"/>
      <c r="CT25" s="829"/>
      <c r="CU25" s="829"/>
      <c r="CV25" s="830"/>
      <c r="CW25" s="828"/>
      <c r="CX25" s="829"/>
      <c r="CY25" s="829"/>
      <c r="CZ25" s="829"/>
      <c r="DA25" s="830"/>
      <c r="DB25" s="828"/>
      <c r="DC25" s="829"/>
      <c r="DD25" s="829"/>
      <c r="DE25" s="829"/>
      <c r="DF25" s="830"/>
      <c r="DG25" s="828"/>
      <c r="DH25" s="829"/>
      <c r="DI25" s="829"/>
      <c r="DJ25" s="829"/>
      <c r="DK25" s="830"/>
      <c r="DL25" s="828"/>
      <c r="DM25" s="829"/>
      <c r="DN25" s="829"/>
      <c r="DO25" s="829"/>
      <c r="DP25" s="830"/>
      <c r="DQ25" s="828"/>
      <c r="DR25" s="829"/>
      <c r="DS25" s="829"/>
      <c r="DT25" s="829"/>
      <c r="DU25" s="830"/>
      <c r="DV25" s="831"/>
      <c r="DW25" s="832"/>
      <c r="DX25" s="832"/>
      <c r="DY25" s="832"/>
      <c r="DZ25" s="833"/>
      <c r="EA25" s="247"/>
    </row>
    <row r="26" spans="1:131" s="248" customFormat="1" ht="26.25" customHeight="1" x14ac:dyDescent="0.15">
      <c r="A26" s="786" t="s">
        <v>374</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9" t="s">
        <v>401</v>
      </c>
      <c r="AG26" s="860"/>
      <c r="AH26" s="860"/>
      <c r="AI26" s="860"/>
      <c r="AJ26" s="861"/>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381</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8"/>
      <c r="CI26" s="829"/>
      <c r="CJ26" s="829"/>
      <c r="CK26" s="829"/>
      <c r="CL26" s="830"/>
      <c r="CM26" s="828"/>
      <c r="CN26" s="829"/>
      <c r="CO26" s="829"/>
      <c r="CP26" s="829"/>
      <c r="CQ26" s="830"/>
      <c r="CR26" s="828"/>
      <c r="CS26" s="829"/>
      <c r="CT26" s="829"/>
      <c r="CU26" s="829"/>
      <c r="CV26" s="830"/>
      <c r="CW26" s="828"/>
      <c r="CX26" s="829"/>
      <c r="CY26" s="829"/>
      <c r="CZ26" s="829"/>
      <c r="DA26" s="830"/>
      <c r="DB26" s="828"/>
      <c r="DC26" s="829"/>
      <c r="DD26" s="829"/>
      <c r="DE26" s="829"/>
      <c r="DF26" s="830"/>
      <c r="DG26" s="828"/>
      <c r="DH26" s="829"/>
      <c r="DI26" s="829"/>
      <c r="DJ26" s="829"/>
      <c r="DK26" s="830"/>
      <c r="DL26" s="828"/>
      <c r="DM26" s="829"/>
      <c r="DN26" s="829"/>
      <c r="DO26" s="829"/>
      <c r="DP26" s="830"/>
      <c r="DQ26" s="828"/>
      <c r="DR26" s="829"/>
      <c r="DS26" s="829"/>
      <c r="DT26" s="829"/>
      <c r="DU26" s="830"/>
      <c r="DV26" s="831"/>
      <c r="DW26" s="832"/>
      <c r="DX26" s="832"/>
      <c r="DY26" s="832"/>
      <c r="DZ26" s="833"/>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2"/>
      <c r="AG27" s="863"/>
      <c r="AH27" s="863"/>
      <c r="AI27" s="863"/>
      <c r="AJ27" s="864"/>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8"/>
      <c r="CI27" s="829"/>
      <c r="CJ27" s="829"/>
      <c r="CK27" s="829"/>
      <c r="CL27" s="830"/>
      <c r="CM27" s="828"/>
      <c r="CN27" s="829"/>
      <c r="CO27" s="829"/>
      <c r="CP27" s="829"/>
      <c r="CQ27" s="830"/>
      <c r="CR27" s="828"/>
      <c r="CS27" s="829"/>
      <c r="CT27" s="829"/>
      <c r="CU27" s="829"/>
      <c r="CV27" s="830"/>
      <c r="CW27" s="828"/>
      <c r="CX27" s="829"/>
      <c r="CY27" s="829"/>
      <c r="CZ27" s="829"/>
      <c r="DA27" s="830"/>
      <c r="DB27" s="828"/>
      <c r="DC27" s="829"/>
      <c r="DD27" s="829"/>
      <c r="DE27" s="829"/>
      <c r="DF27" s="830"/>
      <c r="DG27" s="828"/>
      <c r="DH27" s="829"/>
      <c r="DI27" s="829"/>
      <c r="DJ27" s="829"/>
      <c r="DK27" s="830"/>
      <c r="DL27" s="828"/>
      <c r="DM27" s="829"/>
      <c r="DN27" s="829"/>
      <c r="DO27" s="829"/>
      <c r="DP27" s="830"/>
      <c r="DQ27" s="828"/>
      <c r="DR27" s="829"/>
      <c r="DS27" s="829"/>
      <c r="DT27" s="829"/>
      <c r="DU27" s="830"/>
      <c r="DV27" s="831"/>
      <c r="DW27" s="832"/>
      <c r="DX27" s="832"/>
      <c r="DY27" s="832"/>
      <c r="DZ27" s="833"/>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4945</v>
      </c>
      <c r="R28" s="869"/>
      <c r="S28" s="869"/>
      <c r="T28" s="869"/>
      <c r="U28" s="869"/>
      <c r="V28" s="869">
        <v>4866</v>
      </c>
      <c r="W28" s="869"/>
      <c r="X28" s="869"/>
      <c r="Y28" s="869"/>
      <c r="Z28" s="869"/>
      <c r="AA28" s="869">
        <v>78</v>
      </c>
      <c r="AB28" s="869"/>
      <c r="AC28" s="869"/>
      <c r="AD28" s="869"/>
      <c r="AE28" s="870"/>
      <c r="AF28" s="871">
        <v>78</v>
      </c>
      <c r="AG28" s="869"/>
      <c r="AH28" s="869"/>
      <c r="AI28" s="869"/>
      <c r="AJ28" s="872"/>
      <c r="AK28" s="873">
        <v>368</v>
      </c>
      <c r="AL28" s="874"/>
      <c r="AM28" s="874"/>
      <c r="AN28" s="874"/>
      <c r="AO28" s="874"/>
      <c r="AP28" s="865" t="s">
        <v>584</v>
      </c>
      <c r="AQ28" s="865"/>
      <c r="AR28" s="865"/>
      <c r="AS28" s="865"/>
      <c r="AT28" s="865"/>
      <c r="AU28" s="865" t="s">
        <v>584</v>
      </c>
      <c r="AV28" s="865"/>
      <c r="AW28" s="865"/>
      <c r="AX28" s="865"/>
      <c r="AY28" s="865"/>
      <c r="AZ28" s="865" t="s">
        <v>584</v>
      </c>
      <c r="BA28" s="865"/>
      <c r="BB28" s="865"/>
      <c r="BC28" s="865"/>
      <c r="BD28" s="865"/>
      <c r="BE28" s="866" t="s">
        <v>586</v>
      </c>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8"/>
      <c r="CI28" s="829"/>
      <c r="CJ28" s="829"/>
      <c r="CK28" s="829"/>
      <c r="CL28" s="830"/>
      <c r="CM28" s="828"/>
      <c r="CN28" s="829"/>
      <c r="CO28" s="829"/>
      <c r="CP28" s="829"/>
      <c r="CQ28" s="830"/>
      <c r="CR28" s="828"/>
      <c r="CS28" s="829"/>
      <c r="CT28" s="829"/>
      <c r="CU28" s="829"/>
      <c r="CV28" s="830"/>
      <c r="CW28" s="828"/>
      <c r="CX28" s="829"/>
      <c r="CY28" s="829"/>
      <c r="CZ28" s="829"/>
      <c r="DA28" s="830"/>
      <c r="DB28" s="828"/>
      <c r="DC28" s="829"/>
      <c r="DD28" s="829"/>
      <c r="DE28" s="829"/>
      <c r="DF28" s="830"/>
      <c r="DG28" s="828"/>
      <c r="DH28" s="829"/>
      <c r="DI28" s="829"/>
      <c r="DJ28" s="829"/>
      <c r="DK28" s="830"/>
      <c r="DL28" s="828"/>
      <c r="DM28" s="829"/>
      <c r="DN28" s="829"/>
      <c r="DO28" s="829"/>
      <c r="DP28" s="830"/>
      <c r="DQ28" s="828"/>
      <c r="DR28" s="829"/>
      <c r="DS28" s="829"/>
      <c r="DT28" s="829"/>
      <c r="DU28" s="830"/>
      <c r="DV28" s="831"/>
      <c r="DW28" s="832"/>
      <c r="DX28" s="832"/>
      <c r="DY28" s="832"/>
      <c r="DZ28" s="833"/>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3943</v>
      </c>
      <c r="R29" s="805"/>
      <c r="S29" s="805"/>
      <c r="T29" s="805"/>
      <c r="U29" s="805"/>
      <c r="V29" s="805">
        <v>3890</v>
      </c>
      <c r="W29" s="805"/>
      <c r="X29" s="805"/>
      <c r="Y29" s="805"/>
      <c r="Z29" s="805"/>
      <c r="AA29" s="805">
        <v>53</v>
      </c>
      <c r="AB29" s="805"/>
      <c r="AC29" s="805"/>
      <c r="AD29" s="805"/>
      <c r="AE29" s="806"/>
      <c r="AF29" s="807">
        <v>53</v>
      </c>
      <c r="AG29" s="808"/>
      <c r="AH29" s="808"/>
      <c r="AI29" s="808"/>
      <c r="AJ29" s="809"/>
      <c r="AK29" s="877">
        <v>622</v>
      </c>
      <c r="AL29" s="878"/>
      <c r="AM29" s="878"/>
      <c r="AN29" s="878"/>
      <c r="AO29" s="878"/>
      <c r="AP29" s="879" t="s">
        <v>584</v>
      </c>
      <c r="AQ29" s="879"/>
      <c r="AR29" s="879"/>
      <c r="AS29" s="879"/>
      <c r="AT29" s="879"/>
      <c r="AU29" s="879" t="s">
        <v>584</v>
      </c>
      <c r="AV29" s="879"/>
      <c r="AW29" s="879"/>
      <c r="AX29" s="879"/>
      <c r="AY29" s="879"/>
      <c r="AZ29" s="879" t="s">
        <v>584</v>
      </c>
      <c r="BA29" s="879"/>
      <c r="BB29" s="879"/>
      <c r="BC29" s="879"/>
      <c r="BD29" s="879"/>
      <c r="BE29" s="875" t="s">
        <v>587</v>
      </c>
      <c r="BF29" s="875"/>
      <c r="BG29" s="875"/>
      <c r="BH29" s="875"/>
      <c r="BI29" s="876"/>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8"/>
      <c r="CI29" s="829"/>
      <c r="CJ29" s="829"/>
      <c r="CK29" s="829"/>
      <c r="CL29" s="830"/>
      <c r="CM29" s="828"/>
      <c r="CN29" s="829"/>
      <c r="CO29" s="829"/>
      <c r="CP29" s="829"/>
      <c r="CQ29" s="830"/>
      <c r="CR29" s="828"/>
      <c r="CS29" s="829"/>
      <c r="CT29" s="829"/>
      <c r="CU29" s="829"/>
      <c r="CV29" s="830"/>
      <c r="CW29" s="828"/>
      <c r="CX29" s="829"/>
      <c r="CY29" s="829"/>
      <c r="CZ29" s="829"/>
      <c r="DA29" s="830"/>
      <c r="DB29" s="828"/>
      <c r="DC29" s="829"/>
      <c r="DD29" s="829"/>
      <c r="DE29" s="829"/>
      <c r="DF29" s="830"/>
      <c r="DG29" s="828"/>
      <c r="DH29" s="829"/>
      <c r="DI29" s="829"/>
      <c r="DJ29" s="829"/>
      <c r="DK29" s="830"/>
      <c r="DL29" s="828"/>
      <c r="DM29" s="829"/>
      <c r="DN29" s="829"/>
      <c r="DO29" s="829"/>
      <c r="DP29" s="830"/>
      <c r="DQ29" s="828"/>
      <c r="DR29" s="829"/>
      <c r="DS29" s="829"/>
      <c r="DT29" s="829"/>
      <c r="DU29" s="830"/>
      <c r="DV29" s="831"/>
      <c r="DW29" s="832"/>
      <c r="DX29" s="832"/>
      <c r="DY29" s="832"/>
      <c r="DZ29" s="833"/>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600</v>
      </c>
      <c r="R30" s="805"/>
      <c r="S30" s="805"/>
      <c r="T30" s="805"/>
      <c r="U30" s="805"/>
      <c r="V30" s="805">
        <v>569</v>
      </c>
      <c r="W30" s="805"/>
      <c r="X30" s="805"/>
      <c r="Y30" s="805"/>
      <c r="Z30" s="805"/>
      <c r="AA30" s="805">
        <v>31</v>
      </c>
      <c r="AB30" s="805"/>
      <c r="AC30" s="805"/>
      <c r="AD30" s="805"/>
      <c r="AE30" s="806"/>
      <c r="AF30" s="807">
        <v>31</v>
      </c>
      <c r="AG30" s="808"/>
      <c r="AH30" s="808"/>
      <c r="AI30" s="808"/>
      <c r="AJ30" s="809"/>
      <c r="AK30" s="877">
        <v>131</v>
      </c>
      <c r="AL30" s="878"/>
      <c r="AM30" s="878"/>
      <c r="AN30" s="878"/>
      <c r="AO30" s="878"/>
      <c r="AP30" s="879" t="s">
        <v>584</v>
      </c>
      <c r="AQ30" s="879"/>
      <c r="AR30" s="879"/>
      <c r="AS30" s="879"/>
      <c r="AT30" s="879"/>
      <c r="AU30" s="879" t="s">
        <v>584</v>
      </c>
      <c r="AV30" s="879"/>
      <c r="AW30" s="879"/>
      <c r="AX30" s="879"/>
      <c r="AY30" s="879"/>
      <c r="AZ30" s="879" t="s">
        <v>584</v>
      </c>
      <c r="BA30" s="879"/>
      <c r="BB30" s="879"/>
      <c r="BC30" s="879"/>
      <c r="BD30" s="879"/>
      <c r="BE30" s="875"/>
      <c r="BF30" s="875"/>
      <c r="BG30" s="875"/>
      <c r="BH30" s="875"/>
      <c r="BI30" s="876"/>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8"/>
      <c r="CI30" s="829"/>
      <c r="CJ30" s="829"/>
      <c r="CK30" s="829"/>
      <c r="CL30" s="830"/>
      <c r="CM30" s="828"/>
      <c r="CN30" s="829"/>
      <c r="CO30" s="829"/>
      <c r="CP30" s="829"/>
      <c r="CQ30" s="830"/>
      <c r="CR30" s="828"/>
      <c r="CS30" s="829"/>
      <c r="CT30" s="829"/>
      <c r="CU30" s="829"/>
      <c r="CV30" s="830"/>
      <c r="CW30" s="828"/>
      <c r="CX30" s="829"/>
      <c r="CY30" s="829"/>
      <c r="CZ30" s="829"/>
      <c r="DA30" s="830"/>
      <c r="DB30" s="828"/>
      <c r="DC30" s="829"/>
      <c r="DD30" s="829"/>
      <c r="DE30" s="829"/>
      <c r="DF30" s="830"/>
      <c r="DG30" s="828"/>
      <c r="DH30" s="829"/>
      <c r="DI30" s="829"/>
      <c r="DJ30" s="829"/>
      <c r="DK30" s="830"/>
      <c r="DL30" s="828"/>
      <c r="DM30" s="829"/>
      <c r="DN30" s="829"/>
      <c r="DO30" s="829"/>
      <c r="DP30" s="830"/>
      <c r="DQ30" s="828"/>
      <c r="DR30" s="829"/>
      <c r="DS30" s="829"/>
      <c r="DT30" s="829"/>
      <c r="DU30" s="830"/>
      <c r="DV30" s="831"/>
      <c r="DW30" s="832"/>
      <c r="DX30" s="832"/>
      <c r="DY30" s="832"/>
      <c r="DZ30" s="833"/>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36</v>
      </c>
      <c r="R31" s="805"/>
      <c r="S31" s="805"/>
      <c r="T31" s="805"/>
      <c r="U31" s="805"/>
      <c r="V31" s="805">
        <v>34</v>
      </c>
      <c r="W31" s="805"/>
      <c r="X31" s="805"/>
      <c r="Y31" s="805"/>
      <c r="Z31" s="805"/>
      <c r="AA31" s="805">
        <v>1</v>
      </c>
      <c r="AB31" s="805"/>
      <c r="AC31" s="805"/>
      <c r="AD31" s="805"/>
      <c r="AE31" s="806"/>
      <c r="AF31" s="807">
        <v>1</v>
      </c>
      <c r="AG31" s="808"/>
      <c r="AH31" s="808"/>
      <c r="AI31" s="808"/>
      <c r="AJ31" s="809"/>
      <c r="AK31" s="877">
        <v>12</v>
      </c>
      <c r="AL31" s="878"/>
      <c r="AM31" s="878"/>
      <c r="AN31" s="878"/>
      <c r="AO31" s="878"/>
      <c r="AP31" s="879" t="s">
        <v>584</v>
      </c>
      <c r="AQ31" s="879"/>
      <c r="AR31" s="879"/>
      <c r="AS31" s="879"/>
      <c r="AT31" s="879"/>
      <c r="AU31" s="879" t="s">
        <v>584</v>
      </c>
      <c r="AV31" s="879"/>
      <c r="AW31" s="879"/>
      <c r="AX31" s="879"/>
      <c r="AY31" s="879"/>
      <c r="AZ31" s="879" t="s">
        <v>584</v>
      </c>
      <c r="BA31" s="879"/>
      <c r="BB31" s="879"/>
      <c r="BC31" s="879"/>
      <c r="BD31" s="879"/>
      <c r="BE31" s="875"/>
      <c r="BF31" s="875"/>
      <c r="BG31" s="875"/>
      <c r="BH31" s="875"/>
      <c r="BI31" s="876"/>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8"/>
      <c r="CI31" s="829"/>
      <c r="CJ31" s="829"/>
      <c r="CK31" s="829"/>
      <c r="CL31" s="830"/>
      <c r="CM31" s="828"/>
      <c r="CN31" s="829"/>
      <c r="CO31" s="829"/>
      <c r="CP31" s="829"/>
      <c r="CQ31" s="830"/>
      <c r="CR31" s="828"/>
      <c r="CS31" s="829"/>
      <c r="CT31" s="829"/>
      <c r="CU31" s="829"/>
      <c r="CV31" s="830"/>
      <c r="CW31" s="828"/>
      <c r="CX31" s="829"/>
      <c r="CY31" s="829"/>
      <c r="CZ31" s="829"/>
      <c r="DA31" s="830"/>
      <c r="DB31" s="828"/>
      <c r="DC31" s="829"/>
      <c r="DD31" s="829"/>
      <c r="DE31" s="829"/>
      <c r="DF31" s="830"/>
      <c r="DG31" s="828"/>
      <c r="DH31" s="829"/>
      <c r="DI31" s="829"/>
      <c r="DJ31" s="829"/>
      <c r="DK31" s="830"/>
      <c r="DL31" s="828"/>
      <c r="DM31" s="829"/>
      <c r="DN31" s="829"/>
      <c r="DO31" s="829"/>
      <c r="DP31" s="830"/>
      <c r="DQ31" s="828"/>
      <c r="DR31" s="829"/>
      <c r="DS31" s="829"/>
      <c r="DT31" s="829"/>
      <c r="DU31" s="830"/>
      <c r="DV31" s="831"/>
      <c r="DW31" s="832"/>
      <c r="DX31" s="832"/>
      <c r="DY31" s="832"/>
      <c r="DZ31" s="833"/>
      <c r="EA31" s="247"/>
    </row>
    <row r="32" spans="1:131" s="248" customFormat="1" ht="26.25" customHeight="1" x14ac:dyDescent="0.15">
      <c r="A32" s="267">
        <v>5</v>
      </c>
      <c r="B32" s="801" t="s">
        <v>410</v>
      </c>
      <c r="C32" s="802"/>
      <c r="D32" s="802"/>
      <c r="E32" s="802"/>
      <c r="F32" s="802"/>
      <c r="G32" s="802"/>
      <c r="H32" s="802"/>
      <c r="I32" s="802"/>
      <c r="J32" s="802"/>
      <c r="K32" s="802"/>
      <c r="L32" s="802"/>
      <c r="M32" s="802"/>
      <c r="N32" s="802"/>
      <c r="O32" s="802"/>
      <c r="P32" s="803"/>
      <c r="Q32" s="804">
        <v>1518</v>
      </c>
      <c r="R32" s="805"/>
      <c r="S32" s="805"/>
      <c r="T32" s="805"/>
      <c r="U32" s="805"/>
      <c r="V32" s="805">
        <v>1370</v>
      </c>
      <c r="W32" s="805"/>
      <c r="X32" s="805"/>
      <c r="Y32" s="805"/>
      <c r="Z32" s="805"/>
      <c r="AA32" s="805">
        <v>148</v>
      </c>
      <c r="AB32" s="805"/>
      <c r="AC32" s="805"/>
      <c r="AD32" s="805"/>
      <c r="AE32" s="806"/>
      <c r="AF32" s="807">
        <v>1934</v>
      </c>
      <c r="AG32" s="808"/>
      <c r="AH32" s="808"/>
      <c r="AI32" s="808"/>
      <c r="AJ32" s="809"/>
      <c r="AK32" s="877">
        <v>7</v>
      </c>
      <c r="AL32" s="878"/>
      <c r="AM32" s="878"/>
      <c r="AN32" s="878"/>
      <c r="AO32" s="878"/>
      <c r="AP32" s="878">
        <v>891</v>
      </c>
      <c r="AQ32" s="878"/>
      <c r="AR32" s="878"/>
      <c r="AS32" s="878"/>
      <c r="AT32" s="878"/>
      <c r="AU32" s="879" t="s">
        <v>584</v>
      </c>
      <c r="AV32" s="879"/>
      <c r="AW32" s="879"/>
      <c r="AX32" s="879"/>
      <c r="AY32" s="879"/>
      <c r="AZ32" s="879" t="s">
        <v>584</v>
      </c>
      <c r="BA32" s="879"/>
      <c r="BB32" s="879"/>
      <c r="BC32" s="879"/>
      <c r="BD32" s="879"/>
      <c r="BE32" s="875" t="s">
        <v>411</v>
      </c>
      <c r="BF32" s="875"/>
      <c r="BG32" s="875"/>
      <c r="BH32" s="875"/>
      <c r="BI32" s="876"/>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8"/>
      <c r="CI32" s="829"/>
      <c r="CJ32" s="829"/>
      <c r="CK32" s="829"/>
      <c r="CL32" s="830"/>
      <c r="CM32" s="828"/>
      <c r="CN32" s="829"/>
      <c r="CO32" s="829"/>
      <c r="CP32" s="829"/>
      <c r="CQ32" s="830"/>
      <c r="CR32" s="828"/>
      <c r="CS32" s="829"/>
      <c r="CT32" s="829"/>
      <c r="CU32" s="829"/>
      <c r="CV32" s="830"/>
      <c r="CW32" s="828"/>
      <c r="CX32" s="829"/>
      <c r="CY32" s="829"/>
      <c r="CZ32" s="829"/>
      <c r="DA32" s="830"/>
      <c r="DB32" s="828"/>
      <c r="DC32" s="829"/>
      <c r="DD32" s="829"/>
      <c r="DE32" s="829"/>
      <c r="DF32" s="830"/>
      <c r="DG32" s="828"/>
      <c r="DH32" s="829"/>
      <c r="DI32" s="829"/>
      <c r="DJ32" s="829"/>
      <c r="DK32" s="830"/>
      <c r="DL32" s="828"/>
      <c r="DM32" s="829"/>
      <c r="DN32" s="829"/>
      <c r="DO32" s="829"/>
      <c r="DP32" s="830"/>
      <c r="DQ32" s="828"/>
      <c r="DR32" s="829"/>
      <c r="DS32" s="829"/>
      <c r="DT32" s="829"/>
      <c r="DU32" s="830"/>
      <c r="DV32" s="831"/>
      <c r="DW32" s="832"/>
      <c r="DX32" s="832"/>
      <c r="DY32" s="832"/>
      <c r="DZ32" s="833"/>
      <c r="EA32" s="247"/>
    </row>
    <row r="33" spans="1:131" s="248" customFormat="1" ht="26.25" customHeight="1" x14ac:dyDescent="0.15">
      <c r="A33" s="267">
        <v>6</v>
      </c>
      <c r="B33" s="801" t="s">
        <v>412</v>
      </c>
      <c r="C33" s="802"/>
      <c r="D33" s="802"/>
      <c r="E33" s="802"/>
      <c r="F33" s="802"/>
      <c r="G33" s="802"/>
      <c r="H33" s="802"/>
      <c r="I33" s="802"/>
      <c r="J33" s="802"/>
      <c r="K33" s="802"/>
      <c r="L33" s="802"/>
      <c r="M33" s="802"/>
      <c r="N33" s="802"/>
      <c r="O33" s="802"/>
      <c r="P33" s="803"/>
      <c r="Q33" s="804">
        <v>2278</v>
      </c>
      <c r="R33" s="805"/>
      <c r="S33" s="805"/>
      <c r="T33" s="805"/>
      <c r="U33" s="805"/>
      <c r="V33" s="805">
        <v>2156</v>
      </c>
      <c r="W33" s="805"/>
      <c r="X33" s="805"/>
      <c r="Y33" s="805"/>
      <c r="Z33" s="805"/>
      <c r="AA33" s="805">
        <v>122</v>
      </c>
      <c r="AB33" s="805"/>
      <c r="AC33" s="805"/>
      <c r="AD33" s="805"/>
      <c r="AE33" s="806"/>
      <c r="AF33" s="807">
        <v>503</v>
      </c>
      <c r="AG33" s="808"/>
      <c r="AH33" s="808"/>
      <c r="AI33" s="808"/>
      <c r="AJ33" s="809"/>
      <c r="AK33" s="877">
        <v>1097</v>
      </c>
      <c r="AL33" s="878"/>
      <c r="AM33" s="878"/>
      <c r="AN33" s="878"/>
      <c r="AO33" s="878"/>
      <c r="AP33" s="878">
        <v>17864</v>
      </c>
      <c r="AQ33" s="878"/>
      <c r="AR33" s="878"/>
      <c r="AS33" s="878"/>
      <c r="AT33" s="878"/>
      <c r="AU33" s="878">
        <v>14184</v>
      </c>
      <c r="AV33" s="878"/>
      <c r="AW33" s="878"/>
      <c r="AX33" s="878"/>
      <c r="AY33" s="878"/>
      <c r="AZ33" s="879" t="s">
        <v>584</v>
      </c>
      <c r="BA33" s="879"/>
      <c r="BB33" s="879"/>
      <c r="BC33" s="879"/>
      <c r="BD33" s="879"/>
      <c r="BE33" s="875" t="s">
        <v>413</v>
      </c>
      <c r="BF33" s="875"/>
      <c r="BG33" s="875"/>
      <c r="BH33" s="875"/>
      <c r="BI33" s="876"/>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8"/>
      <c r="CI33" s="829"/>
      <c r="CJ33" s="829"/>
      <c r="CK33" s="829"/>
      <c r="CL33" s="830"/>
      <c r="CM33" s="828"/>
      <c r="CN33" s="829"/>
      <c r="CO33" s="829"/>
      <c r="CP33" s="829"/>
      <c r="CQ33" s="830"/>
      <c r="CR33" s="828"/>
      <c r="CS33" s="829"/>
      <c r="CT33" s="829"/>
      <c r="CU33" s="829"/>
      <c r="CV33" s="830"/>
      <c r="CW33" s="828"/>
      <c r="CX33" s="829"/>
      <c r="CY33" s="829"/>
      <c r="CZ33" s="829"/>
      <c r="DA33" s="830"/>
      <c r="DB33" s="828"/>
      <c r="DC33" s="829"/>
      <c r="DD33" s="829"/>
      <c r="DE33" s="829"/>
      <c r="DF33" s="830"/>
      <c r="DG33" s="828"/>
      <c r="DH33" s="829"/>
      <c r="DI33" s="829"/>
      <c r="DJ33" s="829"/>
      <c r="DK33" s="830"/>
      <c r="DL33" s="828"/>
      <c r="DM33" s="829"/>
      <c r="DN33" s="829"/>
      <c r="DO33" s="829"/>
      <c r="DP33" s="830"/>
      <c r="DQ33" s="828"/>
      <c r="DR33" s="829"/>
      <c r="DS33" s="829"/>
      <c r="DT33" s="829"/>
      <c r="DU33" s="830"/>
      <c r="DV33" s="831"/>
      <c r="DW33" s="832"/>
      <c r="DX33" s="832"/>
      <c r="DY33" s="832"/>
      <c r="DZ33" s="833"/>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7"/>
      <c r="AL34" s="878"/>
      <c r="AM34" s="878"/>
      <c r="AN34" s="878"/>
      <c r="AO34" s="878"/>
      <c r="AP34" s="878"/>
      <c r="AQ34" s="878"/>
      <c r="AR34" s="878"/>
      <c r="AS34" s="878"/>
      <c r="AT34" s="878"/>
      <c r="AU34" s="878"/>
      <c r="AV34" s="878"/>
      <c r="AW34" s="878"/>
      <c r="AX34" s="878"/>
      <c r="AY34" s="878"/>
      <c r="AZ34" s="879"/>
      <c r="BA34" s="879"/>
      <c r="BB34" s="879"/>
      <c r="BC34" s="879"/>
      <c r="BD34" s="879"/>
      <c r="BE34" s="875"/>
      <c r="BF34" s="875"/>
      <c r="BG34" s="875"/>
      <c r="BH34" s="875"/>
      <c r="BI34" s="876"/>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8"/>
      <c r="CI34" s="829"/>
      <c r="CJ34" s="829"/>
      <c r="CK34" s="829"/>
      <c r="CL34" s="830"/>
      <c r="CM34" s="828"/>
      <c r="CN34" s="829"/>
      <c r="CO34" s="829"/>
      <c r="CP34" s="829"/>
      <c r="CQ34" s="830"/>
      <c r="CR34" s="828"/>
      <c r="CS34" s="829"/>
      <c r="CT34" s="829"/>
      <c r="CU34" s="829"/>
      <c r="CV34" s="830"/>
      <c r="CW34" s="828"/>
      <c r="CX34" s="829"/>
      <c r="CY34" s="829"/>
      <c r="CZ34" s="829"/>
      <c r="DA34" s="830"/>
      <c r="DB34" s="828"/>
      <c r="DC34" s="829"/>
      <c r="DD34" s="829"/>
      <c r="DE34" s="829"/>
      <c r="DF34" s="830"/>
      <c r="DG34" s="828"/>
      <c r="DH34" s="829"/>
      <c r="DI34" s="829"/>
      <c r="DJ34" s="829"/>
      <c r="DK34" s="830"/>
      <c r="DL34" s="828"/>
      <c r="DM34" s="829"/>
      <c r="DN34" s="829"/>
      <c r="DO34" s="829"/>
      <c r="DP34" s="830"/>
      <c r="DQ34" s="828"/>
      <c r="DR34" s="829"/>
      <c r="DS34" s="829"/>
      <c r="DT34" s="829"/>
      <c r="DU34" s="830"/>
      <c r="DV34" s="831"/>
      <c r="DW34" s="832"/>
      <c r="DX34" s="832"/>
      <c r="DY34" s="832"/>
      <c r="DZ34" s="833"/>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8"/>
      <c r="CI35" s="829"/>
      <c r="CJ35" s="829"/>
      <c r="CK35" s="829"/>
      <c r="CL35" s="830"/>
      <c r="CM35" s="828"/>
      <c r="CN35" s="829"/>
      <c r="CO35" s="829"/>
      <c r="CP35" s="829"/>
      <c r="CQ35" s="830"/>
      <c r="CR35" s="828"/>
      <c r="CS35" s="829"/>
      <c r="CT35" s="829"/>
      <c r="CU35" s="829"/>
      <c r="CV35" s="830"/>
      <c r="CW35" s="828"/>
      <c r="CX35" s="829"/>
      <c r="CY35" s="829"/>
      <c r="CZ35" s="829"/>
      <c r="DA35" s="830"/>
      <c r="DB35" s="828"/>
      <c r="DC35" s="829"/>
      <c r="DD35" s="829"/>
      <c r="DE35" s="829"/>
      <c r="DF35" s="830"/>
      <c r="DG35" s="828"/>
      <c r="DH35" s="829"/>
      <c r="DI35" s="829"/>
      <c r="DJ35" s="829"/>
      <c r="DK35" s="830"/>
      <c r="DL35" s="828"/>
      <c r="DM35" s="829"/>
      <c r="DN35" s="829"/>
      <c r="DO35" s="829"/>
      <c r="DP35" s="830"/>
      <c r="DQ35" s="828"/>
      <c r="DR35" s="829"/>
      <c r="DS35" s="829"/>
      <c r="DT35" s="829"/>
      <c r="DU35" s="830"/>
      <c r="DV35" s="831"/>
      <c r="DW35" s="832"/>
      <c r="DX35" s="832"/>
      <c r="DY35" s="832"/>
      <c r="DZ35" s="833"/>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8"/>
      <c r="CI36" s="829"/>
      <c r="CJ36" s="829"/>
      <c r="CK36" s="829"/>
      <c r="CL36" s="830"/>
      <c r="CM36" s="828"/>
      <c r="CN36" s="829"/>
      <c r="CO36" s="829"/>
      <c r="CP36" s="829"/>
      <c r="CQ36" s="830"/>
      <c r="CR36" s="828"/>
      <c r="CS36" s="829"/>
      <c r="CT36" s="829"/>
      <c r="CU36" s="829"/>
      <c r="CV36" s="830"/>
      <c r="CW36" s="828"/>
      <c r="CX36" s="829"/>
      <c r="CY36" s="829"/>
      <c r="CZ36" s="829"/>
      <c r="DA36" s="830"/>
      <c r="DB36" s="828"/>
      <c r="DC36" s="829"/>
      <c r="DD36" s="829"/>
      <c r="DE36" s="829"/>
      <c r="DF36" s="830"/>
      <c r="DG36" s="828"/>
      <c r="DH36" s="829"/>
      <c r="DI36" s="829"/>
      <c r="DJ36" s="829"/>
      <c r="DK36" s="830"/>
      <c r="DL36" s="828"/>
      <c r="DM36" s="829"/>
      <c r="DN36" s="829"/>
      <c r="DO36" s="829"/>
      <c r="DP36" s="830"/>
      <c r="DQ36" s="828"/>
      <c r="DR36" s="829"/>
      <c r="DS36" s="829"/>
      <c r="DT36" s="829"/>
      <c r="DU36" s="830"/>
      <c r="DV36" s="831"/>
      <c r="DW36" s="832"/>
      <c r="DX36" s="832"/>
      <c r="DY36" s="832"/>
      <c r="DZ36" s="833"/>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8"/>
      <c r="CI37" s="829"/>
      <c r="CJ37" s="829"/>
      <c r="CK37" s="829"/>
      <c r="CL37" s="830"/>
      <c r="CM37" s="828"/>
      <c r="CN37" s="829"/>
      <c r="CO37" s="829"/>
      <c r="CP37" s="829"/>
      <c r="CQ37" s="830"/>
      <c r="CR37" s="828"/>
      <c r="CS37" s="829"/>
      <c r="CT37" s="829"/>
      <c r="CU37" s="829"/>
      <c r="CV37" s="830"/>
      <c r="CW37" s="828"/>
      <c r="CX37" s="829"/>
      <c r="CY37" s="829"/>
      <c r="CZ37" s="829"/>
      <c r="DA37" s="830"/>
      <c r="DB37" s="828"/>
      <c r="DC37" s="829"/>
      <c r="DD37" s="829"/>
      <c r="DE37" s="829"/>
      <c r="DF37" s="830"/>
      <c r="DG37" s="828"/>
      <c r="DH37" s="829"/>
      <c r="DI37" s="829"/>
      <c r="DJ37" s="829"/>
      <c r="DK37" s="830"/>
      <c r="DL37" s="828"/>
      <c r="DM37" s="829"/>
      <c r="DN37" s="829"/>
      <c r="DO37" s="829"/>
      <c r="DP37" s="830"/>
      <c r="DQ37" s="828"/>
      <c r="DR37" s="829"/>
      <c r="DS37" s="829"/>
      <c r="DT37" s="829"/>
      <c r="DU37" s="830"/>
      <c r="DV37" s="831"/>
      <c r="DW37" s="832"/>
      <c r="DX37" s="832"/>
      <c r="DY37" s="832"/>
      <c r="DZ37" s="833"/>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8"/>
      <c r="CI38" s="829"/>
      <c r="CJ38" s="829"/>
      <c r="CK38" s="829"/>
      <c r="CL38" s="830"/>
      <c r="CM38" s="828"/>
      <c r="CN38" s="829"/>
      <c r="CO38" s="829"/>
      <c r="CP38" s="829"/>
      <c r="CQ38" s="830"/>
      <c r="CR38" s="828"/>
      <c r="CS38" s="829"/>
      <c r="CT38" s="829"/>
      <c r="CU38" s="829"/>
      <c r="CV38" s="830"/>
      <c r="CW38" s="828"/>
      <c r="CX38" s="829"/>
      <c r="CY38" s="829"/>
      <c r="CZ38" s="829"/>
      <c r="DA38" s="830"/>
      <c r="DB38" s="828"/>
      <c r="DC38" s="829"/>
      <c r="DD38" s="829"/>
      <c r="DE38" s="829"/>
      <c r="DF38" s="830"/>
      <c r="DG38" s="828"/>
      <c r="DH38" s="829"/>
      <c r="DI38" s="829"/>
      <c r="DJ38" s="829"/>
      <c r="DK38" s="830"/>
      <c r="DL38" s="828"/>
      <c r="DM38" s="829"/>
      <c r="DN38" s="829"/>
      <c r="DO38" s="829"/>
      <c r="DP38" s="830"/>
      <c r="DQ38" s="828"/>
      <c r="DR38" s="829"/>
      <c r="DS38" s="829"/>
      <c r="DT38" s="829"/>
      <c r="DU38" s="830"/>
      <c r="DV38" s="831"/>
      <c r="DW38" s="832"/>
      <c r="DX38" s="832"/>
      <c r="DY38" s="832"/>
      <c r="DZ38" s="833"/>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8"/>
      <c r="CI39" s="829"/>
      <c r="CJ39" s="829"/>
      <c r="CK39" s="829"/>
      <c r="CL39" s="830"/>
      <c r="CM39" s="828"/>
      <c r="CN39" s="829"/>
      <c r="CO39" s="829"/>
      <c r="CP39" s="829"/>
      <c r="CQ39" s="830"/>
      <c r="CR39" s="828"/>
      <c r="CS39" s="829"/>
      <c r="CT39" s="829"/>
      <c r="CU39" s="829"/>
      <c r="CV39" s="830"/>
      <c r="CW39" s="828"/>
      <c r="CX39" s="829"/>
      <c r="CY39" s="829"/>
      <c r="CZ39" s="829"/>
      <c r="DA39" s="830"/>
      <c r="DB39" s="828"/>
      <c r="DC39" s="829"/>
      <c r="DD39" s="829"/>
      <c r="DE39" s="829"/>
      <c r="DF39" s="830"/>
      <c r="DG39" s="828"/>
      <c r="DH39" s="829"/>
      <c r="DI39" s="829"/>
      <c r="DJ39" s="829"/>
      <c r="DK39" s="830"/>
      <c r="DL39" s="828"/>
      <c r="DM39" s="829"/>
      <c r="DN39" s="829"/>
      <c r="DO39" s="829"/>
      <c r="DP39" s="830"/>
      <c r="DQ39" s="828"/>
      <c r="DR39" s="829"/>
      <c r="DS39" s="829"/>
      <c r="DT39" s="829"/>
      <c r="DU39" s="830"/>
      <c r="DV39" s="831"/>
      <c r="DW39" s="832"/>
      <c r="DX39" s="832"/>
      <c r="DY39" s="832"/>
      <c r="DZ39" s="833"/>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8"/>
      <c r="CI40" s="829"/>
      <c r="CJ40" s="829"/>
      <c r="CK40" s="829"/>
      <c r="CL40" s="830"/>
      <c r="CM40" s="828"/>
      <c r="CN40" s="829"/>
      <c r="CO40" s="829"/>
      <c r="CP40" s="829"/>
      <c r="CQ40" s="830"/>
      <c r="CR40" s="828"/>
      <c r="CS40" s="829"/>
      <c r="CT40" s="829"/>
      <c r="CU40" s="829"/>
      <c r="CV40" s="830"/>
      <c r="CW40" s="828"/>
      <c r="CX40" s="829"/>
      <c r="CY40" s="829"/>
      <c r="CZ40" s="829"/>
      <c r="DA40" s="830"/>
      <c r="DB40" s="828"/>
      <c r="DC40" s="829"/>
      <c r="DD40" s="829"/>
      <c r="DE40" s="829"/>
      <c r="DF40" s="830"/>
      <c r="DG40" s="828"/>
      <c r="DH40" s="829"/>
      <c r="DI40" s="829"/>
      <c r="DJ40" s="829"/>
      <c r="DK40" s="830"/>
      <c r="DL40" s="828"/>
      <c r="DM40" s="829"/>
      <c r="DN40" s="829"/>
      <c r="DO40" s="829"/>
      <c r="DP40" s="830"/>
      <c r="DQ40" s="828"/>
      <c r="DR40" s="829"/>
      <c r="DS40" s="829"/>
      <c r="DT40" s="829"/>
      <c r="DU40" s="830"/>
      <c r="DV40" s="831"/>
      <c r="DW40" s="832"/>
      <c r="DX40" s="832"/>
      <c r="DY40" s="832"/>
      <c r="DZ40" s="833"/>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8"/>
      <c r="CI41" s="829"/>
      <c r="CJ41" s="829"/>
      <c r="CK41" s="829"/>
      <c r="CL41" s="830"/>
      <c r="CM41" s="828"/>
      <c r="CN41" s="829"/>
      <c r="CO41" s="829"/>
      <c r="CP41" s="829"/>
      <c r="CQ41" s="830"/>
      <c r="CR41" s="828"/>
      <c r="CS41" s="829"/>
      <c r="CT41" s="829"/>
      <c r="CU41" s="829"/>
      <c r="CV41" s="830"/>
      <c r="CW41" s="828"/>
      <c r="CX41" s="829"/>
      <c r="CY41" s="829"/>
      <c r="CZ41" s="829"/>
      <c r="DA41" s="830"/>
      <c r="DB41" s="828"/>
      <c r="DC41" s="829"/>
      <c r="DD41" s="829"/>
      <c r="DE41" s="829"/>
      <c r="DF41" s="830"/>
      <c r="DG41" s="828"/>
      <c r="DH41" s="829"/>
      <c r="DI41" s="829"/>
      <c r="DJ41" s="829"/>
      <c r="DK41" s="830"/>
      <c r="DL41" s="828"/>
      <c r="DM41" s="829"/>
      <c r="DN41" s="829"/>
      <c r="DO41" s="829"/>
      <c r="DP41" s="830"/>
      <c r="DQ41" s="828"/>
      <c r="DR41" s="829"/>
      <c r="DS41" s="829"/>
      <c r="DT41" s="829"/>
      <c r="DU41" s="830"/>
      <c r="DV41" s="831"/>
      <c r="DW41" s="832"/>
      <c r="DX41" s="832"/>
      <c r="DY41" s="832"/>
      <c r="DZ41" s="833"/>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8"/>
      <c r="CI42" s="829"/>
      <c r="CJ42" s="829"/>
      <c r="CK42" s="829"/>
      <c r="CL42" s="830"/>
      <c r="CM42" s="828"/>
      <c r="CN42" s="829"/>
      <c r="CO42" s="829"/>
      <c r="CP42" s="829"/>
      <c r="CQ42" s="830"/>
      <c r="CR42" s="828"/>
      <c r="CS42" s="829"/>
      <c r="CT42" s="829"/>
      <c r="CU42" s="829"/>
      <c r="CV42" s="830"/>
      <c r="CW42" s="828"/>
      <c r="CX42" s="829"/>
      <c r="CY42" s="829"/>
      <c r="CZ42" s="829"/>
      <c r="DA42" s="830"/>
      <c r="DB42" s="828"/>
      <c r="DC42" s="829"/>
      <c r="DD42" s="829"/>
      <c r="DE42" s="829"/>
      <c r="DF42" s="830"/>
      <c r="DG42" s="828"/>
      <c r="DH42" s="829"/>
      <c r="DI42" s="829"/>
      <c r="DJ42" s="829"/>
      <c r="DK42" s="830"/>
      <c r="DL42" s="828"/>
      <c r="DM42" s="829"/>
      <c r="DN42" s="829"/>
      <c r="DO42" s="829"/>
      <c r="DP42" s="830"/>
      <c r="DQ42" s="828"/>
      <c r="DR42" s="829"/>
      <c r="DS42" s="829"/>
      <c r="DT42" s="829"/>
      <c r="DU42" s="830"/>
      <c r="DV42" s="831"/>
      <c r="DW42" s="832"/>
      <c r="DX42" s="832"/>
      <c r="DY42" s="832"/>
      <c r="DZ42" s="833"/>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8"/>
      <c r="CI43" s="829"/>
      <c r="CJ43" s="829"/>
      <c r="CK43" s="829"/>
      <c r="CL43" s="830"/>
      <c r="CM43" s="828"/>
      <c r="CN43" s="829"/>
      <c r="CO43" s="829"/>
      <c r="CP43" s="829"/>
      <c r="CQ43" s="830"/>
      <c r="CR43" s="828"/>
      <c r="CS43" s="829"/>
      <c r="CT43" s="829"/>
      <c r="CU43" s="829"/>
      <c r="CV43" s="830"/>
      <c r="CW43" s="828"/>
      <c r="CX43" s="829"/>
      <c r="CY43" s="829"/>
      <c r="CZ43" s="829"/>
      <c r="DA43" s="830"/>
      <c r="DB43" s="828"/>
      <c r="DC43" s="829"/>
      <c r="DD43" s="829"/>
      <c r="DE43" s="829"/>
      <c r="DF43" s="830"/>
      <c r="DG43" s="828"/>
      <c r="DH43" s="829"/>
      <c r="DI43" s="829"/>
      <c r="DJ43" s="829"/>
      <c r="DK43" s="830"/>
      <c r="DL43" s="828"/>
      <c r="DM43" s="829"/>
      <c r="DN43" s="829"/>
      <c r="DO43" s="829"/>
      <c r="DP43" s="830"/>
      <c r="DQ43" s="828"/>
      <c r="DR43" s="829"/>
      <c r="DS43" s="829"/>
      <c r="DT43" s="829"/>
      <c r="DU43" s="830"/>
      <c r="DV43" s="831"/>
      <c r="DW43" s="832"/>
      <c r="DX43" s="832"/>
      <c r="DY43" s="832"/>
      <c r="DZ43" s="833"/>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8"/>
      <c r="CI44" s="829"/>
      <c r="CJ44" s="829"/>
      <c r="CK44" s="829"/>
      <c r="CL44" s="830"/>
      <c r="CM44" s="828"/>
      <c r="CN44" s="829"/>
      <c r="CO44" s="829"/>
      <c r="CP44" s="829"/>
      <c r="CQ44" s="830"/>
      <c r="CR44" s="828"/>
      <c r="CS44" s="829"/>
      <c r="CT44" s="829"/>
      <c r="CU44" s="829"/>
      <c r="CV44" s="830"/>
      <c r="CW44" s="828"/>
      <c r="CX44" s="829"/>
      <c r="CY44" s="829"/>
      <c r="CZ44" s="829"/>
      <c r="DA44" s="830"/>
      <c r="DB44" s="828"/>
      <c r="DC44" s="829"/>
      <c r="DD44" s="829"/>
      <c r="DE44" s="829"/>
      <c r="DF44" s="830"/>
      <c r="DG44" s="828"/>
      <c r="DH44" s="829"/>
      <c r="DI44" s="829"/>
      <c r="DJ44" s="829"/>
      <c r="DK44" s="830"/>
      <c r="DL44" s="828"/>
      <c r="DM44" s="829"/>
      <c r="DN44" s="829"/>
      <c r="DO44" s="829"/>
      <c r="DP44" s="830"/>
      <c r="DQ44" s="828"/>
      <c r="DR44" s="829"/>
      <c r="DS44" s="829"/>
      <c r="DT44" s="829"/>
      <c r="DU44" s="830"/>
      <c r="DV44" s="831"/>
      <c r="DW44" s="832"/>
      <c r="DX44" s="832"/>
      <c r="DY44" s="832"/>
      <c r="DZ44" s="833"/>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8"/>
      <c r="CI45" s="829"/>
      <c r="CJ45" s="829"/>
      <c r="CK45" s="829"/>
      <c r="CL45" s="830"/>
      <c r="CM45" s="828"/>
      <c r="CN45" s="829"/>
      <c r="CO45" s="829"/>
      <c r="CP45" s="829"/>
      <c r="CQ45" s="830"/>
      <c r="CR45" s="828"/>
      <c r="CS45" s="829"/>
      <c r="CT45" s="829"/>
      <c r="CU45" s="829"/>
      <c r="CV45" s="830"/>
      <c r="CW45" s="828"/>
      <c r="CX45" s="829"/>
      <c r="CY45" s="829"/>
      <c r="CZ45" s="829"/>
      <c r="DA45" s="830"/>
      <c r="DB45" s="828"/>
      <c r="DC45" s="829"/>
      <c r="DD45" s="829"/>
      <c r="DE45" s="829"/>
      <c r="DF45" s="830"/>
      <c r="DG45" s="828"/>
      <c r="DH45" s="829"/>
      <c r="DI45" s="829"/>
      <c r="DJ45" s="829"/>
      <c r="DK45" s="830"/>
      <c r="DL45" s="828"/>
      <c r="DM45" s="829"/>
      <c r="DN45" s="829"/>
      <c r="DO45" s="829"/>
      <c r="DP45" s="830"/>
      <c r="DQ45" s="828"/>
      <c r="DR45" s="829"/>
      <c r="DS45" s="829"/>
      <c r="DT45" s="829"/>
      <c r="DU45" s="830"/>
      <c r="DV45" s="831"/>
      <c r="DW45" s="832"/>
      <c r="DX45" s="832"/>
      <c r="DY45" s="832"/>
      <c r="DZ45" s="833"/>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8"/>
      <c r="CI46" s="829"/>
      <c r="CJ46" s="829"/>
      <c r="CK46" s="829"/>
      <c r="CL46" s="830"/>
      <c r="CM46" s="828"/>
      <c r="CN46" s="829"/>
      <c r="CO46" s="829"/>
      <c r="CP46" s="829"/>
      <c r="CQ46" s="830"/>
      <c r="CR46" s="828"/>
      <c r="CS46" s="829"/>
      <c r="CT46" s="829"/>
      <c r="CU46" s="829"/>
      <c r="CV46" s="830"/>
      <c r="CW46" s="828"/>
      <c r="CX46" s="829"/>
      <c r="CY46" s="829"/>
      <c r="CZ46" s="829"/>
      <c r="DA46" s="830"/>
      <c r="DB46" s="828"/>
      <c r="DC46" s="829"/>
      <c r="DD46" s="829"/>
      <c r="DE46" s="829"/>
      <c r="DF46" s="830"/>
      <c r="DG46" s="828"/>
      <c r="DH46" s="829"/>
      <c r="DI46" s="829"/>
      <c r="DJ46" s="829"/>
      <c r="DK46" s="830"/>
      <c r="DL46" s="828"/>
      <c r="DM46" s="829"/>
      <c r="DN46" s="829"/>
      <c r="DO46" s="829"/>
      <c r="DP46" s="830"/>
      <c r="DQ46" s="828"/>
      <c r="DR46" s="829"/>
      <c r="DS46" s="829"/>
      <c r="DT46" s="829"/>
      <c r="DU46" s="830"/>
      <c r="DV46" s="831"/>
      <c r="DW46" s="832"/>
      <c r="DX46" s="832"/>
      <c r="DY46" s="832"/>
      <c r="DZ46" s="833"/>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8"/>
      <c r="CI47" s="829"/>
      <c r="CJ47" s="829"/>
      <c r="CK47" s="829"/>
      <c r="CL47" s="830"/>
      <c r="CM47" s="828"/>
      <c r="CN47" s="829"/>
      <c r="CO47" s="829"/>
      <c r="CP47" s="829"/>
      <c r="CQ47" s="830"/>
      <c r="CR47" s="828"/>
      <c r="CS47" s="829"/>
      <c r="CT47" s="829"/>
      <c r="CU47" s="829"/>
      <c r="CV47" s="830"/>
      <c r="CW47" s="828"/>
      <c r="CX47" s="829"/>
      <c r="CY47" s="829"/>
      <c r="CZ47" s="829"/>
      <c r="DA47" s="830"/>
      <c r="DB47" s="828"/>
      <c r="DC47" s="829"/>
      <c r="DD47" s="829"/>
      <c r="DE47" s="829"/>
      <c r="DF47" s="830"/>
      <c r="DG47" s="828"/>
      <c r="DH47" s="829"/>
      <c r="DI47" s="829"/>
      <c r="DJ47" s="829"/>
      <c r="DK47" s="830"/>
      <c r="DL47" s="828"/>
      <c r="DM47" s="829"/>
      <c r="DN47" s="829"/>
      <c r="DO47" s="829"/>
      <c r="DP47" s="830"/>
      <c r="DQ47" s="828"/>
      <c r="DR47" s="829"/>
      <c r="DS47" s="829"/>
      <c r="DT47" s="829"/>
      <c r="DU47" s="830"/>
      <c r="DV47" s="831"/>
      <c r="DW47" s="832"/>
      <c r="DX47" s="832"/>
      <c r="DY47" s="832"/>
      <c r="DZ47" s="833"/>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8"/>
      <c r="CI48" s="829"/>
      <c r="CJ48" s="829"/>
      <c r="CK48" s="829"/>
      <c r="CL48" s="830"/>
      <c r="CM48" s="828"/>
      <c r="CN48" s="829"/>
      <c r="CO48" s="829"/>
      <c r="CP48" s="829"/>
      <c r="CQ48" s="830"/>
      <c r="CR48" s="828"/>
      <c r="CS48" s="829"/>
      <c r="CT48" s="829"/>
      <c r="CU48" s="829"/>
      <c r="CV48" s="830"/>
      <c r="CW48" s="828"/>
      <c r="CX48" s="829"/>
      <c r="CY48" s="829"/>
      <c r="CZ48" s="829"/>
      <c r="DA48" s="830"/>
      <c r="DB48" s="828"/>
      <c r="DC48" s="829"/>
      <c r="DD48" s="829"/>
      <c r="DE48" s="829"/>
      <c r="DF48" s="830"/>
      <c r="DG48" s="828"/>
      <c r="DH48" s="829"/>
      <c r="DI48" s="829"/>
      <c r="DJ48" s="829"/>
      <c r="DK48" s="830"/>
      <c r="DL48" s="828"/>
      <c r="DM48" s="829"/>
      <c r="DN48" s="829"/>
      <c r="DO48" s="829"/>
      <c r="DP48" s="830"/>
      <c r="DQ48" s="828"/>
      <c r="DR48" s="829"/>
      <c r="DS48" s="829"/>
      <c r="DT48" s="829"/>
      <c r="DU48" s="830"/>
      <c r="DV48" s="831"/>
      <c r="DW48" s="832"/>
      <c r="DX48" s="832"/>
      <c r="DY48" s="832"/>
      <c r="DZ48" s="833"/>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8"/>
      <c r="CI49" s="829"/>
      <c r="CJ49" s="829"/>
      <c r="CK49" s="829"/>
      <c r="CL49" s="830"/>
      <c r="CM49" s="828"/>
      <c r="CN49" s="829"/>
      <c r="CO49" s="829"/>
      <c r="CP49" s="829"/>
      <c r="CQ49" s="830"/>
      <c r="CR49" s="828"/>
      <c r="CS49" s="829"/>
      <c r="CT49" s="829"/>
      <c r="CU49" s="829"/>
      <c r="CV49" s="830"/>
      <c r="CW49" s="828"/>
      <c r="CX49" s="829"/>
      <c r="CY49" s="829"/>
      <c r="CZ49" s="829"/>
      <c r="DA49" s="830"/>
      <c r="DB49" s="828"/>
      <c r="DC49" s="829"/>
      <c r="DD49" s="829"/>
      <c r="DE49" s="829"/>
      <c r="DF49" s="830"/>
      <c r="DG49" s="828"/>
      <c r="DH49" s="829"/>
      <c r="DI49" s="829"/>
      <c r="DJ49" s="829"/>
      <c r="DK49" s="830"/>
      <c r="DL49" s="828"/>
      <c r="DM49" s="829"/>
      <c r="DN49" s="829"/>
      <c r="DO49" s="829"/>
      <c r="DP49" s="830"/>
      <c r="DQ49" s="828"/>
      <c r="DR49" s="829"/>
      <c r="DS49" s="829"/>
      <c r="DT49" s="829"/>
      <c r="DU49" s="830"/>
      <c r="DV49" s="831"/>
      <c r="DW49" s="832"/>
      <c r="DX49" s="832"/>
      <c r="DY49" s="832"/>
      <c r="DZ49" s="833"/>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8"/>
      <c r="CI50" s="829"/>
      <c r="CJ50" s="829"/>
      <c r="CK50" s="829"/>
      <c r="CL50" s="830"/>
      <c r="CM50" s="828"/>
      <c r="CN50" s="829"/>
      <c r="CO50" s="829"/>
      <c r="CP50" s="829"/>
      <c r="CQ50" s="830"/>
      <c r="CR50" s="828"/>
      <c r="CS50" s="829"/>
      <c r="CT50" s="829"/>
      <c r="CU50" s="829"/>
      <c r="CV50" s="830"/>
      <c r="CW50" s="828"/>
      <c r="CX50" s="829"/>
      <c r="CY50" s="829"/>
      <c r="CZ50" s="829"/>
      <c r="DA50" s="830"/>
      <c r="DB50" s="828"/>
      <c r="DC50" s="829"/>
      <c r="DD50" s="829"/>
      <c r="DE50" s="829"/>
      <c r="DF50" s="830"/>
      <c r="DG50" s="828"/>
      <c r="DH50" s="829"/>
      <c r="DI50" s="829"/>
      <c r="DJ50" s="829"/>
      <c r="DK50" s="830"/>
      <c r="DL50" s="828"/>
      <c r="DM50" s="829"/>
      <c r="DN50" s="829"/>
      <c r="DO50" s="829"/>
      <c r="DP50" s="830"/>
      <c r="DQ50" s="828"/>
      <c r="DR50" s="829"/>
      <c r="DS50" s="829"/>
      <c r="DT50" s="829"/>
      <c r="DU50" s="830"/>
      <c r="DV50" s="831"/>
      <c r="DW50" s="832"/>
      <c r="DX50" s="832"/>
      <c r="DY50" s="832"/>
      <c r="DZ50" s="833"/>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8"/>
      <c r="CI51" s="829"/>
      <c r="CJ51" s="829"/>
      <c r="CK51" s="829"/>
      <c r="CL51" s="830"/>
      <c r="CM51" s="828"/>
      <c r="CN51" s="829"/>
      <c r="CO51" s="829"/>
      <c r="CP51" s="829"/>
      <c r="CQ51" s="830"/>
      <c r="CR51" s="828"/>
      <c r="CS51" s="829"/>
      <c r="CT51" s="829"/>
      <c r="CU51" s="829"/>
      <c r="CV51" s="830"/>
      <c r="CW51" s="828"/>
      <c r="CX51" s="829"/>
      <c r="CY51" s="829"/>
      <c r="CZ51" s="829"/>
      <c r="DA51" s="830"/>
      <c r="DB51" s="828"/>
      <c r="DC51" s="829"/>
      <c r="DD51" s="829"/>
      <c r="DE51" s="829"/>
      <c r="DF51" s="830"/>
      <c r="DG51" s="828"/>
      <c r="DH51" s="829"/>
      <c r="DI51" s="829"/>
      <c r="DJ51" s="829"/>
      <c r="DK51" s="830"/>
      <c r="DL51" s="828"/>
      <c r="DM51" s="829"/>
      <c r="DN51" s="829"/>
      <c r="DO51" s="829"/>
      <c r="DP51" s="830"/>
      <c r="DQ51" s="828"/>
      <c r="DR51" s="829"/>
      <c r="DS51" s="829"/>
      <c r="DT51" s="829"/>
      <c r="DU51" s="830"/>
      <c r="DV51" s="831"/>
      <c r="DW51" s="832"/>
      <c r="DX51" s="832"/>
      <c r="DY51" s="832"/>
      <c r="DZ51" s="833"/>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8"/>
      <c r="CI52" s="829"/>
      <c r="CJ52" s="829"/>
      <c r="CK52" s="829"/>
      <c r="CL52" s="830"/>
      <c r="CM52" s="828"/>
      <c r="CN52" s="829"/>
      <c r="CO52" s="829"/>
      <c r="CP52" s="829"/>
      <c r="CQ52" s="830"/>
      <c r="CR52" s="828"/>
      <c r="CS52" s="829"/>
      <c r="CT52" s="829"/>
      <c r="CU52" s="829"/>
      <c r="CV52" s="830"/>
      <c r="CW52" s="828"/>
      <c r="CX52" s="829"/>
      <c r="CY52" s="829"/>
      <c r="CZ52" s="829"/>
      <c r="DA52" s="830"/>
      <c r="DB52" s="828"/>
      <c r="DC52" s="829"/>
      <c r="DD52" s="829"/>
      <c r="DE52" s="829"/>
      <c r="DF52" s="830"/>
      <c r="DG52" s="828"/>
      <c r="DH52" s="829"/>
      <c r="DI52" s="829"/>
      <c r="DJ52" s="829"/>
      <c r="DK52" s="830"/>
      <c r="DL52" s="828"/>
      <c r="DM52" s="829"/>
      <c r="DN52" s="829"/>
      <c r="DO52" s="829"/>
      <c r="DP52" s="830"/>
      <c r="DQ52" s="828"/>
      <c r="DR52" s="829"/>
      <c r="DS52" s="829"/>
      <c r="DT52" s="829"/>
      <c r="DU52" s="830"/>
      <c r="DV52" s="831"/>
      <c r="DW52" s="832"/>
      <c r="DX52" s="832"/>
      <c r="DY52" s="832"/>
      <c r="DZ52" s="833"/>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8"/>
      <c r="CI53" s="829"/>
      <c r="CJ53" s="829"/>
      <c r="CK53" s="829"/>
      <c r="CL53" s="830"/>
      <c r="CM53" s="828"/>
      <c r="CN53" s="829"/>
      <c r="CO53" s="829"/>
      <c r="CP53" s="829"/>
      <c r="CQ53" s="830"/>
      <c r="CR53" s="828"/>
      <c r="CS53" s="829"/>
      <c r="CT53" s="829"/>
      <c r="CU53" s="829"/>
      <c r="CV53" s="830"/>
      <c r="CW53" s="828"/>
      <c r="CX53" s="829"/>
      <c r="CY53" s="829"/>
      <c r="CZ53" s="829"/>
      <c r="DA53" s="830"/>
      <c r="DB53" s="828"/>
      <c r="DC53" s="829"/>
      <c r="DD53" s="829"/>
      <c r="DE53" s="829"/>
      <c r="DF53" s="830"/>
      <c r="DG53" s="828"/>
      <c r="DH53" s="829"/>
      <c r="DI53" s="829"/>
      <c r="DJ53" s="829"/>
      <c r="DK53" s="830"/>
      <c r="DL53" s="828"/>
      <c r="DM53" s="829"/>
      <c r="DN53" s="829"/>
      <c r="DO53" s="829"/>
      <c r="DP53" s="830"/>
      <c r="DQ53" s="828"/>
      <c r="DR53" s="829"/>
      <c r="DS53" s="829"/>
      <c r="DT53" s="829"/>
      <c r="DU53" s="830"/>
      <c r="DV53" s="831"/>
      <c r="DW53" s="832"/>
      <c r="DX53" s="832"/>
      <c r="DY53" s="832"/>
      <c r="DZ53" s="833"/>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8"/>
      <c r="CI54" s="829"/>
      <c r="CJ54" s="829"/>
      <c r="CK54" s="829"/>
      <c r="CL54" s="830"/>
      <c r="CM54" s="828"/>
      <c r="CN54" s="829"/>
      <c r="CO54" s="829"/>
      <c r="CP54" s="829"/>
      <c r="CQ54" s="830"/>
      <c r="CR54" s="828"/>
      <c r="CS54" s="829"/>
      <c r="CT54" s="829"/>
      <c r="CU54" s="829"/>
      <c r="CV54" s="830"/>
      <c r="CW54" s="828"/>
      <c r="CX54" s="829"/>
      <c r="CY54" s="829"/>
      <c r="CZ54" s="829"/>
      <c r="DA54" s="830"/>
      <c r="DB54" s="828"/>
      <c r="DC54" s="829"/>
      <c r="DD54" s="829"/>
      <c r="DE54" s="829"/>
      <c r="DF54" s="830"/>
      <c r="DG54" s="828"/>
      <c r="DH54" s="829"/>
      <c r="DI54" s="829"/>
      <c r="DJ54" s="829"/>
      <c r="DK54" s="830"/>
      <c r="DL54" s="828"/>
      <c r="DM54" s="829"/>
      <c r="DN54" s="829"/>
      <c r="DO54" s="829"/>
      <c r="DP54" s="830"/>
      <c r="DQ54" s="828"/>
      <c r="DR54" s="829"/>
      <c r="DS54" s="829"/>
      <c r="DT54" s="829"/>
      <c r="DU54" s="830"/>
      <c r="DV54" s="831"/>
      <c r="DW54" s="832"/>
      <c r="DX54" s="832"/>
      <c r="DY54" s="832"/>
      <c r="DZ54" s="833"/>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8"/>
      <c r="CI55" s="829"/>
      <c r="CJ55" s="829"/>
      <c r="CK55" s="829"/>
      <c r="CL55" s="830"/>
      <c r="CM55" s="828"/>
      <c r="CN55" s="829"/>
      <c r="CO55" s="829"/>
      <c r="CP55" s="829"/>
      <c r="CQ55" s="830"/>
      <c r="CR55" s="828"/>
      <c r="CS55" s="829"/>
      <c r="CT55" s="829"/>
      <c r="CU55" s="829"/>
      <c r="CV55" s="830"/>
      <c r="CW55" s="828"/>
      <c r="CX55" s="829"/>
      <c r="CY55" s="829"/>
      <c r="CZ55" s="829"/>
      <c r="DA55" s="830"/>
      <c r="DB55" s="828"/>
      <c r="DC55" s="829"/>
      <c r="DD55" s="829"/>
      <c r="DE55" s="829"/>
      <c r="DF55" s="830"/>
      <c r="DG55" s="828"/>
      <c r="DH55" s="829"/>
      <c r="DI55" s="829"/>
      <c r="DJ55" s="829"/>
      <c r="DK55" s="830"/>
      <c r="DL55" s="828"/>
      <c r="DM55" s="829"/>
      <c r="DN55" s="829"/>
      <c r="DO55" s="829"/>
      <c r="DP55" s="830"/>
      <c r="DQ55" s="828"/>
      <c r="DR55" s="829"/>
      <c r="DS55" s="829"/>
      <c r="DT55" s="829"/>
      <c r="DU55" s="830"/>
      <c r="DV55" s="831"/>
      <c r="DW55" s="832"/>
      <c r="DX55" s="832"/>
      <c r="DY55" s="832"/>
      <c r="DZ55" s="833"/>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8"/>
      <c r="CI56" s="829"/>
      <c r="CJ56" s="829"/>
      <c r="CK56" s="829"/>
      <c r="CL56" s="830"/>
      <c r="CM56" s="828"/>
      <c r="CN56" s="829"/>
      <c r="CO56" s="829"/>
      <c r="CP56" s="829"/>
      <c r="CQ56" s="830"/>
      <c r="CR56" s="828"/>
      <c r="CS56" s="829"/>
      <c r="CT56" s="829"/>
      <c r="CU56" s="829"/>
      <c r="CV56" s="830"/>
      <c r="CW56" s="828"/>
      <c r="CX56" s="829"/>
      <c r="CY56" s="829"/>
      <c r="CZ56" s="829"/>
      <c r="DA56" s="830"/>
      <c r="DB56" s="828"/>
      <c r="DC56" s="829"/>
      <c r="DD56" s="829"/>
      <c r="DE56" s="829"/>
      <c r="DF56" s="830"/>
      <c r="DG56" s="828"/>
      <c r="DH56" s="829"/>
      <c r="DI56" s="829"/>
      <c r="DJ56" s="829"/>
      <c r="DK56" s="830"/>
      <c r="DL56" s="828"/>
      <c r="DM56" s="829"/>
      <c r="DN56" s="829"/>
      <c r="DO56" s="829"/>
      <c r="DP56" s="830"/>
      <c r="DQ56" s="828"/>
      <c r="DR56" s="829"/>
      <c r="DS56" s="829"/>
      <c r="DT56" s="829"/>
      <c r="DU56" s="830"/>
      <c r="DV56" s="831"/>
      <c r="DW56" s="832"/>
      <c r="DX56" s="832"/>
      <c r="DY56" s="832"/>
      <c r="DZ56" s="833"/>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8"/>
      <c r="CI57" s="829"/>
      <c r="CJ57" s="829"/>
      <c r="CK57" s="829"/>
      <c r="CL57" s="830"/>
      <c r="CM57" s="828"/>
      <c r="CN57" s="829"/>
      <c r="CO57" s="829"/>
      <c r="CP57" s="829"/>
      <c r="CQ57" s="830"/>
      <c r="CR57" s="828"/>
      <c r="CS57" s="829"/>
      <c r="CT57" s="829"/>
      <c r="CU57" s="829"/>
      <c r="CV57" s="830"/>
      <c r="CW57" s="828"/>
      <c r="CX57" s="829"/>
      <c r="CY57" s="829"/>
      <c r="CZ57" s="829"/>
      <c r="DA57" s="830"/>
      <c r="DB57" s="828"/>
      <c r="DC57" s="829"/>
      <c r="DD57" s="829"/>
      <c r="DE57" s="829"/>
      <c r="DF57" s="830"/>
      <c r="DG57" s="828"/>
      <c r="DH57" s="829"/>
      <c r="DI57" s="829"/>
      <c r="DJ57" s="829"/>
      <c r="DK57" s="830"/>
      <c r="DL57" s="828"/>
      <c r="DM57" s="829"/>
      <c r="DN57" s="829"/>
      <c r="DO57" s="829"/>
      <c r="DP57" s="830"/>
      <c r="DQ57" s="828"/>
      <c r="DR57" s="829"/>
      <c r="DS57" s="829"/>
      <c r="DT57" s="829"/>
      <c r="DU57" s="830"/>
      <c r="DV57" s="831"/>
      <c r="DW57" s="832"/>
      <c r="DX57" s="832"/>
      <c r="DY57" s="832"/>
      <c r="DZ57" s="833"/>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8"/>
      <c r="CI58" s="829"/>
      <c r="CJ58" s="829"/>
      <c r="CK58" s="829"/>
      <c r="CL58" s="830"/>
      <c r="CM58" s="828"/>
      <c r="CN58" s="829"/>
      <c r="CO58" s="829"/>
      <c r="CP58" s="829"/>
      <c r="CQ58" s="830"/>
      <c r="CR58" s="828"/>
      <c r="CS58" s="829"/>
      <c r="CT58" s="829"/>
      <c r="CU58" s="829"/>
      <c r="CV58" s="830"/>
      <c r="CW58" s="828"/>
      <c r="CX58" s="829"/>
      <c r="CY58" s="829"/>
      <c r="CZ58" s="829"/>
      <c r="DA58" s="830"/>
      <c r="DB58" s="828"/>
      <c r="DC58" s="829"/>
      <c r="DD58" s="829"/>
      <c r="DE58" s="829"/>
      <c r="DF58" s="830"/>
      <c r="DG58" s="828"/>
      <c r="DH58" s="829"/>
      <c r="DI58" s="829"/>
      <c r="DJ58" s="829"/>
      <c r="DK58" s="830"/>
      <c r="DL58" s="828"/>
      <c r="DM58" s="829"/>
      <c r="DN58" s="829"/>
      <c r="DO58" s="829"/>
      <c r="DP58" s="830"/>
      <c r="DQ58" s="828"/>
      <c r="DR58" s="829"/>
      <c r="DS58" s="829"/>
      <c r="DT58" s="829"/>
      <c r="DU58" s="830"/>
      <c r="DV58" s="831"/>
      <c r="DW58" s="832"/>
      <c r="DX58" s="832"/>
      <c r="DY58" s="832"/>
      <c r="DZ58" s="833"/>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8"/>
      <c r="CI59" s="829"/>
      <c r="CJ59" s="829"/>
      <c r="CK59" s="829"/>
      <c r="CL59" s="830"/>
      <c r="CM59" s="828"/>
      <c r="CN59" s="829"/>
      <c r="CO59" s="829"/>
      <c r="CP59" s="829"/>
      <c r="CQ59" s="830"/>
      <c r="CR59" s="828"/>
      <c r="CS59" s="829"/>
      <c r="CT59" s="829"/>
      <c r="CU59" s="829"/>
      <c r="CV59" s="830"/>
      <c r="CW59" s="828"/>
      <c r="CX59" s="829"/>
      <c r="CY59" s="829"/>
      <c r="CZ59" s="829"/>
      <c r="DA59" s="830"/>
      <c r="DB59" s="828"/>
      <c r="DC59" s="829"/>
      <c r="DD59" s="829"/>
      <c r="DE59" s="829"/>
      <c r="DF59" s="830"/>
      <c r="DG59" s="828"/>
      <c r="DH59" s="829"/>
      <c r="DI59" s="829"/>
      <c r="DJ59" s="829"/>
      <c r="DK59" s="830"/>
      <c r="DL59" s="828"/>
      <c r="DM59" s="829"/>
      <c r="DN59" s="829"/>
      <c r="DO59" s="829"/>
      <c r="DP59" s="830"/>
      <c r="DQ59" s="828"/>
      <c r="DR59" s="829"/>
      <c r="DS59" s="829"/>
      <c r="DT59" s="829"/>
      <c r="DU59" s="830"/>
      <c r="DV59" s="831"/>
      <c r="DW59" s="832"/>
      <c r="DX59" s="832"/>
      <c r="DY59" s="832"/>
      <c r="DZ59" s="833"/>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8"/>
      <c r="CI60" s="829"/>
      <c r="CJ60" s="829"/>
      <c r="CK60" s="829"/>
      <c r="CL60" s="830"/>
      <c r="CM60" s="828"/>
      <c r="CN60" s="829"/>
      <c r="CO60" s="829"/>
      <c r="CP60" s="829"/>
      <c r="CQ60" s="830"/>
      <c r="CR60" s="828"/>
      <c r="CS60" s="829"/>
      <c r="CT60" s="829"/>
      <c r="CU60" s="829"/>
      <c r="CV60" s="830"/>
      <c r="CW60" s="828"/>
      <c r="CX60" s="829"/>
      <c r="CY60" s="829"/>
      <c r="CZ60" s="829"/>
      <c r="DA60" s="830"/>
      <c r="DB60" s="828"/>
      <c r="DC60" s="829"/>
      <c r="DD60" s="829"/>
      <c r="DE60" s="829"/>
      <c r="DF60" s="830"/>
      <c r="DG60" s="828"/>
      <c r="DH60" s="829"/>
      <c r="DI60" s="829"/>
      <c r="DJ60" s="829"/>
      <c r="DK60" s="830"/>
      <c r="DL60" s="828"/>
      <c r="DM60" s="829"/>
      <c r="DN60" s="829"/>
      <c r="DO60" s="829"/>
      <c r="DP60" s="830"/>
      <c r="DQ60" s="828"/>
      <c r="DR60" s="829"/>
      <c r="DS60" s="829"/>
      <c r="DT60" s="829"/>
      <c r="DU60" s="830"/>
      <c r="DV60" s="831"/>
      <c r="DW60" s="832"/>
      <c r="DX60" s="832"/>
      <c r="DY60" s="832"/>
      <c r="DZ60" s="833"/>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8"/>
      <c r="CI61" s="829"/>
      <c r="CJ61" s="829"/>
      <c r="CK61" s="829"/>
      <c r="CL61" s="830"/>
      <c r="CM61" s="828"/>
      <c r="CN61" s="829"/>
      <c r="CO61" s="829"/>
      <c r="CP61" s="829"/>
      <c r="CQ61" s="830"/>
      <c r="CR61" s="828"/>
      <c r="CS61" s="829"/>
      <c r="CT61" s="829"/>
      <c r="CU61" s="829"/>
      <c r="CV61" s="830"/>
      <c r="CW61" s="828"/>
      <c r="CX61" s="829"/>
      <c r="CY61" s="829"/>
      <c r="CZ61" s="829"/>
      <c r="DA61" s="830"/>
      <c r="DB61" s="828"/>
      <c r="DC61" s="829"/>
      <c r="DD61" s="829"/>
      <c r="DE61" s="829"/>
      <c r="DF61" s="830"/>
      <c r="DG61" s="828"/>
      <c r="DH61" s="829"/>
      <c r="DI61" s="829"/>
      <c r="DJ61" s="829"/>
      <c r="DK61" s="830"/>
      <c r="DL61" s="828"/>
      <c r="DM61" s="829"/>
      <c r="DN61" s="829"/>
      <c r="DO61" s="829"/>
      <c r="DP61" s="830"/>
      <c r="DQ61" s="828"/>
      <c r="DR61" s="829"/>
      <c r="DS61" s="829"/>
      <c r="DT61" s="829"/>
      <c r="DU61" s="830"/>
      <c r="DV61" s="831"/>
      <c r="DW61" s="832"/>
      <c r="DX61" s="832"/>
      <c r="DY61" s="832"/>
      <c r="DZ61" s="833"/>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414</v>
      </c>
      <c r="BK62" s="853"/>
      <c r="BL62" s="853"/>
      <c r="BM62" s="853"/>
      <c r="BN62" s="854"/>
      <c r="BO62" s="266"/>
      <c r="BP62" s="266"/>
      <c r="BQ62" s="263">
        <v>56</v>
      </c>
      <c r="BR62" s="264"/>
      <c r="BS62" s="814"/>
      <c r="BT62" s="815"/>
      <c r="BU62" s="815"/>
      <c r="BV62" s="815"/>
      <c r="BW62" s="815"/>
      <c r="BX62" s="815"/>
      <c r="BY62" s="815"/>
      <c r="BZ62" s="815"/>
      <c r="CA62" s="815"/>
      <c r="CB62" s="815"/>
      <c r="CC62" s="815"/>
      <c r="CD62" s="815"/>
      <c r="CE62" s="815"/>
      <c r="CF62" s="815"/>
      <c r="CG62" s="816"/>
      <c r="CH62" s="828"/>
      <c r="CI62" s="829"/>
      <c r="CJ62" s="829"/>
      <c r="CK62" s="829"/>
      <c r="CL62" s="830"/>
      <c r="CM62" s="828"/>
      <c r="CN62" s="829"/>
      <c r="CO62" s="829"/>
      <c r="CP62" s="829"/>
      <c r="CQ62" s="830"/>
      <c r="CR62" s="828"/>
      <c r="CS62" s="829"/>
      <c r="CT62" s="829"/>
      <c r="CU62" s="829"/>
      <c r="CV62" s="830"/>
      <c r="CW62" s="828"/>
      <c r="CX62" s="829"/>
      <c r="CY62" s="829"/>
      <c r="CZ62" s="829"/>
      <c r="DA62" s="830"/>
      <c r="DB62" s="828"/>
      <c r="DC62" s="829"/>
      <c r="DD62" s="829"/>
      <c r="DE62" s="829"/>
      <c r="DF62" s="830"/>
      <c r="DG62" s="828"/>
      <c r="DH62" s="829"/>
      <c r="DI62" s="829"/>
      <c r="DJ62" s="829"/>
      <c r="DK62" s="830"/>
      <c r="DL62" s="828"/>
      <c r="DM62" s="829"/>
      <c r="DN62" s="829"/>
      <c r="DO62" s="829"/>
      <c r="DP62" s="830"/>
      <c r="DQ62" s="828"/>
      <c r="DR62" s="829"/>
      <c r="DS62" s="829"/>
      <c r="DT62" s="829"/>
      <c r="DU62" s="830"/>
      <c r="DV62" s="831"/>
      <c r="DW62" s="832"/>
      <c r="DX62" s="832"/>
      <c r="DY62" s="832"/>
      <c r="DZ62" s="833"/>
      <c r="EA62" s="247"/>
    </row>
    <row r="63" spans="1:131" s="248" customFormat="1" ht="26.25" customHeight="1" thickBot="1" x14ac:dyDescent="0.2">
      <c r="A63" s="265" t="s">
        <v>393</v>
      </c>
      <c r="B63" s="837" t="s">
        <v>415</v>
      </c>
      <c r="C63" s="838"/>
      <c r="D63" s="838"/>
      <c r="E63" s="838"/>
      <c r="F63" s="838"/>
      <c r="G63" s="838"/>
      <c r="H63" s="838"/>
      <c r="I63" s="838"/>
      <c r="J63" s="838"/>
      <c r="K63" s="838"/>
      <c r="L63" s="838"/>
      <c r="M63" s="838"/>
      <c r="N63" s="838"/>
      <c r="O63" s="838"/>
      <c r="P63" s="839"/>
      <c r="Q63" s="885"/>
      <c r="R63" s="886"/>
      <c r="S63" s="886"/>
      <c r="T63" s="886"/>
      <c r="U63" s="886"/>
      <c r="V63" s="886"/>
      <c r="W63" s="886"/>
      <c r="X63" s="886"/>
      <c r="Y63" s="886"/>
      <c r="Z63" s="886"/>
      <c r="AA63" s="886"/>
      <c r="AB63" s="886"/>
      <c r="AC63" s="886"/>
      <c r="AD63" s="886"/>
      <c r="AE63" s="887"/>
      <c r="AF63" s="888">
        <f>AF28+AF29+AF30+AF31+AF32+AF33</f>
        <v>2600</v>
      </c>
      <c r="AG63" s="889"/>
      <c r="AH63" s="889"/>
      <c r="AI63" s="889"/>
      <c r="AJ63" s="890"/>
      <c r="AK63" s="891"/>
      <c r="AL63" s="886"/>
      <c r="AM63" s="886"/>
      <c r="AN63" s="886"/>
      <c r="AO63" s="886"/>
      <c r="AP63" s="889">
        <f>AP32+AP33</f>
        <v>18755</v>
      </c>
      <c r="AQ63" s="889"/>
      <c r="AR63" s="889"/>
      <c r="AS63" s="889"/>
      <c r="AT63" s="889"/>
      <c r="AU63" s="889">
        <f>AU33</f>
        <v>14184</v>
      </c>
      <c r="AV63" s="889"/>
      <c r="AW63" s="889"/>
      <c r="AX63" s="889"/>
      <c r="AY63" s="889"/>
      <c r="AZ63" s="893"/>
      <c r="BA63" s="893"/>
      <c r="BB63" s="893"/>
      <c r="BC63" s="893"/>
      <c r="BD63" s="893"/>
      <c r="BE63" s="894"/>
      <c r="BF63" s="894"/>
      <c r="BG63" s="894"/>
      <c r="BH63" s="894"/>
      <c r="BI63" s="895"/>
      <c r="BJ63" s="896" t="s">
        <v>395</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8"/>
      <c r="CI63" s="829"/>
      <c r="CJ63" s="829"/>
      <c r="CK63" s="829"/>
      <c r="CL63" s="830"/>
      <c r="CM63" s="828"/>
      <c r="CN63" s="829"/>
      <c r="CO63" s="829"/>
      <c r="CP63" s="829"/>
      <c r="CQ63" s="830"/>
      <c r="CR63" s="828"/>
      <c r="CS63" s="829"/>
      <c r="CT63" s="829"/>
      <c r="CU63" s="829"/>
      <c r="CV63" s="830"/>
      <c r="CW63" s="828"/>
      <c r="CX63" s="829"/>
      <c r="CY63" s="829"/>
      <c r="CZ63" s="829"/>
      <c r="DA63" s="830"/>
      <c r="DB63" s="828"/>
      <c r="DC63" s="829"/>
      <c r="DD63" s="829"/>
      <c r="DE63" s="829"/>
      <c r="DF63" s="830"/>
      <c r="DG63" s="828"/>
      <c r="DH63" s="829"/>
      <c r="DI63" s="829"/>
      <c r="DJ63" s="829"/>
      <c r="DK63" s="830"/>
      <c r="DL63" s="828"/>
      <c r="DM63" s="829"/>
      <c r="DN63" s="829"/>
      <c r="DO63" s="829"/>
      <c r="DP63" s="830"/>
      <c r="DQ63" s="828"/>
      <c r="DR63" s="829"/>
      <c r="DS63" s="829"/>
      <c r="DT63" s="829"/>
      <c r="DU63" s="830"/>
      <c r="DV63" s="831"/>
      <c r="DW63" s="832"/>
      <c r="DX63" s="832"/>
      <c r="DY63" s="832"/>
      <c r="DZ63" s="83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8"/>
      <c r="CI64" s="829"/>
      <c r="CJ64" s="829"/>
      <c r="CK64" s="829"/>
      <c r="CL64" s="830"/>
      <c r="CM64" s="828"/>
      <c r="CN64" s="829"/>
      <c r="CO64" s="829"/>
      <c r="CP64" s="829"/>
      <c r="CQ64" s="830"/>
      <c r="CR64" s="828"/>
      <c r="CS64" s="829"/>
      <c r="CT64" s="829"/>
      <c r="CU64" s="829"/>
      <c r="CV64" s="830"/>
      <c r="CW64" s="828"/>
      <c r="CX64" s="829"/>
      <c r="CY64" s="829"/>
      <c r="CZ64" s="829"/>
      <c r="DA64" s="830"/>
      <c r="DB64" s="828"/>
      <c r="DC64" s="829"/>
      <c r="DD64" s="829"/>
      <c r="DE64" s="829"/>
      <c r="DF64" s="830"/>
      <c r="DG64" s="828"/>
      <c r="DH64" s="829"/>
      <c r="DI64" s="829"/>
      <c r="DJ64" s="829"/>
      <c r="DK64" s="830"/>
      <c r="DL64" s="828"/>
      <c r="DM64" s="829"/>
      <c r="DN64" s="829"/>
      <c r="DO64" s="829"/>
      <c r="DP64" s="830"/>
      <c r="DQ64" s="828"/>
      <c r="DR64" s="829"/>
      <c r="DS64" s="829"/>
      <c r="DT64" s="829"/>
      <c r="DU64" s="830"/>
      <c r="DV64" s="831"/>
      <c r="DW64" s="832"/>
      <c r="DX64" s="832"/>
      <c r="DY64" s="832"/>
      <c r="DZ64" s="833"/>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8"/>
      <c r="CI65" s="829"/>
      <c r="CJ65" s="829"/>
      <c r="CK65" s="829"/>
      <c r="CL65" s="830"/>
      <c r="CM65" s="828"/>
      <c r="CN65" s="829"/>
      <c r="CO65" s="829"/>
      <c r="CP65" s="829"/>
      <c r="CQ65" s="830"/>
      <c r="CR65" s="828"/>
      <c r="CS65" s="829"/>
      <c r="CT65" s="829"/>
      <c r="CU65" s="829"/>
      <c r="CV65" s="830"/>
      <c r="CW65" s="828"/>
      <c r="CX65" s="829"/>
      <c r="CY65" s="829"/>
      <c r="CZ65" s="829"/>
      <c r="DA65" s="830"/>
      <c r="DB65" s="828"/>
      <c r="DC65" s="829"/>
      <c r="DD65" s="829"/>
      <c r="DE65" s="829"/>
      <c r="DF65" s="830"/>
      <c r="DG65" s="828"/>
      <c r="DH65" s="829"/>
      <c r="DI65" s="829"/>
      <c r="DJ65" s="829"/>
      <c r="DK65" s="830"/>
      <c r="DL65" s="828"/>
      <c r="DM65" s="829"/>
      <c r="DN65" s="829"/>
      <c r="DO65" s="829"/>
      <c r="DP65" s="830"/>
      <c r="DQ65" s="828"/>
      <c r="DR65" s="829"/>
      <c r="DS65" s="829"/>
      <c r="DT65" s="829"/>
      <c r="DU65" s="830"/>
      <c r="DV65" s="831"/>
      <c r="DW65" s="832"/>
      <c r="DX65" s="832"/>
      <c r="DY65" s="832"/>
      <c r="DZ65" s="833"/>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418</v>
      </c>
      <c r="R66" s="764"/>
      <c r="S66" s="764"/>
      <c r="T66" s="764"/>
      <c r="U66" s="765"/>
      <c r="V66" s="763" t="s">
        <v>419</v>
      </c>
      <c r="W66" s="764"/>
      <c r="X66" s="764"/>
      <c r="Y66" s="764"/>
      <c r="Z66" s="765"/>
      <c r="AA66" s="763" t="s">
        <v>420</v>
      </c>
      <c r="AB66" s="764"/>
      <c r="AC66" s="764"/>
      <c r="AD66" s="764"/>
      <c r="AE66" s="765"/>
      <c r="AF66" s="899" t="s">
        <v>401</v>
      </c>
      <c r="AG66" s="860"/>
      <c r="AH66" s="860"/>
      <c r="AI66" s="860"/>
      <c r="AJ66" s="900"/>
      <c r="AK66" s="763" t="s">
        <v>421</v>
      </c>
      <c r="AL66" s="787"/>
      <c r="AM66" s="787"/>
      <c r="AN66" s="787"/>
      <c r="AO66" s="788"/>
      <c r="AP66" s="763" t="s">
        <v>422</v>
      </c>
      <c r="AQ66" s="764"/>
      <c r="AR66" s="764"/>
      <c r="AS66" s="764"/>
      <c r="AT66" s="765"/>
      <c r="AU66" s="763" t="s">
        <v>423</v>
      </c>
      <c r="AV66" s="764"/>
      <c r="AW66" s="764"/>
      <c r="AX66" s="764"/>
      <c r="AY66" s="765"/>
      <c r="AZ66" s="763" t="s">
        <v>381</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3"/>
      <c r="AH67" s="863"/>
      <c r="AI67" s="863"/>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588</v>
      </c>
      <c r="C68" s="917"/>
      <c r="D68" s="917"/>
      <c r="E68" s="917"/>
      <c r="F68" s="917"/>
      <c r="G68" s="917"/>
      <c r="H68" s="917"/>
      <c r="I68" s="917"/>
      <c r="J68" s="917"/>
      <c r="K68" s="917"/>
      <c r="L68" s="917"/>
      <c r="M68" s="917"/>
      <c r="N68" s="917"/>
      <c r="O68" s="917"/>
      <c r="P68" s="918"/>
      <c r="Q68" s="919">
        <v>3259</v>
      </c>
      <c r="R68" s="913"/>
      <c r="S68" s="913"/>
      <c r="T68" s="913"/>
      <c r="U68" s="913"/>
      <c r="V68" s="913">
        <v>2961</v>
      </c>
      <c r="W68" s="913"/>
      <c r="X68" s="913"/>
      <c r="Y68" s="913"/>
      <c r="Z68" s="913"/>
      <c r="AA68" s="913">
        <v>299</v>
      </c>
      <c r="AB68" s="913"/>
      <c r="AC68" s="913"/>
      <c r="AD68" s="913"/>
      <c r="AE68" s="913"/>
      <c r="AF68" s="913">
        <v>268</v>
      </c>
      <c r="AG68" s="913"/>
      <c r="AH68" s="913"/>
      <c r="AI68" s="913"/>
      <c r="AJ68" s="913"/>
      <c r="AK68" s="913">
        <v>254</v>
      </c>
      <c r="AL68" s="913"/>
      <c r="AM68" s="913"/>
      <c r="AN68" s="913"/>
      <c r="AO68" s="913"/>
      <c r="AP68" s="913">
        <v>2659</v>
      </c>
      <c r="AQ68" s="913"/>
      <c r="AR68" s="913"/>
      <c r="AS68" s="913"/>
      <c r="AT68" s="913"/>
      <c r="AU68" s="913">
        <v>645</v>
      </c>
      <c r="AV68" s="913"/>
      <c r="AW68" s="913"/>
      <c r="AX68" s="913"/>
      <c r="AY68" s="913"/>
      <c r="AZ68" s="914" t="s">
        <v>597</v>
      </c>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589</v>
      </c>
      <c r="C69" s="921"/>
      <c r="D69" s="921"/>
      <c r="E69" s="921"/>
      <c r="F69" s="921"/>
      <c r="G69" s="921"/>
      <c r="H69" s="921"/>
      <c r="I69" s="921"/>
      <c r="J69" s="921"/>
      <c r="K69" s="921"/>
      <c r="L69" s="921"/>
      <c r="M69" s="921"/>
      <c r="N69" s="921"/>
      <c r="O69" s="921"/>
      <c r="P69" s="922"/>
      <c r="Q69" s="923">
        <v>72</v>
      </c>
      <c r="R69" s="878"/>
      <c r="S69" s="878"/>
      <c r="T69" s="878"/>
      <c r="U69" s="878"/>
      <c r="V69" s="878">
        <v>69</v>
      </c>
      <c r="W69" s="878"/>
      <c r="X69" s="878"/>
      <c r="Y69" s="878"/>
      <c r="Z69" s="878"/>
      <c r="AA69" s="878">
        <v>3</v>
      </c>
      <c r="AB69" s="878"/>
      <c r="AC69" s="878"/>
      <c r="AD69" s="878"/>
      <c r="AE69" s="878"/>
      <c r="AF69" s="878">
        <v>3</v>
      </c>
      <c r="AG69" s="878"/>
      <c r="AH69" s="878"/>
      <c r="AI69" s="878"/>
      <c r="AJ69" s="878"/>
      <c r="AK69" s="878" t="s">
        <v>598</v>
      </c>
      <c r="AL69" s="878"/>
      <c r="AM69" s="878"/>
      <c r="AN69" s="878"/>
      <c r="AO69" s="878"/>
      <c r="AP69" s="878" t="s">
        <v>598</v>
      </c>
      <c r="AQ69" s="878"/>
      <c r="AR69" s="878"/>
      <c r="AS69" s="878"/>
      <c r="AT69" s="878"/>
      <c r="AU69" s="878" t="s">
        <v>598</v>
      </c>
      <c r="AV69" s="878"/>
      <c r="AW69" s="878"/>
      <c r="AX69" s="878"/>
      <c r="AY69" s="878"/>
      <c r="AZ69" s="924"/>
      <c r="BA69" s="924"/>
      <c r="BB69" s="924"/>
      <c r="BC69" s="924"/>
      <c r="BD69" s="925"/>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590</v>
      </c>
      <c r="C70" s="921"/>
      <c r="D70" s="921"/>
      <c r="E70" s="921"/>
      <c r="F70" s="921"/>
      <c r="G70" s="921"/>
      <c r="H70" s="921"/>
      <c r="I70" s="921"/>
      <c r="J70" s="921"/>
      <c r="K70" s="921"/>
      <c r="L70" s="921"/>
      <c r="M70" s="921"/>
      <c r="N70" s="921"/>
      <c r="O70" s="921"/>
      <c r="P70" s="922"/>
      <c r="Q70" s="923">
        <v>10088</v>
      </c>
      <c r="R70" s="878"/>
      <c r="S70" s="878"/>
      <c r="T70" s="878"/>
      <c r="U70" s="878"/>
      <c r="V70" s="878">
        <v>10036</v>
      </c>
      <c r="W70" s="878"/>
      <c r="X70" s="878"/>
      <c r="Y70" s="878"/>
      <c r="Z70" s="878"/>
      <c r="AA70" s="878">
        <v>51</v>
      </c>
      <c r="AB70" s="878"/>
      <c r="AC70" s="878"/>
      <c r="AD70" s="878"/>
      <c r="AE70" s="878"/>
      <c r="AF70" s="878">
        <v>51</v>
      </c>
      <c r="AG70" s="878"/>
      <c r="AH70" s="878"/>
      <c r="AI70" s="878"/>
      <c r="AJ70" s="878"/>
      <c r="AK70" s="878">
        <v>2348</v>
      </c>
      <c r="AL70" s="878"/>
      <c r="AM70" s="878"/>
      <c r="AN70" s="878"/>
      <c r="AO70" s="878"/>
      <c r="AP70" s="878" t="s">
        <v>598</v>
      </c>
      <c r="AQ70" s="878"/>
      <c r="AR70" s="878"/>
      <c r="AS70" s="878"/>
      <c r="AT70" s="878"/>
      <c r="AU70" s="878" t="s">
        <v>598</v>
      </c>
      <c r="AV70" s="878"/>
      <c r="AW70" s="878"/>
      <c r="AX70" s="878"/>
      <c r="AY70" s="878"/>
      <c r="AZ70" s="924" t="s">
        <v>599</v>
      </c>
      <c r="BA70" s="924"/>
      <c r="BB70" s="924"/>
      <c r="BC70" s="924"/>
      <c r="BD70" s="925"/>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591</v>
      </c>
      <c r="C71" s="921"/>
      <c r="D71" s="921"/>
      <c r="E71" s="921"/>
      <c r="F71" s="921"/>
      <c r="G71" s="921"/>
      <c r="H71" s="921"/>
      <c r="I71" s="921"/>
      <c r="J71" s="921"/>
      <c r="K71" s="921"/>
      <c r="L71" s="921"/>
      <c r="M71" s="921"/>
      <c r="N71" s="921"/>
      <c r="O71" s="921"/>
      <c r="P71" s="922"/>
      <c r="Q71" s="923">
        <v>69</v>
      </c>
      <c r="R71" s="878"/>
      <c r="S71" s="878"/>
      <c r="T71" s="878"/>
      <c r="U71" s="878"/>
      <c r="V71" s="878">
        <v>65</v>
      </c>
      <c r="W71" s="878"/>
      <c r="X71" s="878"/>
      <c r="Y71" s="878"/>
      <c r="Z71" s="878"/>
      <c r="AA71" s="878">
        <v>4</v>
      </c>
      <c r="AB71" s="878"/>
      <c r="AC71" s="878"/>
      <c r="AD71" s="878"/>
      <c r="AE71" s="878"/>
      <c r="AF71" s="878">
        <v>4</v>
      </c>
      <c r="AG71" s="878"/>
      <c r="AH71" s="878"/>
      <c r="AI71" s="878"/>
      <c r="AJ71" s="878"/>
      <c r="AK71" s="878">
        <v>6</v>
      </c>
      <c r="AL71" s="878"/>
      <c r="AM71" s="878"/>
      <c r="AN71" s="878"/>
      <c r="AO71" s="878"/>
      <c r="AP71" s="878">
        <v>36</v>
      </c>
      <c r="AQ71" s="878"/>
      <c r="AR71" s="878"/>
      <c r="AS71" s="878"/>
      <c r="AT71" s="878"/>
      <c r="AU71" s="878">
        <v>17</v>
      </c>
      <c r="AV71" s="878"/>
      <c r="AW71" s="878"/>
      <c r="AX71" s="878"/>
      <c r="AY71" s="878"/>
      <c r="AZ71" s="924" t="s">
        <v>600</v>
      </c>
      <c r="BA71" s="924"/>
      <c r="BB71" s="924"/>
      <c r="BC71" s="924"/>
      <c r="BD71" s="925"/>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592</v>
      </c>
      <c r="C72" s="921"/>
      <c r="D72" s="921"/>
      <c r="E72" s="921"/>
      <c r="F72" s="921"/>
      <c r="G72" s="921"/>
      <c r="H72" s="921"/>
      <c r="I72" s="921"/>
      <c r="J72" s="921"/>
      <c r="K72" s="921"/>
      <c r="L72" s="921"/>
      <c r="M72" s="921"/>
      <c r="N72" s="921"/>
      <c r="O72" s="921"/>
      <c r="P72" s="922"/>
      <c r="Q72" s="923">
        <v>2995</v>
      </c>
      <c r="R72" s="878"/>
      <c r="S72" s="878"/>
      <c r="T72" s="878"/>
      <c r="U72" s="878"/>
      <c r="V72" s="878">
        <v>2858</v>
      </c>
      <c r="W72" s="878"/>
      <c r="X72" s="878"/>
      <c r="Y72" s="878"/>
      <c r="Z72" s="878"/>
      <c r="AA72" s="878">
        <v>137</v>
      </c>
      <c r="AB72" s="878"/>
      <c r="AC72" s="878"/>
      <c r="AD72" s="878"/>
      <c r="AE72" s="878"/>
      <c r="AF72" s="878">
        <v>137</v>
      </c>
      <c r="AG72" s="878"/>
      <c r="AH72" s="878"/>
      <c r="AI72" s="878"/>
      <c r="AJ72" s="878"/>
      <c r="AK72" s="878" t="s">
        <v>598</v>
      </c>
      <c r="AL72" s="878"/>
      <c r="AM72" s="878"/>
      <c r="AN72" s="878"/>
      <c r="AO72" s="878"/>
      <c r="AP72" s="878">
        <v>762</v>
      </c>
      <c r="AQ72" s="878"/>
      <c r="AR72" s="878"/>
      <c r="AS72" s="878"/>
      <c r="AT72" s="878"/>
      <c r="AU72" s="878">
        <v>168</v>
      </c>
      <c r="AV72" s="878"/>
      <c r="AW72" s="878"/>
      <c r="AX72" s="878"/>
      <c r="AY72" s="878"/>
      <c r="AZ72" s="924"/>
      <c r="BA72" s="924"/>
      <c r="BB72" s="924"/>
      <c r="BC72" s="924"/>
      <c r="BD72" s="925"/>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593</v>
      </c>
      <c r="C73" s="921"/>
      <c r="D73" s="921"/>
      <c r="E73" s="921"/>
      <c r="F73" s="921"/>
      <c r="G73" s="921"/>
      <c r="H73" s="921"/>
      <c r="I73" s="921"/>
      <c r="J73" s="921"/>
      <c r="K73" s="921"/>
      <c r="L73" s="921"/>
      <c r="M73" s="921"/>
      <c r="N73" s="921"/>
      <c r="O73" s="921"/>
      <c r="P73" s="922"/>
      <c r="Q73" s="923">
        <v>522</v>
      </c>
      <c r="R73" s="878"/>
      <c r="S73" s="878"/>
      <c r="T73" s="878"/>
      <c r="U73" s="878"/>
      <c r="V73" s="878">
        <v>523</v>
      </c>
      <c r="W73" s="878"/>
      <c r="X73" s="878"/>
      <c r="Y73" s="878"/>
      <c r="Z73" s="878"/>
      <c r="AA73" s="878">
        <v>-1</v>
      </c>
      <c r="AB73" s="878"/>
      <c r="AC73" s="878"/>
      <c r="AD73" s="878"/>
      <c r="AE73" s="878"/>
      <c r="AF73" s="878">
        <v>0</v>
      </c>
      <c r="AG73" s="878"/>
      <c r="AH73" s="878"/>
      <c r="AI73" s="878"/>
      <c r="AJ73" s="878"/>
      <c r="AK73" s="878" t="s">
        <v>598</v>
      </c>
      <c r="AL73" s="878"/>
      <c r="AM73" s="878"/>
      <c r="AN73" s="878"/>
      <c r="AO73" s="878"/>
      <c r="AP73" s="878" t="s">
        <v>598</v>
      </c>
      <c r="AQ73" s="878"/>
      <c r="AR73" s="878"/>
      <c r="AS73" s="878"/>
      <c r="AT73" s="878"/>
      <c r="AU73" s="878" t="s">
        <v>598</v>
      </c>
      <c r="AV73" s="878"/>
      <c r="AW73" s="878"/>
      <c r="AX73" s="878"/>
      <c r="AY73" s="878"/>
      <c r="AZ73" s="924" t="s">
        <v>601</v>
      </c>
      <c r="BA73" s="924"/>
      <c r="BB73" s="924"/>
      <c r="BC73" s="924"/>
      <c r="BD73" s="925"/>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t="s">
        <v>594</v>
      </c>
      <c r="C74" s="921"/>
      <c r="D74" s="921"/>
      <c r="E74" s="921"/>
      <c r="F74" s="921"/>
      <c r="G74" s="921"/>
      <c r="H74" s="921"/>
      <c r="I74" s="921"/>
      <c r="J74" s="921"/>
      <c r="K74" s="921"/>
      <c r="L74" s="921"/>
      <c r="M74" s="921"/>
      <c r="N74" s="921"/>
      <c r="O74" s="921"/>
      <c r="P74" s="922"/>
      <c r="Q74" s="923">
        <v>271</v>
      </c>
      <c r="R74" s="878"/>
      <c r="S74" s="878"/>
      <c r="T74" s="878"/>
      <c r="U74" s="878"/>
      <c r="V74" s="878">
        <v>235</v>
      </c>
      <c r="W74" s="878"/>
      <c r="X74" s="878"/>
      <c r="Y74" s="878"/>
      <c r="Z74" s="878"/>
      <c r="AA74" s="878">
        <v>37</v>
      </c>
      <c r="AB74" s="878"/>
      <c r="AC74" s="878"/>
      <c r="AD74" s="878"/>
      <c r="AE74" s="878"/>
      <c r="AF74" s="878">
        <v>37</v>
      </c>
      <c r="AG74" s="878"/>
      <c r="AH74" s="878"/>
      <c r="AI74" s="878"/>
      <c r="AJ74" s="878"/>
      <c r="AK74" s="878" t="s">
        <v>598</v>
      </c>
      <c r="AL74" s="878"/>
      <c r="AM74" s="878"/>
      <c r="AN74" s="878"/>
      <c r="AO74" s="878"/>
      <c r="AP74" s="878" t="s">
        <v>598</v>
      </c>
      <c r="AQ74" s="878"/>
      <c r="AR74" s="878"/>
      <c r="AS74" s="878"/>
      <c r="AT74" s="878"/>
      <c r="AU74" s="878" t="s">
        <v>598</v>
      </c>
      <c r="AV74" s="878"/>
      <c r="AW74" s="878"/>
      <c r="AX74" s="878"/>
      <c r="AY74" s="878"/>
      <c r="AZ74" s="924"/>
      <c r="BA74" s="924"/>
      <c r="BB74" s="924"/>
      <c r="BC74" s="924"/>
      <c r="BD74" s="925"/>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t="s">
        <v>595</v>
      </c>
      <c r="C75" s="921"/>
      <c r="D75" s="921"/>
      <c r="E75" s="921"/>
      <c r="F75" s="921"/>
      <c r="G75" s="921"/>
      <c r="H75" s="921"/>
      <c r="I75" s="921"/>
      <c r="J75" s="921"/>
      <c r="K75" s="921"/>
      <c r="L75" s="921"/>
      <c r="M75" s="921"/>
      <c r="N75" s="921"/>
      <c r="O75" s="921"/>
      <c r="P75" s="922"/>
      <c r="Q75" s="926">
        <v>261265</v>
      </c>
      <c r="R75" s="927"/>
      <c r="S75" s="927"/>
      <c r="T75" s="927"/>
      <c r="U75" s="877"/>
      <c r="V75" s="928">
        <v>253642</v>
      </c>
      <c r="W75" s="927"/>
      <c r="X75" s="927"/>
      <c r="Y75" s="927"/>
      <c r="Z75" s="877"/>
      <c r="AA75" s="928">
        <v>7623</v>
      </c>
      <c r="AB75" s="927"/>
      <c r="AC75" s="927"/>
      <c r="AD75" s="927"/>
      <c r="AE75" s="877"/>
      <c r="AF75" s="928">
        <v>7623</v>
      </c>
      <c r="AG75" s="927"/>
      <c r="AH75" s="927"/>
      <c r="AI75" s="927"/>
      <c r="AJ75" s="877"/>
      <c r="AK75" s="928" t="s">
        <v>598</v>
      </c>
      <c r="AL75" s="927"/>
      <c r="AM75" s="927"/>
      <c r="AN75" s="927"/>
      <c r="AO75" s="877"/>
      <c r="AP75" s="928" t="s">
        <v>598</v>
      </c>
      <c r="AQ75" s="927"/>
      <c r="AR75" s="927"/>
      <c r="AS75" s="927"/>
      <c r="AT75" s="877"/>
      <c r="AU75" s="928" t="s">
        <v>598</v>
      </c>
      <c r="AV75" s="927"/>
      <c r="AW75" s="927"/>
      <c r="AX75" s="927"/>
      <c r="AY75" s="877"/>
      <c r="AZ75" s="924"/>
      <c r="BA75" s="924"/>
      <c r="BB75" s="924"/>
      <c r="BC75" s="924"/>
      <c r="BD75" s="925"/>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t="s">
        <v>596</v>
      </c>
      <c r="C76" s="921"/>
      <c r="D76" s="921"/>
      <c r="E76" s="921"/>
      <c r="F76" s="921"/>
      <c r="G76" s="921"/>
      <c r="H76" s="921"/>
      <c r="I76" s="921"/>
      <c r="J76" s="921"/>
      <c r="K76" s="921"/>
      <c r="L76" s="921"/>
      <c r="M76" s="921"/>
      <c r="N76" s="921"/>
      <c r="O76" s="921"/>
      <c r="P76" s="922"/>
      <c r="Q76" s="926">
        <v>42</v>
      </c>
      <c r="R76" s="927"/>
      <c r="S76" s="927"/>
      <c r="T76" s="927"/>
      <c r="U76" s="877"/>
      <c r="V76" s="928">
        <v>35</v>
      </c>
      <c r="W76" s="927"/>
      <c r="X76" s="927"/>
      <c r="Y76" s="927"/>
      <c r="Z76" s="877"/>
      <c r="AA76" s="928">
        <v>7</v>
      </c>
      <c r="AB76" s="927"/>
      <c r="AC76" s="927"/>
      <c r="AD76" s="927"/>
      <c r="AE76" s="877"/>
      <c r="AF76" s="928">
        <v>7</v>
      </c>
      <c r="AG76" s="927"/>
      <c r="AH76" s="927"/>
      <c r="AI76" s="927"/>
      <c r="AJ76" s="877"/>
      <c r="AK76" s="928" t="s">
        <v>598</v>
      </c>
      <c r="AL76" s="927"/>
      <c r="AM76" s="927"/>
      <c r="AN76" s="927"/>
      <c r="AO76" s="877"/>
      <c r="AP76" s="928" t="s">
        <v>598</v>
      </c>
      <c r="AQ76" s="927"/>
      <c r="AR76" s="927"/>
      <c r="AS76" s="927"/>
      <c r="AT76" s="877"/>
      <c r="AU76" s="928" t="s">
        <v>598</v>
      </c>
      <c r="AV76" s="927"/>
      <c r="AW76" s="927"/>
      <c r="AX76" s="927"/>
      <c r="AY76" s="877"/>
      <c r="AZ76" s="924" t="s">
        <v>602</v>
      </c>
      <c r="BA76" s="924"/>
      <c r="BB76" s="924"/>
      <c r="BC76" s="924"/>
      <c r="BD76" s="925"/>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c r="C77" s="921"/>
      <c r="D77" s="921"/>
      <c r="E77" s="921"/>
      <c r="F77" s="921"/>
      <c r="G77" s="921"/>
      <c r="H77" s="921"/>
      <c r="I77" s="921"/>
      <c r="J77" s="921"/>
      <c r="K77" s="921"/>
      <c r="L77" s="921"/>
      <c r="M77" s="921"/>
      <c r="N77" s="921"/>
      <c r="O77" s="921"/>
      <c r="P77" s="922"/>
      <c r="Q77" s="926"/>
      <c r="R77" s="927"/>
      <c r="S77" s="927"/>
      <c r="T77" s="927"/>
      <c r="U77" s="877"/>
      <c r="V77" s="928"/>
      <c r="W77" s="927"/>
      <c r="X77" s="927"/>
      <c r="Y77" s="927"/>
      <c r="Z77" s="877"/>
      <c r="AA77" s="928"/>
      <c r="AB77" s="927"/>
      <c r="AC77" s="927"/>
      <c r="AD77" s="927"/>
      <c r="AE77" s="877"/>
      <c r="AF77" s="928"/>
      <c r="AG77" s="927"/>
      <c r="AH77" s="927"/>
      <c r="AI77" s="927"/>
      <c r="AJ77" s="877"/>
      <c r="AK77" s="928"/>
      <c r="AL77" s="927"/>
      <c r="AM77" s="927"/>
      <c r="AN77" s="927"/>
      <c r="AO77" s="877"/>
      <c r="AP77" s="928"/>
      <c r="AQ77" s="927"/>
      <c r="AR77" s="927"/>
      <c r="AS77" s="927"/>
      <c r="AT77" s="877"/>
      <c r="AU77" s="928"/>
      <c r="AV77" s="927"/>
      <c r="AW77" s="927"/>
      <c r="AX77" s="927"/>
      <c r="AY77" s="877"/>
      <c r="AZ77" s="924"/>
      <c r="BA77" s="924"/>
      <c r="BB77" s="924"/>
      <c r="BC77" s="924"/>
      <c r="BD77" s="925"/>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393</v>
      </c>
      <c r="B88" s="837" t="s">
        <v>424</v>
      </c>
      <c r="C88" s="838"/>
      <c r="D88" s="838"/>
      <c r="E88" s="838"/>
      <c r="F88" s="838"/>
      <c r="G88" s="838"/>
      <c r="H88" s="838"/>
      <c r="I88" s="838"/>
      <c r="J88" s="838"/>
      <c r="K88" s="838"/>
      <c r="L88" s="838"/>
      <c r="M88" s="838"/>
      <c r="N88" s="838"/>
      <c r="O88" s="838"/>
      <c r="P88" s="839"/>
      <c r="Q88" s="885"/>
      <c r="R88" s="886"/>
      <c r="S88" s="886"/>
      <c r="T88" s="886"/>
      <c r="U88" s="886"/>
      <c r="V88" s="886"/>
      <c r="W88" s="886"/>
      <c r="X88" s="886"/>
      <c r="Y88" s="886"/>
      <c r="Z88" s="886"/>
      <c r="AA88" s="886"/>
      <c r="AB88" s="886"/>
      <c r="AC88" s="886"/>
      <c r="AD88" s="886"/>
      <c r="AE88" s="886"/>
      <c r="AF88" s="889">
        <f>AF68+AF69+AF70+AF71+AF72+AF73+AF74+AF75+AF76</f>
        <v>8130</v>
      </c>
      <c r="AG88" s="889"/>
      <c r="AH88" s="889"/>
      <c r="AI88" s="889"/>
      <c r="AJ88" s="889"/>
      <c r="AK88" s="886"/>
      <c r="AL88" s="886"/>
      <c r="AM88" s="886"/>
      <c r="AN88" s="886"/>
      <c r="AO88" s="886"/>
      <c r="AP88" s="889">
        <f>AP68+AP71+AP72</f>
        <v>3457</v>
      </c>
      <c r="AQ88" s="889"/>
      <c r="AR88" s="889"/>
      <c r="AS88" s="889"/>
      <c r="AT88" s="889"/>
      <c r="AU88" s="889">
        <f>AU68+AU71+AU72</f>
        <v>830</v>
      </c>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7" t="s">
        <v>425</v>
      </c>
      <c r="BS102" s="838"/>
      <c r="BT102" s="838"/>
      <c r="BU102" s="838"/>
      <c r="BV102" s="838"/>
      <c r="BW102" s="838"/>
      <c r="BX102" s="838"/>
      <c r="BY102" s="838"/>
      <c r="BZ102" s="838"/>
      <c r="CA102" s="838"/>
      <c r="CB102" s="838"/>
      <c r="CC102" s="838"/>
      <c r="CD102" s="838"/>
      <c r="CE102" s="838"/>
      <c r="CF102" s="838"/>
      <c r="CG102" s="839"/>
      <c r="CH102" s="936"/>
      <c r="CI102" s="937"/>
      <c r="CJ102" s="937"/>
      <c r="CK102" s="937"/>
      <c r="CL102" s="938"/>
      <c r="CM102" s="936"/>
      <c r="CN102" s="937"/>
      <c r="CO102" s="937"/>
      <c r="CP102" s="937"/>
      <c r="CQ102" s="938"/>
      <c r="CR102" s="939">
        <f>CR7</f>
        <v>15</v>
      </c>
      <c r="CS102" s="897"/>
      <c r="CT102" s="897"/>
      <c r="CU102" s="897"/>
      <c r="CV102" s="940"/>
      <c r="CW102" s="939">
        <f>CW7</f>
        <v>39</v>
      </c>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426</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427</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430</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431</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432</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433</v>
      </c>
      <c r="AB109" s="942"/>
      <c r="AC109" s="942"/>
      <c r="AD109" s="942"/>
      <c r="AE109" s="943"/>
      <c r="AF109" s="941" t="s">
        <v>311</v>
      </c>
      <c r="AG109" s="942"/>
      <c r="AH109" s="942"/>
      <c r="AI109" s="942"/>
      <c r="AJ109" s="943"/>
      <c r="AK109" s="941" t="s">
        <v>310</v>
      </c>
      <c r="AL109" s="942"/>
      <c r="AM109" s="942"/>
      <c r="AN109" s="942"/>
      <c r="AO109" s="943"/>
      <c r="AP109" s="941" t="s">
        <v>434</v>
      </c>
      <c r="AQ109" s="942"/>
      <c r="AR109" s="942"/>
      <c r="AS109" s="942"/>
      <c r="AT109" s="944"/>
      <c r="AU109" s="961" t="s">
        <v>432</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433</v>
      </c>
      <c r="BR109" s="942"/>
      <c r="BS109" s="942"/>
      <c r="BT109" s="942"/>
      <c r="BU109" s="943"/>
      <c r="BV109" s="941" t="s">
        <v>311</v>
      </c>
      <c r="BW109" s="942"/>
      <c r="BX109" s="942"/>
      <c r="BY109" s="942"/>
      <c r="BZ109" s="943"/>
      <c r="CA109" s="941" t="s">
        <v>310</v>
      </c>
      <c r="CB109" s="942"/>
      <c r="CC109" s="942"/>
      <c r="CD109" s="942"/>
      <c r="CE109" s="943"/>
      <c r="CF109" s="962" t="s">
        <v>434</v>
      </c>
      <c r="CG109" s="962"/>
      <c r="CH109" s="962"/>
      <c r="CI109" s="962"/>
      <c r="CJ109" s="962"/>
      <c r="CK109" s="941" t="s">
        <v>435</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433</v>
      </c>
      <c r="DH109" s="942"/>
      <c r="DI109" s="942"/>
      <c r="DJ109" s="942"/>
      <c r="DK109" s="943"/>
      <c r="DL109" s="941" t="s">
        <v>311</v>
      </c>
      <c r="DM109" s="942"/>
      <c r="DN109" s="942"/>
      <c r="DO109" s="942"/>
      <c r="DP109" s="943"/>
      <c r="DQ109" s="941" t="s">
        <v>310</v>
      </c>
      <c r="DR109" s="942"/>
      <c r="DS109" s="942"/>
      <c r="DT109" s="942"/>
      <c r="DU109" s="943"/>
      <c r="DV109" s="941" t="s">
        <v>434</v>
      </c>
      <c r="DW109" s="942"/>
      <c r="DX109" s="942"/>
      <c r="DY109" s="942"/>
      <c r="DZ109" s="944"/>
    </row>
    <row r="110" spans="1:131" s="247" customFormat="1" ht="26.25" customHeight="1" x14ac:dyDescent="0.15">
      <c r="A110" s="945" t="s">
        <v>436</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1655203</v>
      </c>
      <c r="AB110" s="949"/>
      <c r="AC110" s="949"/>
      <c r="AD110" s="949"/>
      <c r="AE110" s="950"/>
      <c r="AF110" s="951">
        <v>1586332</v>
      </c>
      <c r="AG110" s="949"/>
      <c r="AH110" s="949"/>
      <c r="AI110" s="949"/>
      <c r="AJ110" s="950"/>
      <c r="AK110" s="951">
        <v>1637291</v>
      </c>
      <c r="AL110" s="949"/>
      <c r="AM110" s="949"/>
      <c r="AN110" s="949"/>
      <c r="AO110" s="950"/>
      <c r="AP110" s="952">
        <v>16.2</v>
      </c>
      <c r="AQ110" s="953"/>
      <c r="AR110" s="953"/>
      <c r="AS110" s="953"/>
      <c r="AT110" s="954"/>
      <c r="AU110" s="955" t="s">
        <v>73</v>
      </c>
      <c r="AV110" s="956"/>
      <c r="AW110" s="956"/>
      <c r="AX110" s="956"/>
      <c r="AY110" s="956"/>
      <c r="AZ110" s="997" t="s">
        <v>437</v>
      </c>
      <c r="BA110" s="946"/>
      <c r="BB110" s="946"/>
      <c r="BC110" s="946"/>
      <c r="BD110" s="946"/>
      <c r="BE110" s="946"/>
      <c r="BF110" s="946"/>
      <c r="BG110" s="946"/>
      <c r="BH110" s="946"/>
      <c r="BI110" s="946"/>
      <c r="BJ110" s="946"/>
      <c r="BK110" s="946"/>
      <c r="BL110" s="946"/>
      <c r="BM110" s="946"/>
      <c r="BN110" s="946"/>
      <c r="BO110" s="946"/>
      <c r="BP110" s="947"/>
      <c r="BQ110" s="983">
        <v>13914520</v>
      </c>
      <c r="BR110" s="984"/>
      <c r="BS110" s="984"/>
      <c r="BT110" s="984"/>
      <c r="BU110" s="984"/>
      <c r="BV110" s="984">
        <v>13596003</v>
      </c>
      <c r="BW110" s="984"/>
      <c r="BX110" s="984"/>
      <c r="BY110" s="984"/>
      <c r="BZ110" s="984"/>
      <c r="CA110" s="984">
        <v>13160604</v>
      </c>
      <c r="CB110" s="984"/>
      <c r="CC110" s="984"/>
      <c r="CD110" s="984"/>
      <c r="CE110" s="984"/>
      <c r="CF110" s="998">
        <v>130.30000000000001</v>
      </c>
      <c r="CG110" s="999"/>
      <c r="CH110" s="999"/>
      <c r="CI110" s="999"/>
      <c r="CJ110" s="999"/>
      <c r="CK110" s="1000" t="s">
        <v>438</v>
      </c>
      <c r="CL110" s="1001"/>
      <c r="CM110" s="980" t="s">
        <v>439</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440</v>
      </c>
      <c r="DH110" s="984"/>
      <c r="DI110" s="984"/>
      <c r="DJ110" s="984"/>
      <c r="DK110" s="984"/>
      <c r="DL110" s="984" t="s">
        <v>395</v>
      </c>
      <c r="DM110" s="984"/>
      <c r="DN110" s="984"/>
      <c r="DO110" s="984"/>
      <c r="DP110" s="984"/>
      <c r="DQ110" s="984" t="s">
        <v>440</v>
      </c>
      <c r="DR110" s="984"/>
      <c r="DS110" s="984"/>
      <c r="DT110" s="984"/>
      <c r="DU110" s="984"/>
      <c r="DV110" s="985" t="s">
        <v>176</v>
      </c>
      <c r="DW110" s="985"/>
      <c r="DX110" s="985"/>
      <c r="DY110" s="985"/>
      <c r="DZ110" s="986"/>
    </row>
    <row r="111" spans="1:131" s="247" customFormat="1" ht="26.25" customHeight="1" x14ac:dyDescent="0.15">
      <c r="A111" s="987" t="s">
        <v>441</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395</v>
      </c>
      <c r="AB111" s="991"/>
      <c r="AC111" s="991"/>
      <c r="AD111" s="991"/>
      <c r="AE111" s="992"/>
      <c r="AF111" s="993" t="s">
        <v>442</v>
      </c>
      <c r="AG111" s="991"/>
      <c r="AH111" s="991"/>
      <c r="AI111" s="991"/>
      <c r="AJ111" s="992"/>
      <c r="AK111" s="993" t="s">
        <v>440</v>
      </c>
      <c r="AL111" s="991"/>
      <c r="AM111" s="991"/>
      <c r="AN111" s="991"/>
      <c r="AO111" s="992"/>
      <c r="AP111" s="994" t="s">
        <v>440</v>
      </c>
      <c r="AQ111" s="995"/>
      <c r="AR111" s="995"/>
      <c r="AS111" s="995"/>
      <c r="AT111" s="996"/>
      <c r="AU111" s="957"/>
      <c r="AV111" s="958"/>
      <c r="AW111" s="958"/>
      <c r="AX111" s="958"/>
      <c r="AY111" s="958"/>
      <c r="AZ111" s="1006" t="s">
        <v>443</v>
      </c>
      <c r="BA111" s="1007"/>
      <c r="BB111" s="1007"/>
      <c r="BC111" s="1007"/>
      <c r="BD111" s="1007"/>
      <c r="BE111" s="1007"/>
      <c r="BF111" s="1007"/>
      <c r="BG111" s="1007"/>
      <c r="BH111" s="1007"/>
      <c r="BI111" s="1007"/>
      <c r="BJ111" s="1007"/>
      <c r="BK111" s="1007"/>
      <c r="BL111" s="1007"/>
      <c r="BM111" s="1007"/>
      <c r="BN111" s="1007"/>
      <c r="BO111" s="1007"/>
      <c r="BP111" s="1008"/>
      <c r="BQ111" s="976">
        <v>36734</v>
      </c>
      <c r="BR111" s="977"/>
      <c r="BS111" s="977"/>
      <c r="BT111" s="977"/>
      <c r="BU111" s="977"/>
      <c r="BV111" s="977">
        <v>375</v>
      </c>
      <c r="BW111" s="977"/>
      <c r="BX111" s="977"/>
      <c r="BY111" s="977"/>
      <c r="BZ111" s="977"/>
      <c r="CA111" s="977">
        <v>333982</v>
      </c>
      <c r="CB111" s="977"/>
      <c r="CC111" s="977"/>
      <c r="CD111" s="977"/>
      <c r="CE111" s="977"/>
      <c r="CF111" s="971">
        <v>3.3</v>
      </c>
      <c r="CG111" s="972"/>
      <c r="CH111" s="972"/>
      <c r="CI111" s="972"/>
      <c r="CJ111" s="972"/>
      <c r="CK111" s="1002"/>
      <c r="CL111" s="1003"/>
      <c r="CM111" s="973" t="s">
        <v>444</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445</v>
      </c>
      <c r="DH111" s="977"/>
      <c r="DI111" s="977"/>
      <c r="DJ111" s="977"/>
      <c r="DK111" s="977"/>
      <c r="DL111" s="977" t="s">
        <v>440</v>
      </c>
      <c r="DM111" s="977"/>
      <c r="DN111" s="977"/>
      <c r="DO111" s="977"/>
      <c r="DP111" s="977"/>
      <c r="DQ111" s="977" t="s">
        <v>440</v>
      </c>
      <c r="DR111" s="977"/>
      <c r="DS111" s="977"/>
      <c r="DT111" s="977"/>
      <c r="DU111" s="977"/>
      <c r="DV111" s="978" t="s">
        <v>440</v>
      </c>
      <c r="DW111" s="978"/>
      <c r="DX111" s="978"/>
      <c r="DY111" s="978"/>
      <c r="DZ111" s="979"/>
    </row>
    <row r="112" spans="1:131" s="247" customFormat="1" ht="26.25" customHeight="1" x14ac:dyDescent="0.15">
      <c r="A112" s="1009" t="s">
        <v>446</v>
      </c>
      <c r="B112" s="1010"/>
      <c r="C112" s="1007" t="s">
        <v>447</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440</v>
      </c>
      <c r="AB112" s="1016"/>
      <c r="AC112" s="1016"/>
      <c r="AD112" s="1016"/>
      <c r="AE112" s="1017"/>
      <c r="AF112" s="1018" t="s">
        <v>440</v>
      </c>
      <c r="AG112" s="1016"/>
      <c r="AH112" s="1016"/>
      <c r="AI112" s="1016"/>
      <c r="AJ112" s="1017"/>
      <c r="AK112" s="1018" t="s">
        <v>395</v>
      </c>
      <c r="AL112" s="1016"/>
      <c r="AM112" s="1016"/>
      <c r="AN112" s="1016"/>
      <c r="AO112" s="1017"/>
      <c r="AP112" s="1019" t="s">
        <v>440</v>
      </c>
      <c r="AQ112" s="1020"/>
      <c r="AR112" s="1020"/>
      <c r="AS112" s="1020"/>
      <c r="AT112" s="1021"/>
      <c r="AU112" s="957"/>
      <c r="AV112" s="958"/>
      <c r="AW112" s="958"/>
      <c r="AX112" s="958"/>
      <c r="AY112" s="958"/>
      <c r="AZ112" s="1006" t="s">
        <v>448</v>
      </c>
      <c r="BA112" s="1007"/>
      <c r="BB112" s="1007"/>
      <c r="BC112" s="1007"/>
      <c r="BD112" s="1007"/>
      <c r="BE112" s="1007"/>
      <c r="BF112" s="1007"/>
      <c r="BG112" s="1007"/>
      <c r="BH112" s="1007"/>
      <c r="BI112" s="1007"/>
      <c r="BJ112" s="1007"/>
      <c r="BK112" s="1007"/>
      <c r="BL112" s="1007"/>
      <c r="BM112" s="1007"/>
      <c r="BN112" s="1007"/>
      <c r="BO112" s="1007"/>
      <c r="BP112" s="1008"/>
      <c r="BQ112" s="976">
        <v>16254048</v>
      </c>
      <c r="BR112" s="977"/>
      <c r="BS112" s="977"/>
      <c r="BT112" s="977"/>
      <c r="BU112" s="977"/>
      <c r="BV112" s="977">
        <v>15570297</v>
      </c>
      <c r="BW112" s="977"/>
      <c r="BX112" s="977"/>
      <c r="BY112" s="977"/>
      <c r="BZ112" s="977"/>
      <c r="CA112" s="977">
        <v>14184391</v>
      </c>
      <c r="CB112" s="977"/>
      <c r="CC112" s="977"/>
      <c r="CD112" s="977"/>
      <c r="CE112" s="977"/>
      <c r="CF112" s="971">
        <v>140.5</v>
      </c>
      <c r="CG112" s="972"/>
      <c r="CH112" s="972"/>
      <c r="CI112" s="972"/>
      <c r="CJ112" s="972"/>
      <c r="CK112" s="1002"/>
      <c r="CL112" s="1003"/>
      <c r="CM112" s="973" t="s">
        <v>449</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440</v>
      </c>
      <c r="DH112" s="977"/>
      <c r="DI112" s="977"/>
      <c r="DJ112" s="977"/>
      <c r="DK112" s="977"/>
      <c r="DL112" s="977" t="s">
        <v>440</v>
      </c>
      <c r="DM112" s="977"/>
      <c r="DN112" s="977"/>
      <c r="DO112" s="977"/>
      <c r="DP112" s="977"/>
      <c r="DQ112" s="977" t="s">
        <v>442</v>
      </c>
      <c r="DR112" s="977"/>
      <c r="DS112" s="977"/>
      <c r="DT112" s="977"/>
      <c r="DU112" s="977"/>
      <c r="DV112" s="978" t="s">
        <v>395</v>
      </c>
      <c r="DW112" s="978"/>
      <c r="DX112" s="978"/>
      <c r="DY112" s="978"/>
      <c r="DZ112" s="979"/>
    </row>
    <row r="113" spans="1:130" s="247" customFormat="1" ht="26.25" customHeight="1" x14ac:dyDescent="0.15">
      <c r="A113" s="1011"/>
      <c r="B113" s="1012"/>
      <c r="C113" s="1007" t="s">
        <v>450</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940242</v>
      </c>
      <c r="AB113" s="991"/>
      <c r="AC113" s="991"/>
      <c r="AD113" s="991"/>
      <c r="AE113" s="992"/>
      <c r="AF113" s="993">
        <v>885875</v>
      </c>
      <c r="AG113" s="991"/>
      <c r="AH113" s="991"/>
      <c r="AI113" s="991"/>
      <c r="AJ113" s="992"/>
      <c r="AK113" s="993">
        <v>914272</v>
      </c>
      <c r="AL113" s="991"/>
      <c r="AM113" s="991"/>
      <c r="AN113" s="991"/>
      <c r="AO113" s="992"/>
      <c r="AP113" s="994">
        <v>9.1</v>
      </c>
      <c r="AQ113" s="995"/>
      <c r="AR113" s="995"/>
      <c r="AS113" s="995"/>
      <c r="AT113" s="996"/>
      <c r="AU113" s="957"/>
      <c r="AV113" s="958"/>
      <c r="AW113" s="958"/>
      <c r="AX113" s="958"/>
      <c r="AY113" s="958"/>
      <c r="AZ113" s="1006" t="s">
        <v>451</v>
      </c>
      <c r="BA113" s="1007"/>
      <c r="BB113" s="1007"/>
      <c r="BC113" s="1007"/>
      <c r="BD113" s="1007"/>
      <c r="BE113" s="1007"/>
      <c r="BF113" s="1007"/>
      <c r="BG113" s="1007"/>
      <c r="BH113" s="1007"/>
      <c r="BI113" s="1007"/>
      <c r="BJ113" s="1007"/>
      <c r="BK113" s="1007"/>
      <c r="BL113" s="1007"/>
      <c r="BM113" s="1007"/>
      <c r="BN113" s="1007"/>
      <c r="BO113" s="1007"/>
      <c r="BP113" s="1008"/>
      <c r="BQ113" s="976">
        <v>263327</v>
      </c>
      <c r="BR113" s="977"/>
      <c r="BS113" s="977"/>
      <c r="BT113" s="977"/>
      <c r="BU113" s="977"/>
      <c r="BV113" s="977">
        <v>966064</v>
      </c>
      <c r="BW113" s="977"/>
      <c r="BX113" s="977"/>
      <c r="BY113" s="977"/>
      <c r="BZ113" s="977"/>
      <c r="CA113" s="977">
        <v>830277</v>
      </c>
      <c r="CB113" s="977"/>
      <c r="CC113" s="977"/>
      <c r="CD113" s="977"/>
      <c r="CE113" s="977"/>
      <c r="CF113" s="971">
        <v>8.1999999999999993</v>
      </c>
      <c r="CG113" s="972"/>
      <c r="CH113" s="972"/>
      <c r="CI113" s="972"/>
      <c r="CJ113" s="972"/>
      <c r="CK113" s="1002"/>
      <c r="CL113" s="1003"/>
      <c r="CM113" s="973" t="s">
        <v>452</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v>17253</v>
      </c>
      <c r="DH113" s="1016"/>
      <c r="DI113" s="1016"/>
      <c r="DJ113" s="1016"/>
      <c r="DK113" s="1017"/>
      <c r="DL113" s="1018" t="s">
        <v>395</v>
      </c>
      <c r="DM113" s="1016"/>
      <c r="DN113" s="1016"/>
      <c r="DO113" s="1016"/>
      <c r="DP113" s="1017"/>
      <c r="DQ113" s="1018" t="s">
        <v>440</v>
      </c>
      <c r="DR113" s="1016"/>
      <c r="DS113" s="1016"/>
      <c r="DT113" s="1016"/>
      <c r="DU113" s="1017"/>
      <c r="DV113" s="1019" t="s">
        <v>442</v>
      </c>
      <c r="DW113" s="1020"/>
      <c r="DX113" s="1020"/>
      <c r="DY113" s="1020"/>
      <c r="DZ113" s="1021"/>
    </row>
    <row r="114" spans="1:130" s="247" customFormat="1" ht="26.25" customHeight="1" x14ac:dyDescent="0.15">
      <c r="A114" s="1011"/>
      <c r="B114" s="1012"/>
      <c r="C114" s="1007" t="s">
        <v>453</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73773</v>
      </c>
      <c r="AB114" s="1016"/>
      <c r="AC114" s="1016"/>
      <c r="AD114" s="1016"/>
      <c r="AE114" s="1017"/>
      <c r="AF114" s="1018">
        <v>45069</v>
      </c>
      <c r="AG114" s="1016"/>
      <c r="AH114" s="1016"/>
      <c r="AI114" s="1016"/>
      <c r="AJ114" s="1017"/>
      <c r="AK114" s="1018">
        <v>79262</v>
      </c>
      <c r="AL114" s="1016"/>
      <c r="AM114" s="1016"/>
      <c r="AN114" s="1016"/>
      <c r="AO114" s="1017"/>
      <c r="AP114" s="1019">
        <v>0.8</v>
      </c>
      <c r="AQ114" s="1020"/>
      <c r="AR114" s="1020"/>
      <c r="AS114" s="1020"/>
      <c r="AT114" s="1021"/>
      <c r="AU114" s="957"/>
      <c r="AV114" s="958"/>
      <c r="AW114" s="958"/>
      <c r="AX114" s="958"/>
      <c r="AY114" s="958"/>
      <c r="AZ114" s="1006" t="s">
        <v>454</v>
      </c>
      <c r="BA114" s="1007"/>
      <c r="BB114" s="1007"/>
      <c r="BC114" s="1007"/>
      <c r="BD114" s="1007"/>
      <c r="BE114" s="1007"/>
      <c r="BF114" s="1007"/>
      <c r="BG114" s="1007"/>
      <c r="BH114" s="1007"/>
      <c r="BI114" s="1007"/>
      <c r="BJ114" s="1007"/>
      <c r="BK114" s="1007"/>
      <c r="BL114" s="1007"/>
      <c r="BM114" s="1007"/>
      <c r="BN114" s="1007"/>
      <c r="BO114" s="1007"/>
      <c r="BP114" s="1008"/>
      <c r="BQ114" s="976">
        <v>1690194</v>
      </c>
      <c r="BR114" s="977"/>
      <c r="BS114" s="977"/>
      <c r="BT114" s="977"/>
      <c r="BU114" s="977"/>
      <c r="BV114" s="977">
        <v>1820970</v>
      </c>
      <c r="BW114" s="977"/>
      <c r="BX114" s="977"/>
      <c r="BY114" s="977"/>
      <c r="BZ114" s="977"/>
      <c r="CA114" s="977">
        <v>1601861</v>
      </c>
      <c r="CB114" s="977"/>
      <c r="CC114" s="977"/>
      <c r="CD114" s="977"/>
      <c r="CE114" s="977"/>
      <c r="CF114" s="971">
        <v>15.9</v>
      </c>
      <c r="CG114" s="972"/>
      <c r="CH114" s="972"/>
      <c r="CI114" s="972"/>
      <c r="CJ114" s="972"/>
      <c r="CK114" s="1002"/>
      <c r="CL114" s="1003"/>
      <c r="CM114" s="973" t="s">
        <v>455</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440</v>
      </c>
      <c r="DH114" s="1016"/>
      <c r="DI114" s="1016"/>
      <c r="DJ114" s="1016"/>
      <c r="DK114" s="1017"/>
      <c r="DL114" s="1018" t="s">
        <v>440</v>
      </c>
      <c r="DM114" s="1016"/>
      <c r="DN114" s="1016"/>
      <c r="DO114" s="1016"/>
      <c r="DP114" s="1017"/>
      <c r="DQ114" s="1018" t="s">
        <v>440</v>
      </c>
      <c r="DR114" s="1016"/>
      <c r="DS114" s="1016"/>
      <c r="DT114" s="1016"/>
      <c r="DU114" s="1017"/>
      <c r="DV114" s="1019" t="s">
        <v>440</v>
      </c>
      <c r="DW114" s="1020"/>
      <c r="DX114" s="1020"/>
      <c r="DY114" s="1020"/>
      <c r="DZ114" s="1021"/>
    </row>
    <row r="115" spans="1:130" s="247" customFormat="1" ht="26.25" customHeight="1" x14ac:dyDescent="0.15">
      <c r="A115" s="1011"/>
      <c r="B115" s="1012"/>
      <c r="C115" s="1007" t="s">
        <v>456</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36343</v>
      </c>
      <c r="AB115" s="991"/>
      <c r="AC115" s="991"/>
      <c r="AD115" s="991"/>
      <c r="AE115" s="992"/>
      <c r="AF115" s="993">
        <v>36343</v>
      </c>
      <c r="AG115" s="991"/>
      <c r="AH115" s="991"/>
      <c r="AI115" s="991"/>
      <c r="AJ115" s="992"/>
      <c r="AK115" s="993">
        <v>388</v>
      </c>
      <c r="AL115" s="991"/>
      <c r="AM115" s="991"/>
      <c r="AN115" s="991"/>
      <c r="AO115" s="992"/>
      <c r="AP115" s="994">
        <v>0</v>
      </c>
      <c r="AQ115" s="995"/>
      <c r="AR115" s="995"/>
      <c r="AS115" s="995"/>
      <c r="AT115" s="996"/>
      <c r="AU115" s="957"/>
      <c r="AV115" s="958"/>
      <c r="AW115" s="958"/>
      <c r="AX115" s="958"/>
      <c r="AY115" s="958"/>
      <c r="AZ115" s="1006" t="s">
        <v>457</v>
      </c>
      <c r="BA115" s="1007"/>
      <c r="BB115" s="1007"/>
      <c r="BC115" s="1007"/>
      <c r="BD115" s="1007"/>
      <c r="BE115" s="1007"/>
      <c r="BF115" s="1007"/>
      <c r="BG115" s="1007"/>
      <c r="BH115" s="1007"/>
      <c r="BI115" s="1007"/>
      <c r="BJ115" s="1007"/>
      <c r="BK115" s="1007"/>
      <c r="BL115" s="1007"/>
      <c r="BM115" s="1007"/>
      <c r="BN115" s="1007"/>
      <c r="BO115" s="1007"/>
      <c r="BP115" s="1008"/>
      <c r="BQ115" s="976" t="s">
        <v>440</v>
      </c>
      <c r="BR115" s="977"/>
      <c r="BS115" s="977"/>
      <c r="BT115" s="977"/>
      <c r="BU115" s="977"/>
      <c r="BV115" s="977" t="s">
        <v>395</v>
      </c>
      <c r="BW115" s="977"/>
      <c r="BX115" s="977"/>
      <c r="BY115" s="977"/>
      <c r="BZ115" s="977"/>
      <c r="CA115" s="977" t="s">
        <v>440</v>
      </c>
      <c r="CB115" s="977"/>
      <c r="CC115" s="977"/>
      <c r="CD115" s="977"/>
      <c r="CE115" s="977"/>
      <c r="CF115" s="971" t="s">
        <v>440</v>
      </c>
      <c r="CG115" s="972"/>
      <c r="CH115" s="972"/>
      <c r="CI115" s="972"/>
      <c r="CJ115" s="972"/>
      <c r="CK115" s="1002"/>
      <c r="CL115" s="1003"/>
      <c r="CM115" s="1006" t="s">
        <v>458</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395</v>
      </c>
      <c r="DH115" s="1016"/>
      <c r="DI115" s="1016"/>
      <c r="DJ115" s="1016"/>
      <c r="DK115" s="1017"/>
      <c r="DL115" s="1018" t="s">
        <v>395</v>
      </c>
      <c r="DM115" s="1016"/>
      <c r="DN115" s="1016"/>
      <c r="DO115" s="1016"/>
      <c r="DP115" s="1017"/>
      <c r="DQ115" s="1018" t="s">
        <v>440</v>
      </c>
      <c r="DR115" s="1016"/>
      <c r="DS115" s="1016"/>
      <c r="DT115" s="1016"/>
      <c r="DU115" s="1017"/>
      <c r="DV115" s="1019" t="s">
        <v>440</v>
      </c>
      <c r="DW115" s="1020"/>
      <c r="DX115" s="1020"/>
      <c r="DY115" s="1020"/>
      <c r="DZ115" s="1021"/>
    </row>
    <row r="116" spans="1:130" s="247" customFormat="1" ht="26.25" customHeight="1" x14ac:dyDescent="0.15">
      <c r="A116" s="1013"/>
      <c r="B116" s="1014"/>
      <c r="C116" s="1022" t="s">
        <v>459</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395</v>
      </c>
      <c r="AB116" s="1016"/>
      <c r="AC116" s="1016"/>
      <c r="AD116" s="1016"/>
      <c r="AE116" s="1017"/>
      <c r="AF116" s="1018" t="s">
        <v>442</v>
      </c>
      <c r="AG116" s="1016"/>
      <c r="AH116" s="1016"/>
      <c r="AI116" s="1016"/>
      <c r="AJ116" s="1017"/>
      <c r="AK116" s="1018" t="s">
        <v>440</v>
      </c>
      <c r="AL116" s="1016"/>
      <c r="AM116" s="1016"/>
      <c r="AN116" s="1016"/>
      <c r="AO116" s="1017"/>
      <c r="AP116" s="1019" t="s">
        <v>395</v>
      </c>
      <c r="AQ116" s="1020"/>
      <c r="AR116" s="1020"/>
      <c r="AS116" s="1020"/>
      <c r="AT116" s="1021"/>
      <c r="AU116" s="957"/>
      <c r="AV116" s="958"/>
      <c r="AW116" s="958"/>
      <c r="AX116" s="958"/>
      <c r="AY116" s="958"/>
      <c r="AZ116" s="1024" t="s">
        <v>460</v>
      </c>
      <c r="BA116" s="1025"/>
      <c r="BB116" s="1025"/>
      <c r="BC116" s="1025"/>
      <c r="BD116" s="1025"/>
      <c r="BE116" s="1025"/>
      <c r="BF116" s="1025"/>
      <c r="BG116" s="1025"/>
      <c r="BH116" s="1025"/>
      <c r="BI116" s="1025"/>
      <c r="BJ116" s="1025"/>
      <c r="BK116" s="1025"/>
      <c r="BL116" s="1025"/>
      <c r="BM116" s="1025"/>
      <c r="BN116" s="1025"/>
      <c r="BO116" s="1025"/>
      <c r="BP116" s="1026"/>
      <c r="BQ116" s="976" t="s">
        <v>440</v>
      </c>
      <c r="BR116" s="977"/>
      <c r="BS116" s="977"/>
      <c r="BT116" s="977"/>
      <c r="BU116" s="977"/>
      <c r="BV116" s="977" t="s">
        <v>440</v>
      </c>
      <c r="BW116" s="977"/>
      <c r="BX116" s="977"/>
      <c r="BY116" s="977"/>
      <c r="BZ116" s="977"/>
      <c r="CA116" s="977" t="s">
        <v>176</v>
      </c>
      <c r="CB116" s="977"/>
      <c r="CC116" s="977"/>
      <c r="CD116" s="977"/>
      <c r="CE116" s="977"/>
      <c r="CF116" s="971" t="s">
        <v>440</v>
      </c>
      <c r="CG116" s="972"/>
      <c r="CH116" s="972"/>
      <c r="CI116" s="972"/>
      <c r="CJ116" s="972"/>
      <c r="CK116" s="1002"/>
      <c r="CL116" s="1003"/>
      <c r="CM116" s="973" t="s">
        <v>461</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440</v>
      </c>
      <c r="DH116" s="1016"/>
      <c r="DI116" s="1016"/>
      <c r="DJ116" s="1016"/>
      <c r="DK116" s="1017"/>
      <c r="DL116" s="1018" t="s">
        <v>440</v>
      </c>
      <c r="DM116" s="1016"/>
      <c r="DN116" s="1016"/>
      <c r="DO116" s="1016"/>
      <c r="DP116" s="1017"/>
      <c r="DQ116" s="1018" t="s">
        <v>176</v>
      </c>
      <c r="DR116" s="1016"/>
      <c r="DS116" s="1016"/>
      <c r="DT116" s="1016"/>
      <c r="DU116" s="1017"/>
      <c r="DV116" s="1019" t="s">
        <v>440</v>
      </c>
      <c r="DW116" s="1020"/>
      <c r="DX116" s="1020"/>
      <c r="DY116" s="1020"/>
      <c r="DZ116" s="1021"/>
    </row>
    <row r="117" spans="1:130" s="247" customFormat="1" ht="26.25" customHeight="1" x14ac:dyDescent="0.15">
      <c r="A117" s="961" t="s">
        <v>190</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462</v>
      </c>
      <c r="Z117" s="943"/>
      <c r="AA117" s="1033">
        <v>2705561</v>
      </c>
      <c r="AB117" s="1034"/>
      <c r="AC117" s="1034"/>
      <c r="AD117" s="1034"/>
      <c r="AE117" s="1035"/>
      <c r="AF117" s="1036">
        <v>2553619</v>
      </c>
      <c r="AG117" s="1034"/>
      <c r="AH117" s="1034"/>
      <c r="AI117" s="1034"/>
      <c r="AJ117" s="1035"/>
      <c r="AK117" s="1036">
        <v>2631213</v>
      </c>
      <c r="AL117" s="1034"/>
      <c r="AM117" s="1034"/>
      <c r="AN117" s="1034"/>
      <c r="AO117" s="1035"/>
      <c r="AP117" s="1037"/>
      <c r="AQ117" s="1038"/>
      <c r="AR117" s="1038"/>
      <c r="AS117" s="1038"/>
      <c r="AT117" s="1039"/>
      <c r="AU117" s="957"/>
      <c r="AV117" s="958"/>
      <c r="AW117" s="958"/>
      <c r="AX117" s="958"/>
      <c r="AY117" s="958"/>
      <c r="AZ117" s="1024" t="s">
        <v>463</v>
      </c>
      <c r="BA117" s="1025"/>
      <c r="BB117" s="1025"/>
      <c r="BC117" s="1025"/>
      <c r="BD117" s="1025"/>
      <c r="BE117" s="1025"/>
      <c r="BF117" s="1025"/>
      <c r="BG117" s="1025"/>
      <c r="BH117" s="1025"/>
      <c r="BI117" s="1025"/>
      <c r="BJ117" s="1025"/>
      <c r="BK117" s="1025"/>
      <c r="BL117" s="1025"/>
      <c r="BM117" s="1025"/>
      <c r="BN117" s="1025"/>
      <c r="BO117" s="1025"/>
      <c r="BP117" s="1026"/>
      <c r="BQ117" s="976" t="s">
        <v>395</v>
      </c>
      <c r="BR117" s="977"/>
      <c r="BS117" s="977"/>
      <c r="BT117" s="977"/>
      <c r="BU117" s="977"/>
      <c r="BV117" s="977" t="s">
        <v>440</v>
      </c>
      <c r="BW117" s="977"/>
      <c r="BX117" s="977"/>
      <c r="BY117" s="977"/>
      <c r="BZ117" s="977"/>
      <c r="CA117" s="977" t="s">
        <v>440</v>
      </c>
      <c r="CB117" s="977"/>
      <c r="CC117" s="977"/>
      <c r="CD117" s="977"/>
      <c r="CE117" s="977"/>
      <c r="CF117" s="971" t="s">
        <v>442</v>
      </c>
      <c r="CG117" s="972"/>
      <c r="CH117" s="972"/>
      <c r="CI117" s="972"/>
      <c r="CJ117" s="972"/>
      <c r="CK117" s="1002"/>
      <c r="CL117" s="1003"/>
      <c r="CM117" s="973" t="s">
        <v>464</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440</v>
      </c>
      <c r="DH117" s="1016"/>
      <c r="DI117" s="1016"/>
      <c r="DJ117" s="1016"/>
      <c r="DK117" s="1017"/>
      <c r="DL117" s="1018" t="s">
        <v>440</v>
      </c>
      <c r="DM117" s="1016"/>
      <c r="DN117" s="1016"/>
      <c r="DO117" s="1016"/>
      <c r="DP117" s="1017"/>
      <c r="DQ117" s="1018" t="s">
        <v>440</v>
      </c>
      <c r="DR117" s="1016"/>
      <c r="DS117" s="1016"/>
      <c r="DT117" s="1016"/>
      <c r="DU117" s="1017"/>
      <c r="DV117" s="1019" t="s">
        <v>176</v>
      </c>
      <c r="DW117" s="1020"/>
      <c r="DX117" s="1020"/>
      <c r="DY117" s="1020"/>
      <c r="DZ117" s="1021"/>
    </row>
    <row r="118" spans="1:130" s="247" customFormat="1" ht="26.25" customHeight="1" x14ac:dyDescent="0.15">
      <c r="A118" s="961" t="s">
        <v>435</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433</v>
      </c>
      <c r="AB118" s="942"/>
      <c r="AC118" s="942"/>
      <c r="AD118" s="942"/>
      <c r="AE118" s="943"/>
      <c r="AF118" s="941" t="s">
        <v>311</v>
      </c>
      <c r="AG118" s="942"/>
      <c r="AH118" s="942"/>
      <c r="AI118" s="942"/>
      <c r="AJ118" s="943"/>
      <c r="AK118" s="941" t="s">
        <v>310</v>
      </c>
      <c r="AL118" s="942"/>
      <c r="AM118" s="942"/>
      <c r="AN118" s="942"/>
      <c r="AO118" s="943"/>
      <c r="AP118" s="1028" t="s">
        <v>434</v>
      </c>
      <c r="AQ118" s="1029"/>
      <c r="AR118" s="1029"/>
      <c r="AS118" s="1029"/>
      <c r="AT118" s="1030"/>
      <c r="AU118" s="957"/>
      <c r="AV118" s="958"/>
      <c r="AW118" s="958"/>
      <c r="AX118" s="958"/>
      <c r="AY118" s="958"/>
      <c r="AZ118" s="1031" t="s">
        <v>465</v>
      </c>
      <c r="BA118" s="1022"/>
      <c r="BB118" s="1022"/>
      <c r="BC118" s="1022"/>
      <c r="BD118" s="1022"/>
      <c r="BE118" s="1022"/>
      <c r="BF118" s="1022"/>
      <c r="BG118" s="1022"/>
      <c r="BH118" s="1022"/>
      <c r="BI118" s="1022"/>
      <c r="BJ118" s="1022"/>
      <c r="BK118" s="1022"/>
      <c r="BL118" s="1022"/>
      <c r="BM118" s="1022"/>
      <c r="BN118" s="1022"/>
      <c r="BO118" s="1022"/>
      <c r="BP118" s="1023"/>
      <c r="BQ118" s="1054" t="s">
        <v>440</v>
      </c>
      <c r="BR118" s="1055"/>
      <c r="BS118" s="1055"/>
      <c r="BT118" s="1055"/>
      <c r="BU118" s="1055"/>
      <c r="BV118" s="1055" t="s">
        <v>440</v>
      </c>
      <c r="BW118" s="1055"/>
      <c r="BX118" s="1055"/>
      <c r="BY118" s="1055"/>
      <c r="BZ118" s="1055"/>
      <c r="CA118" s="1055" t="s">
        <v>440</v>
      </c>
      <c r="CB118" s="1055"/>
      <c r="CC118" s="1055"/>
      <c r="CD118" s="1055"/>
      <c r="CE118" s="1055"/>
      <c r="CF118" s="971" t="s">
        <v>395</v>
      </c>
      <c r="CG118" s="972"/>
      <c r="CH118" s="972"/>
      <c r="CI118" s="972"/>
      <c r="CJ118" s="972"/>
      <c r="CK118" s="1002"/>
      <c r="CL118" s="1003"/>
      <c r="CM118" s="973" t="s">
        <v>466</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440</v>
      </c>
      <c r="DH118" s="1016"/>
      <c r="DI118" s="1016"/>
      <c r="DJ118" s="1016"/>
      <c r="DK118" s="1017"/>
      <c r="DL118" s="1018" t="s">
        <v>440</v>
      </c>
      <c r="DM118" s="1016"/>
      <c r="DN118" s="1016"/>
      <c r="DO118" s="1016"/>
      <c r="DP118" s="1017"/>
      <c r="DQ118" s="1018" t="s">
        <v>395</v>
      </c>
      <c r="DR118" s="1016"/>
      <c r="DS118" s="1016"/>
      <c r="DT118" s="1016"/>
      <c r="DU118" s="1017"/>
      <c r="DV118" s="1019" t="s">
        <v>395</v>
      </c>
      <c r="DW118" s="1020"/>
      <c r="DX118" s="1020"/>
      <c r="DY118" s="1020"/>
      <c r="DZ118" s="1021"/>
    </row>
    <row r="119" spans="1:130" s="247" customFormat="1" ht="26.25" customHeight="1" x14ac:dyDescent="0.15">
      <c r="A119" s="1115" t="s">
        <v>438</v>
      </c>
      <c r="B119" s="1001"/>
      <c r="C119" s="980" t="s">
        <v>439</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395</v>
      </c>
      <c r="AB119" s="949"/>
      <c r="AC119" s="949"/>
      <c r="AD119" s="949"/>
      <c r="AE119" s="950"/>
      <c r="AF119" s="951" t="s">
        <v>440</v>
      </c>
      <c r="AG119" s="949"/>
      <c r="AH119" s="949"/>
      <c r="AI119" s="949"/>
      <c r="AJ119" s="950"/>
      <c r="AK119" s="951" t="s">
        <v>440</v>
      </c>
      <c r="AL119" s="949"/>
      <c r="AM119" s="949"/>
      <c r="AN119" s="949"/>
      <c r="AO119" s="950"/>
      <c r="AP119" s="952" t="s">
        <v>395</v>
      </c>
      <c r="AQ119" s="953"/>
      <c r="AR119" s="953"/>
      <c r="AS119" s="953"/>
      <c r="AT119" s="954"/>
      <c r="AU119" s="959"/>
      <c r="AV119" s="960"/>
      <c r="AW119" s="960"/>
      <c r="AX119" s="960"/>
      <c r="AY119" s="960"/>
      <c r="AZ119" s="278" t="s">
        <v>190</v>
      </c>
      <c r="BA119" s="278"/>
      <c r="BB119" s="278"/>
      <c r="BC119" s="278"/>
      <c r="BD119" s="278"/>
      <c r="BE119" s="278"/>
      <c r="BF119" s="278"/>
      <c r="BG119" s="278"/>
      <c r="BH119" s="278"/>
      <c r="BI119" s="278"/>
      <c r="BJ119" s="278"/>
      <c r="BK119" s="278"/>
      <c r="BL119" s="278"/>
      <c r="BM119" s="278"/>
      <c r="BN119" s="278"/>
      <c r="BO119" s="1032" t="s">
        <v>467</v>
      </c>
      <c r="BP119" s="1063"/>
      <c r="BQ119" s="1054">
        <v>32158823</v>
      </c>
      <c r="BR119" s="1055"/>
      <c r="BS119" s="1055"/>
      <c r="BT119" s="1055"/>
      <c r="BU119" s="1055"/>
      <c r="BV119" s="1055">
        <v>31953709</v>
      </c>
      <c r="BW119" s="1055"/>
      <c r="BX119" s="1055"/>
      <c r="BY119" s="1055"/>
      <c r="BZ119" s="1055"/>
      <c r="CA119" s="1055">
        <v>30111115</v>
      </c>
      <c r="CB119" s="1055"/>
      <c r="CC119" s="1055"/>
      <c r="CD119" s="1055"/>
      <c r="CE119" s="1055"/>
      <c r="CF119" s="1056"/>
      <c r="CG119" s="1057"/>
      <c r="CH119" s="1057"/>
      <c r="CI119" s="1057"/>
      <c r="CJ119" s="1058"/>
      <c r="CK119" s="1004"/>
      <c r="CL119" s="1005"/>
      <c r="CM119" s="1059" t="s">
        <v>468</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v>19481</v>
      </c>
      <c r="DH119" s="1041"/>
      <c r="DI119" s="1041"/>
      <c r="DJ119" s="1041"/>
      <c r="DK119" s="1042"/>
      <c r="DL119" s="1040">
        <v>375</v>
      </c>
      <c r="DM119" s="1041"/>
      <c r="DN119" s="1041"/>
      <c r="DO119" s="1041"/>
      <c r="DP119" s="1042"/>
      <c r="DQ119" s="1040">
        <v>333982</v>
      </c>
      <c r="DR119" s="1041"/>
      <c r="DS119" s="1041"/>
      <c r="DT119" s="1041"/>
      <c r="DU119" s="1042"/>
      <c r="DV119" s="1043">
        <v>3.3</v>
      </c>
      <c r="DW119" s="1044"/>
      <c r="DX119" s="1044"/>
      <c r="DY119" s="1044"/>
      <c r="DZ119" s="1045"/>
    </row>
    <row r="120" spans="1:130" s="247" customFormat="1" ht="26.25" customHeight="1" x14ac:dyDescent="0.15">
      <c r="A120" s="1116"/>
      <c r="B120" s="1003"/>
      <c r="C120" s="973" t="s">
        <v>444</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395</v>
      </c>
      <c r="AB120" s="1016"/>
      <c r="AC120" s="1016"/>
      <c r="AD120" s="1016"/>
      <c r="AE120" s="1017"/>
      <c r="AF120" s="1018" t="s">
        <v>176</v>
      </c>
      <c r="AG120" s="1016"/>
      <c r="AH120" s="1016"/>
      <c r="AI120" s="1016"/>
      <c r="AJ120" s="1017"/>
      <c r="AK120" s="1018" t="s">
        <v>395</v>
      </c>
      <c r="AL120" s="1016"/>
      <c r="AM120" s="1016"/>
      <c r="AN120" s="1016"/>
      <c r="AO120" s="1017"/>
      <c r="AP120" s="1019" t="s">
        <v>176</v>
      </c>
      <c r="AQ120" s="1020"/>
      <c r="AR120" s="1020"/>
      <c r="AS120" s="1020"/>
      <c r="AT120" s="1021"/>
      <c r="AU120" s="1046" t="s">
        <v>469</v>
      </c>
      <c r="AV120" s="1047"/>
      <c r="AW120" s="1047"/>
      <c r="AX120" s="1047"/>
      <c r="AY120" s="1048"/>
      <c r="AZ120" s="997" t="s">
        <v>470</v>
      </c>
      <c r="BA120" s="946"/>
      <c r="BB120" s="946"/>
      <c r="BC120" s="946"/>
      <c r="BD120" s="946"/>
      <c r="BE120" s="946"/>
      <c r="BF120" s="946"/>
      <c r="BG120" s="946"/>
      <c r="BH120" s="946"/>
      <c r="BI120" s="946"/>
      <c r="BJ120" s="946"/>
      <c r="BK120" s="946"/>
      <c r="BL120" s="946"/>
      <c r="BM120" s="946"/>
      <c r="BN120" s="946"/>
      <c r="BO120" s="946"/>
      <c r="BP120" s="947"/>
      <c r="BQ120" s="983">
        <v>7377701</v>
      </c>
      <c r="BR120" s="984"/>
      <c r="BS120" s="984"/>
      <c r="BT120" s="984"/>
      <c r="BU120" s="984"/>
      <c r="BV120" s="984">
        <v>7465111</v>
      </c>
      <c r="BW120" s="984"/>
      <c r="BX120" s="984"/>
      <c r="BY120" s="984"/>
      <c r="BZ120" s="984"/>
      <c r="CA120" s="984">
        <v>7636849</v>
      </c>
      <c r="CB120" s="984"/>
      <c r="CC120" s="984"/>
      <c r="CD120" s="984"/>
      <c r="CE120" s="984"/>
      <c r="CF120" s="998">
        <v>75.599999999999994</v>
      </c>
      <c r="CG120" s="999"/>
      <c r="CH120" s="999"/>
      <c r="CI120" s="999"/>
      <c r="CJ120" s="999"/>
      <c r="CK120" s="1064" t="s">
        <v>471</v>
      </c>
      <c r="CL120" s="1065"/>
      <c r="CM120" s="1065"/>
      <c r="CN120" s="1065"/>
      <c r="CO120" s="1066"/>
      <c r="CP120" s="1072" t="s">
        <v>472</v>
      </c>
      <c r="CQ120" s="1073"/>
      <c r="CR120" s="1073"/>
      <c r="CS120" s="1073"/>
      <c r="CT120" s="1073"/>
      <c r="CU120" s="1073"/>
      <c r="CV120" s="1073"/>
      <c r="CW120" s="1073"/>
      <c r="CX120" s="1073"/>
      <c r="CY120" s="1073"/>
      <c r="CZ120" s="1073"/>
      <c r="DA120" s="1073"/>
      <c r="DB120" s="1073"/>
      <c r="DC120" s="1073"/>
      <c r="DD120" s="1073"/>
      <c r="DE120" s="1073"/>
      <c r="DF120" s="1074"/>
      <c r="DG120" s="983">
        <v>16254048</v>
      </c>
      <c r="DH120" s="984"/>
      <c r="DI120" s="984"/>
      <c r="DJ120" s="984"/>
      <c r="DK120" s="984"/>
      <c r="DL120" s="984">
        <v>15570297</v>
      </c>
      <c r="DM120" s="984"/>
      <c r="DN120" s="984"/>
      <c r="DO120" s="984"/>
      <c r="DP120" s="984"/>
      <c r="DQ120" s="984">
        <v>14184391</v>
      </c>
      <c r="DR120" s="984"/>
      <c r="DS120" s="984"/>
      <c r="DT120" s="984"/>
      <c r="DU120" s="984"/>
      <c r="DV120" s="985">
        <v>140.5</v>
      </c>
      <c r="DW120" s="985"/>
      <c r="DX120" s="985"/>
      <c r="DY120" s="985"/>
      <c r="DZ120" s="986"/>
    </row>
    <row r="121" spans="1:130" s="247" customFormat="1" ht="26.25" customHeight="1" x14ac:dyDescent="0.15">
      <c r="A121" s="1116"/>
      <c r="B121" s="1003"/>
      <c r="C121" s="1024" t="s">
        <v>473</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v>36343</v>
      </c>
      <c r="AB121" s="1016"/>
      <c r="AC121" s="1016"/>
      <c r="AD121" s="1016"/>
      <c r="AE121" s="1017"/>
      <c r="AF121" s="1018">
        <v>36343</v>
      </c>
      <c r="AG121" s="1016"/>
      <c r="AH121" s="1016"/>
      <c r="AI121" s="1016"/>
      <c r="AJ121" s="1017"/>
      <c r="AK121" s="1018">
        <v>388</v>
      </c>
      <c r="AL121" s="1016"/>
      <c r="AM121" s="1016"/>
      <c r="AN121" s="1016"/>
      <c r="AO121" s="1017"/>
      <c r="AP121" s="1019">
        <v>0</v>
      </c>
      <c r="AQ121" s="1020"/>
      <c r="AR121" s="1020"/>
      <c r="AS121" s="1020"/>
      <c r="AT121" s="1021"/>
      <c r="AU121" s="1049"/>
      <c r="AV121" s="1050"/>
      <c r="AW121" s="1050"/>
      <c r="AX121" s="1050"/>
      <c r="AY121" s="1051"/>
      <c r="AZ121" s="1006" t="s">
        <v>474</v>
      </c>
      <c r="BA121" s="1007"/>
      <c r="BB121" s="1007"/>
      <c r="BC121" s="1007"/>
      <c r="BD121" s="1007"/>
      <c r="BE121" s="1007"/>
      <c r="BF121" s="1007"/>
      <c r="BG121" s="1007"/>
      <c r="BH121" s="1007"/>
      <c r="BI121" s="1007"/>
      <c r="BJ121" s="1007"/>
      <c r="BK121" s="1007"/>
      <c r="BL121" s="1007"/>
      <c r="BM121" s="1007"/>
      <c r="BN121" s="1007"/>
      <c r="BO121" s="1007"/>
      <c r="BP121" s="1008"/>
      <c r="BQ121" s="976">
        <v>7566619</v>
      </c>
      <c r="BR121" s="977"/>
      <c r="BS121" s="977"/>
      <c r="BT121" s="977"/>
      <c r="BU121" s="977"/>
      <c r="BV121" s="977">
        <v>7529596</v>
      </c>
      <c r="BW121" s="977"/>
      <c r="BX121" s="977"/>
      <c r="BY121" s="977"/>
      <c r="BZ121" s="977"/>
      <c r="CA121" s="977">
        <v>5595331</v>
      </c>
      <c r="CB121" s="977"/>
      <c r="CC121" s="977"/>
      <c r="CD121" s="977"/>
      <c r="CE121" s="977"/>
      <c r="CF121" s="971">
        <v>55.4</v>
      </c>
      <c r="CG121" s="972"/>
      <c r="CH121" s="972"/>
      <c r="CI121" s="972"/>
      <c r="CJ121" s="972"/>
      <c r="CK121" s="1067"/>
      <c r="CL121" s="1068"/>
      <c r="CM121" s="1068"/>
      <c r="CN121" s="1068"/>
      <c r="CO121" s="1069"/>
      <c r="CP121" s="1077" t="s">
        <v>475</v>
      </c>
      <c r="CQ121" s="1078"/>
      <c r="CR121" s="1078"/>
      <c r="CS121" s="1078"/>
      <c r="CT121" s="1078"/>
      <c r="CU121" s="1078"/>
      <c r="CV121" s="1078"/>
      <c r="CW121" s="1078"/>
      <c r="CX121" s="1078"/>
      <c r="CY121" s="1078"/>
      <c r="CZ121" s="1078"/>
      <c r="DA121" s="1078"/>
      <c r="DB121" s="1078"/>
      <c r="DC121" s="1078"/>
      <c r="DD121" s="1078"/>
      <c r="DE121" s="1078"/>
      <c r="DF121" s="1079"/>
      <c r="DG121" s="976" t="s">
        <v>440</v>
      </c>
      <c r="DH121" s="977"/>
      <c r="DI121" s="977"/>
      <c r="DJ121" s="977"/>
      <c r="DK121" s="977"/>
      <c r="DL121" s="977" t="s">
        <v>176</v>
      </c>
      <c r="DM121" s="977"/>
      <c r="DN121" s="977"/>
      <c r="DO121" s="977"/>
      <c r="DP121" s="977"/>
      <c r="DQ121" s="977" t="s">
        <v>395</v>
      </c>
      <c r="DR121" s="977"/>
      <c r="DS121" s="977"/>
      <c r="DT121" s="977"/>
      <c r="DU121" s="977"/>
      <c r="DV121" s="978" t="s">
        <v>395</v>
      </c>
      <c r="DW121" s="978"/>
      <c r="DX121" s="978"/>
      <c r="DY121" s="978"/>
      <c r="DZ121" s="979"/>
    </row>
    <row r="122" spans="1:130" s="247" customFormat="1" ht="26.25" customHeight="1" x14ac:dyDescent="0.15">
      <c r="A122" s="1116"/>
      <c r="B122" s="1003"/>
      <c r="C122" s="973" t="s">
        <v>455</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395</v>
      </c>
      <c r="AB122" s="1016"/>
      <c r="AC122" s="1016"/>
      <c r="AD122" s="1016"/>
      <c r="AE122" s="1017"/>
      <c r="AF122" s="1018" t="s">
        <v>440</v>
      </c>
      <c r="AG122" s="1016"/>
      <c r="AH122" s="1016"/>
      <c r="AI122" s="1016"/>
      <c r="AJ122" s="1017"/>
      <c r="AK122" s="1018" t="s">
        <v>440</v>
      </c>
      <c r="AL122" s="1016"/>
      <c r="AM122" s="1016"/>
      <c r="AN122" s="1016"/>
      <c r="AO122" s="1017"/>
      <c r="AP122" s="1019" t="s">
        <v>442</v>
      </c>
      <c r="AQ122" s="1020"/>
      <c r="AR122" s="1020"/>
      <c r="AS122" s="1020"/>
      <c r="AT122" s="1021"/>
      <c r="AU122" s="1049"/>
      <c r="AV122" s="1050"/>
      <c r="AW122" s="1050"/>
      <c r="AX122" s="1050"/>
      <c r="AY122" s="1051"/>
      <c r="AZ122" s="1031" t="s">
        <v>476</v>
      </c>
      <c r="BA122" s="1022"/>
      <c r="BB122" s="1022"/>
      <c r="BC122" s="1022"/>
      <c r="BD122" s="1022"/>
      <c r="BE122" s="1022"/>
      <c r="BF122" s="1022"/>
      <c r="BG122" s="1022"/>
      <c r="BH122" s="1022"/>
      <c r="BI122" s="1022"/>
      <c r="BJ122" s="1022"/>
      <c r="BK122" s="1022"/>
      <c r="BL122" s="1022"/>
      <c r="BM122" s="1022"/>
      <c r="BN122" s="1022"/>
      <c r="BO122" s="1022"/>
      <c r="BP122" s="1023"/>
      <c r="BQ122" s="1054">
        <v>21701813</v>
      </c>
      <c r="BR122" s="1055"/>
      <c r="BS122" s="1055"/>
      <c r="BT122" s="1055"/>
      <c r="BU122" s="1055"/>
      <c r="BV122" s="1055">
        <v>21328447</v>
      </c>
      <c r="BW122" s="1055"/>
      <c r="BX122" s="1055"/>
      <c r="BY122" s="1055"/>
      <c r="BZ122" s="1055"/>
      <c r="CA122" s="1055">
        <v>21027866</v>
      </c>
      <c r="CB122" s="1055"/>
      <c r="CC122" s="1055"/>
      <c r="CD122" s="1055"/>
      <c r="CE122" s="1055"/>
      <c r="CF122" s="1075">
        <v>208.2</v>
      </c>
      <c r="CG122" s="1076"/>
      <c r="CH122" s="1076"/>
      <c r="CI122" s="1076"/>
      <c r="CJ122" s="1076"/>
      <c r="CK122" s="1067"/>
      <c r="CL122" s="1068"/>
      <c r="CM122" s="1068"/>
      <c r="CN122" s="1068"/>
      <c r="CO122" s="1069"/>
      <c r="CP122" s="1077" t="s">
        <v>477</v>
      </c>
      <c r="CQ122" s="1078"/>
      <c r="CR122" s="1078"/>
      <c r="CS122" s="1078"/>
      <c r="CT122" s="1078"/>
      <c r="CU122" s="1078"/>
      <c r="CV122" s="1078"/>
      <c r="CW122" s="1078"/>
      <c r="CX122" s="1078"/>
      <c r="CY122" s="1078"/>
      <c r="CZ122" s="1078"/>
      <c r="DA122" s="1078"/>
      <c r="DB122" s="1078"/>
      <c r="DC122" s="1078"/>
      <c r="DD122" s="1078"/>
      <c r="DE122" s="1078"/>
      <c r="DF122" s="1079"/>
      <c r="DG122" s="976" t="s">
        <v>176</v>
      </c>
      <c r="DH122" s="977"/>
      <c r="DI122" s="977"/>
      <c r="DJ122" s="977"/>
      <c r="DK122" s="977"/>
      <c r="DL122" s="977" t="s">
        <v>395</v>
      </c>
      <c r="DM122" s="977"/>
      <c r="DN122" s="977"/>
      <c r="DO122" s="977"/>
      <c r="DP122" s="977"/>
      <c r="DQ122" s="977" t="s">
        <v>440</v>
      </c>
      <c r="DR122" s="977"/>
      <c r="DS122" s="977"/>
      <c r="DT122" s="977"/>
      <c r="DU122" s="977"/>
      <c r="DV122" s="978" t="s">
        <v>440</v>
      </c>
      <c r="DW122" s="978"/>
      <c r="DX122" s="978"/>
      <c r="DY122" s="978"/>
      <c r="DZ122" s="979"/>
    </row>
    <row r="123" spans="1:130" s="247" customFormat="1" ht="26.25" customHeight="1" x14ac:dyDescent="0.15">
      <c r="A123" s="1116"/>
      <c r="B123" s="1003"/>
      <c r="C123" s="973" t="s">
        <v>461</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395</v>
      </c>
      <c r="AB123" s="1016"/>
      <c r="AC123" s="1016"/>
      <c r="AD123" s="1016"/>
      <c r="AE123" s="1017"/>
      <c r="AF123" s="1018" t="s">
        <v>176</v>
      </c>
      <c r="AG123" s="1016"/>
      <c r="AH123" s="1016"/>
      <c r="AI123" s="1016"/>
      <c r="AJ123" s="1017"/>
      <c r="AK123" s="1018" t="s">
        <v>176</v>
      </c>
      <c r="AL123" s="1016"/>
      <c r="AM123" s="1016"/>
      <c r="AN123" s="1016"/>
      <c r="AO123" s="1017"/>
      <c r="AP123" s="1019" t="s">
        <v>440</v>
      </c>
      <c r="AQ123" s="1020"/>
      <c r="AR123" s="1020"/>
      <c r="AS123" s="1020"/>
      <c r="AT123" s="1021"/>
      <c r="AU123" s="1052"/>
      <c r="AV123" s="1053"/>
      <c r="AW123" s="1053"/>
      <c r="AX123" s="1053"/>
      <c r="AY123" s="1053"/>
      <c r="AZ123" s="278" t="s">
        <v>190</v>
      </c>
      <c r="BA123" s="278"/>
      <c r="BB123" s="278"/>
      <c r="BC123" s="278"/>
      <c r="BD123" s="278"/>
      <c r="BE123" s="278"/>
      <c r="BF123" s="278"/>
      <c r="BG123" s="278"/>
      <c r="BH123" s="278"/>
      <c r="BI123" s="278"/>
      <c r="BJ123" s="278"/>
      <c r="BK123" s="278"/>
      <c r="BL123" s="278"/>
      <c r="BM123" s="278"/>
      <c r="BN123" s="278"/>
      <c r="BO123" s="1032" t="s">
        <v>478</v>
      </c>
      <c r="BP123" s="1063"/>
      <c r="BQ123" s="1122">
        <v>36646133</v>
      </c>
      <c r="BR123" s="1123"/>
      <c r="BS123" s="1123"/>
      <c r="BT123" s="1123"/>
      <c r="BU123" s="1123"/>
      <c r="BV123" s="1123">
        <v>36323154</v>
      </c>
      <c r="BW123" s="1123"/>
      <c r="BX123" s="1123"/>
      <c r="BY123" s="1123"/>
      <c r="BZ123" s="1123"/>
      <c r="CA123" s="1123">
        <v>34260046</v>
      </c>
      <c r="CB123" s="1123"/>
      <c r="CC123" s="1123"/>
      <c r="CD123" s="1123"/>
      <c r="CE123" s="1123"/>
      <c r="CF123" s="1056"/>
      <c r="CG123" s="1057"/>
      <c r="CH123" s="1057"/>
      <c r="CI123" s="1057"/>
      <c r="CJ123" s="1058"/>
      <c r="CK123" s="1067"/>
      <c r="CL123" s="1068"/>
      <c r="CM123" s="1068"/>
      <c r="CN123" s="1068"/>
      <c r="CO123" s="1069"/>
      <c r="CP123" s="1077" t="s">
        <v>479</v>
      </c>
      <c r="CQ123" s="1078"/>
      <c r="CR123" s="1078"/>
      <c r="CS123" s="1078"/>
      <c r="CT123" s="1078"/>
      <c r="CU123" s="1078"/>
      <c r="CV123" s="1078"/>
      <c r="CW123" s="1078"/>
      <c r="CX123" s="1078"/>
      <c r="CY123" s="1078"/>
      <c r="CZ123" s="1078"/>
      <c r="DA123" s="1078"/>
      <c r="DB123" s="1078"/>
      <c r="DC123" s="1078"/>
      <c r="DD123" s="1078"/>
      <c r="DE123" s="1078"/>
      <c r="DF123" s="1079"/>
      <c r="DG123" s="1015" t="s">
        <v>176</v>
      </c>
      <c r="DH123" s="1016"/>
      <c r="DI123" s="1016"/>
      <c r="DJ123" s="1016"/>
      <c r="DK123" s="1017"/>
      <c r="DL123" s="1018" t="s">
        <v>176</v>
      </c>
      <c r="DM123" s="1016"/>
      <c r="DN123" s="1016"/>
      <c r="DO123" s="1016"/>
      <c r="DP123" s="1017"/>
      <c r="DQ123" s="1018" t="s">
        <v>395</v>
      </c>
      <c r="DR123" s="1016"/>
      <c r="DS123" s="1016"/>
      <c r="DT123" s="1016"/>
      <c r="DU123" s="1017"/>
      <c r="DV123" s="1019" t="s">
        <v>176</v>
      </c>
      <c r="DW123" s="1020"/>
      <c r="DX123" s="1020"/>
      <c r="DY123" s="1020"/>
      <c r="DZ123" s="1021"/>
    </row>
    <row r="124" spans="1:130" s="247" customFormat="1" ht="26.25" customHeight="1" thickBot="1" x14ac:dyDescent="0.2">
      <c r="A124" s="1116"/>
      <c r="B124" s="1003"/>
      <c r="C124" s="973" t="s">
        <v>464</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440</v>
      </c>
      <c r="AB124" s="1016"/>
      <c r="AC124" s="1016"/>
      <c r="AD124" s="1016"/>
      <c r="AE124" s="1017"/>
      <c r="AF124" s="1018" t="s">
        <v>440</v>
      </c>
      <c r="AG124" s="1016"/>
      <c r="AH124" s="1016"/>
      <c r="AI124" s="1016"/>
      <c r="AJ124" s="1017"/>
      <c r="AK124" s="1018" t="s">
        <v>395</v>
      </c>
      <c r="AL124" s="1016"/>
      <c r="AM124" s="1016"/>
      <c r="AN124" s="1016"/>
      <c r="AO124" s="1017"/>
      <c r="AP124" s="1019" t="s">
        <v>395</v>
      </c>
      <c r="AQ124" s="1020"/>
      <c r="AR124" s="1020"/>
      <c r="AS124" s="1020"/>
      <c r="AT124" s="1021"/>
      <c r="AU124" s="1118" t="s">
        <v>480</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440</v>
      </c>
      <c r="BR124" s="1085"/>
      <c r="BS124" s="1085"/>
      <c r="BT124" s="1085"/>
      <c r="BU124" s="1085"/>
      <c r="BV124" s="1085" t="s">
        <v>440</v>
      </c>
      <c r="BW124" s="1085"/>
      <c r="BX124" s="1085"/>
      <c r="BY124" s="1085"/>
      <c r="BZ124" s="1085"/>
      <c r="CA124" s="1085" t="s">
        <v>176</v>
      </c>
      <c r="CB124" s="1085"/>
      <c r="CC124" s="1085"/>
      <c r="CD124" s="1085"/>
      <c r="CE124" s="1085"/>
      <c r="CF124" s="1086"/>
      <c r="CG124" s="1087"/>
      <c r="CH124" s="1087"/>
      <c r="CI124" s="1087"/>
      <c r="CJ124" s="1088"/>
      <c r="CK124" s="1070"/>
      <c r="CL124" s="1070"/>
      <c r="CM124" s="1070"/>
      <c r="CN124" s="1070"/>
      <c r="CO124" s="1071"/>
      <c r="CP124" s="1077" t="s">
        <v>481</v>
      </c>
      <c r="CQ124" s="1078"/>
      <c r="CR124" s="1078"/>
      <c r="CS124" s="1078"/>
      <c r="CT124" s="1078"/>
      <c r="CU124" s="1078"/>
      <c r="CV124" s="1078"/>
      <c r="CW124" s="1078"/>
      <c r="CX124" s="1078"/>
      <c r="CY124" s="1078"/>
      <c r="CZ124" s="1078"/>
      <c r="DA124" s="1078"/>
      <c r="DB124" s="1078"/>
      <c r="DC124" s="1078"/>
      <c r="DD124" s="1078"/>
      <c r="DE124" s="1078"/>
      <c r="DF124" s="1079"/>
      <c r="DG124" s="1062" t="s">
        <v>440</v>
      </c>
      <c r="DH124" s="1041"/>
      <c r="DI124" s="1041"/>
      <c r="DJ124" s="1041"/>
      <c r="DK124" s="1042"/>
      <c r="DL124" s="1040" t="s">
        <v>440</v>
      </c>
      <c r="DM124" s="1041"/>
      <c r="DN124" s="1041"/>
      <c r="DO124" s="1041"/>
      <c r="DP124" s="1042"/>
      <c r="DQ124" s="1040" t="s">
        <v>440</v>
      </c>
      <c r="DR124" s="1041"/>
      <c r="DS124" s="1041"/>
      <c r="DT124" s="1041"/>
      <c r="DU124" s="1042"/>
      <c r="DV124" s="1043" t="s">
        <v>440</v>
      </c>
      <c r="DW124" s="1044"/>
      <c r="DX124" s="1044"/>
      <c r="DY124" s="1044"/>
      <c r="DZ124" s="1045"/>
    </row>
    <row r="125" spans="1:130" s="247" customFormat="1" ht="26.25" customHeight="1" x14ac:dyDescent="0.15">
      <c r="A125" s="1116"/>
      <c r="B125" s="1003"/>
      <c r="C125" s="973" t="s">
        <v>466</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395</v>
      </c>
      <c r="AB125" s="1016"/>
      <c r="AC125" s="1016"/>
      <c r="AD125" s="1016"/>
      <c r="AE125" s="1017"/>
      <c r="AF125" s="1018" t="s">
        <v>440</v>
      </c>
      <c r="AG125" s="1016"/>
      <c r="AH125" s="1016"/>
      <c r="AI125" s="1016"/>
      <c r="AJ125" s="1017"/>
      <c r="AK125" s="1018" t="s">
        <v>440</v>
      </c>
      <c r="AL125" s="1016"/>
      <c r="AM125" s="1016"/>
      <c r="AN125" s="1016"/>
      <c r="AO125" s="1017"/>
      <c r="AP125" s="1019" t="s">
        <v>395</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482</v>
      </c>
      <c r="CL125" s="1065"/>
      <c r="CM125" s="1065"/>
      <c r="CN125" s="1065"/>
      <c r="CO125" s="1066"/>
      <c r="CP125" s="997" t="s">
        <v>483</v>
      </c>
      <c r="CQ125" s="946"/>
      <c r="CR125" s="946"/>
      <c r="CS125" s="946"/>
      <c r="CT125" s="946"/>
      <c r="CU125" s="946"/>
      <c r="CV125" s="946"/>
      <c r="CW125" s="946"/>
      <c r="CX125" s="946"/>
      <c r="CY125" s="946"/>
      <c r="CZ125" s="946"/>
      <c r="DA125" s="946"/>
      <c r="DB125" s="946"/>
      <c r="DC125" s="946"/>
      <c r="DD125" s="946"/>
      <c r="DE125" s="946"/>
      <c r="DF125" s="947"/>
      <c r="DG125" s="983" t="s">
        <v>440</v>
      </c>
      <c r="DH125" s="984"/>
      <c r="DI125" s="984"/>
      <c r="DJ125" s="984"/>
      <c r="DK125" s="984"/>
      <c r="DL125" s="984" t="s">
        <v>440</v>
      </c>
      <c r="DM125" s="984"/>
      <c r="DN125" s="984"/>
      <c r="DO125" s="984"/>
      <c r="DP125" s="984"/>
      <c r="DQ125" s="984" t="s">
        <v>440</v>
      </c>
      <c r="DR125" s="984"/>
      <c r="DS125" s="984"/>
      <c r="DT125" s="984"/>
      <c r="DU125" s="984"/>
      <c r="DV125" s="985" t="s">
        <v>395</v>
      </c>
      <c r="DW125" s="985"/>
      <c r="DX125" s="985"/>
      <c r="DY125" s="985"/>
      <c r="DZ125" s="986"/>
    </row>
    <row r="126" spans="1:130" s="247" customFormat="1" ht="26.25" customHeight="1" thickBot="1" x14ac:dyDescent="0.2">
      <c r="A126" s="1116"/>
      <c r="B126" s="1003"/>
      <c r="C126" s="973" t="s">
        <v>468</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176</v>
      </c>
      <c r="AB126" s="1016"/>
      <c r="AC126" s="1016"/>
      <c r="AD126" s="1016"/>
      <c r="AE126" s="1017"/>
      <c r="AF126" s="1018" t="s">
        <v>176</v>
      </c>
      <c r="AG126" s="1016"/>
      <c r="AH126" s="1016"/>
      <c r="AI126" s="1016"/>
      <c r="AJ126" s="1017"/>
      <c r="AK126" s="1018" t="s">
        <v>440</v>
      </c>
      <c r="AL126" s="1016"/>
      <c r="AM126" s="1016"/>
      <c r="AN126" s="1016"/>
      <c r="AO126" s="1017"/>
      <c r="AP126" s="1019" t="s">
        <v>440</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484</v>
      </c>
      <c r="CQ126" s="1007"/>
      <c r="CR126" s="1007"/>
      <c r="CS126" s="1007"/>
      <c r="CT126" s="1007"/>
      <c r="CU126" s="1007"/>
      <c r="CV126" s="1007"/>
      <c r="CW126" s="1007"/>
      <c r="CX126" s="1007"/>
      <c r="CY126" s="1007"/>
      <c r="CZ126" s="1007"/>
      <c r="DA126" s="1007"/>
      <c r="DB126" s="1007"/>
      <c r="DC126" s="1007"/>
      <c r="DD126" s="1007"/>
      <c r="DE126" s="1007"/>
      <c r="DF126" s="1008"/>
      <c r="DG126" s="976" t="s">
        <v>176</v>
      </c>
      <c r="DH126" s="977"/>
      <c r="DI126" s="977"/>
      <c r="DJ126" s="977"/>
      <c r="DK126" s="977"/>
      <c r="DL126" s="977" t="s">
        <v>176</v>
      </c>
      <c r="DM126" s="977"/>
      <c r="DN126" s="977"/>
      <c r="DO126" s="977"/>
      <c r="DP126" s="977"/>
      <c r="DQ126" s="977" t="s">
        <v>440</v>
      </c>
      <c r="DR126" s="977"/>
      <c r="DS126" s="977"/>
      <c r="DT126" s="977"/>
      <c r="DU126" s="977"/>
      <c r="DV126" s="978" t="s">
        <v>440</v>
      </c>
      <c r="DW126" s="978"/>
      <c r="DX126" s="978"/>
      <c r="DY126" s="978"/>
      <c r="DZ126" s="979"/>
    </row>
    <row r="127" spans="1:130" s="247" customFormat="1" ht="26.25" customHeight="1" x14ac:dyDescent="0.15">
      <c r="A127" s="1117"/>
      <c r="B127" s="1005"/>
      <c r="C127" s="1059" t="s">
        <v>485</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176</v>
      </c>
      <c r="AB127" s="1016"/>
      <c r="AC127" s="1016"/>
      <c r="AD127" s="1016"/>
      <c r="AE127" s="1017"/>
      <c r="AF127" s="1018" t="s">
        <v>440</v>
      </c>
      <c r="AG127" s="1016"/>
      <c r="AH127" s="1016"/>
      <c r="AI127" s="1016"/>
      <c r="AJ127" s="1017"/>
      <c r="AK127" s="1018" t="s">
        <v>440</v>
      </c>
      <c r="AL127" s="1016"/>
      <c r="AM127" s="1016"/>
      <c r="AN127" s="1016"/>
      <c r="AO127" s="1017"/>
      <c r="AP127" s="1019" t="s">
        <v>440</v>
      </c>
      <c r="AQ127" s="1020"/>
      <c r="AR127" s="1020"/>
      <c r="AS127" s="1020"/>
      <c r="AT127" s="1021"/>
      <c r="AU127" s="283"/>
      <c r="AV127" s="283"/>
      <c r="AW127" s="283"/>
      <c r="AX127" s="1089" t="s">
        <v>486</v>
      </c>
      <c r="AY127" s="1090"/>
      <c r="AZ127" s="1090"/>
      <c r="BA127" s="1090"/>
      <c r="BB127" s="1090"/>
      <c r="BC127" s="1090"/>
      <c r="BD127" s="1090"/>
      <c r="BE127" s="1091"/>
      <c r="BF127" s="1092" t="s">
        <v>487</v>
      </c>
      <c r="BG127" s="1090"/>
      <c r="BH127" s="1090"/>
      <c r="BI127" s="1090"/>
      <c r="BJ127" s="1090"/>
      <c r="BK127" s="1090"/>
      <c r="BL127" s="1091"/>
      <c r="BM127" s="1092" t="s">
        <v>488</v>
      </c>
      <c r="BN127" s="1090"/>
      <c r="BO127" s="1090"/>
      <c r="BP127" s="1090"/>
      <c r="BQ127" s="1090"/>
      <c r="BR127" s="1090"/>
      <c r="BS127" s="1091"/>
      <c r="BT127" s="1092" t="s">
        <v>489</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490</v>
      </c>
      <c r="CQ127" s="1007"/>
      <c r="CR127" s="1007"/>
      <c r="CS127" s="1007"/>
      <c r="CT127" s="1007"/>
      <c r="CU127" s="1007"/>
      <c r="CV127" s="1007"/>
      <c r="CW127" s="1007"/>
      <c r="CX127" s="1007"/>
      <c r="CY127" s="1007"/>
      <c r="CZ127" s="1007"/>
      <c r="DA127" s="1007"/>
      <c r="DB127" s="1007"/>
      <c r="DC127" s="1007"/>
      <c r="DD127" s="1007"/>
      <c r="DE127" s="1007"/>
      <c r="DF127" s="1008"/>
      <c r="DG127" s="976" t="s">
        <v>440</v>
      </c>
      <c r="DH127" s="977"/>
      <c r="DI127" s="977"/>
      <c r="DJ127" s="977"/>
      <c r="DK127" s="977"/>
      <c r="DL127" s="977" t="s">
        <v>176</v>
      </c>
      <c r="DM127" s="977"/>
      <c r="DN127" s="977"/>
      <c r="DO127" s="977"/>
      <c r="DP127" s="977"/>
      <c r="DQ127" s="977" t="s">
        <v>440</v>
      </c>
      <c r="DR127" s="977"/>
      <c r="DS127" s="977"/>
      <c r="DT127" s="977"/>
      <c r="DU127" s="977"/>
      <c r="DV127" s="978" t="s">
        <v>440</v>
      </c>
      <c r="DW127" s="978"/>
      <c r="DX127" s="978"/>
      <c r="DY127" s="978"/>
      <c r="DZ127" s="979"/>
    </row>
    <row r="128" spans="1:130" s="247" customFormat="1" ht="26.25" customHeight="1" thickBot="1" x14ac:dyDescent="0.2">
      <c r="A128" s="1100" t="s">
        <v>491</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492</v>
      </c>
      <c r="X128" s="1102"/>
      <c r="Y128" s="1102"/>
      <c r="Z128" s="1103"/>
      <c r="AA128" s="1104">
        <v>451916</v>
      </c>
      <c r="AB128" s="1105"/>
      <c r="AC128" s="1105"/>
      <c r="AD128" s="1105"/>
      <c r="AE128" s="1106"/>
      <c r="AF128" s="1107">
        <v>494120</v>
      </c>
      <c r="AG128" s="1105"/>
      <c r="AH128" s="1105"/>
      <c r="AI128" s="1105"/>
      <c r="AJ128" s="1106"/>
      <c r="AK128" s="1107">
        <v>451757</v>
      </c>
      <c r="AL128" s="1105"/>
      <c r="AM128" s="1105"/>
      <c r="AN128" s="1105"/>
      <c r="AO128" s="1106"/>
      <c r="AP128" s="1108"/>
      <c r="AQ128" s="1109"/>
      <c r="AR128" s="1109"/>
      <c r="AS128" s="1109"/>
      <c r="AT128" s="1110"/>
      <c r="AU128" s="283"/>
      <c r="AV128" s="283"/>
      <c r="AW128" s="283"/>
      <c r="AX128" s="945" t="s">
        <v>493</v>
      </c>
      <c r="AY128" s="946"/>
      <c r="AZ128" s="946"/>
      <c r="BA128" s="946"/>
      <c r="BB128" s="946"/>
      <c r="BC128" s="946"/>
      <c r="BD128" s="946"/>
      <c r="BE128" s="947"/>
      <c r="BF128" s="1111" t="s">
        <v>395</v>
      </c>
      <c r="BG128" s="1112"/>
      <c r="BH128" s="1112"/>
      <c r="BI128" s="1112"/>
      <c r="BJ128" s="1112"/>
      <c r="BK128" s="1112"/>
      <c r="BL128" s="1113"/>
      <c r="BM128" s="1111">
        <v>13.1</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494</v>
      </c>
      <c r="CQ128" s="1094"/>
      <c r="CR128" s="1094"/>
      <c r="CS128" s="1094"/>
      <c r="CT128" s="1094"/>
      <c r="CU128" s="1094"/>
      <c r="CV128" s="1094"/>
      <c r="CW128" s="1094"/>
      <c r="CX128" s="1094"/>
      <c r="CY128" s="1094"/>
      <c r="CZ128" s="1094"/>
      <c r="DA128" s="1094"/>
      <c r="DB128" s="1094"/>
      <c r="DC128" s="1094"/>
      <c r="DD128" s="1094"/>
      <c r="DE128" s="1094"/>
      <c r="DF128" s="1095"/>
      <c r="DG128" s="1096" t="s">
        <v>440</v>
      </c>
      <c r="DH128" s="1097"/>
      <c r="DI128" s="1097"/>
      <c r="DJ128" s="1097"/>
      <c r="DK128" s="1097"/>
      <c r="DL128" s="1097" t="s">
        <v>440</v>
      </c>
      <c r="DM128" s="1097"/>
      <c r="DN128" s="1097"/>
      <c r="DO128" s="1097"/>
      <c r="DP128" s="1097"/>
      <c r="DQ128" s="1097" t="s">
        <v>440</v>
      </c>
      <c r="DR128" s="1097"/>
      <c r="DS128" s="1097"/>
      <c r="DT128" s="1097"/>
      <c r="DU128" s="1097"/>
      <c r="DV128" s="1098" t="s">
        <v>440</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495</v>
      </c>
      <c r="X129" s="1131"/>
      <c r="Y129" s="1131"/>
      <c r="Z129" s="1132"/>
      <c r="AA129" s="1015">
        <v>11663607</v>
      </c>
      <c r="AB129" s="1016"/>
      <c r="AC129" s="1016"/>
      <c r="AD129" s="1016"/>
      <c r="AE129" s="1017"/>
      <c r="AF129" s="1018">
        <v>11690642</v>
      </c>
      <c r="AG129" s="1016"/>
      <c r="AH129" s="1016"/>
      <c r="AI129" s="1016"/>
      <c r="AJ129" s="1017"/>
      <c r="AK129" s="1018">
        <v>11649532</v>
      </c>
      <c r="AL129" s="1016"/>
      <c r="AM129" s="1016"/>
      <c r="AN129" s="1016"/>
      <c r="AO129" s="1017"/>
      <c r="AP129" s="1133"/>
      <c r="AQ129" s="1134"/>
      <c r="AR129" s="1134"/>
      <c r="AS129" s="1134"/>
      <c r="AT129" s="1135"/>
      <c r="AU129" s="285"/>
      <c r="AV129" s="285"/>
      <c r="AW129" s="285"/>
      <c r="AX129" s="1124" t="s">
        <v>496</v>
      </c>
      <c r="AY129" s="1007"/>
      <c r="AZ129" s="1007"/>
      <c r="BA129" s="1007"/>
      <c r="BB129" s="1007"/>
      <c r="BC129" s="1007"/>
      <c r="BD129" s="1007"/>
      <c r="BE129" s="1008"/>
      <c r="BF129" s="1125" t="s">
        <v>497</v>
      </c>
      <c r="BG129" s="1126"/>
      <c r="BH129" s="1126"/>
      <c r="BI129" s="1126"/>
      <c r="BJ129" s="1126"/>
      <c r="BK129" s="1126"/>
      <c r="BL129" s="1127"/>
      <c r="BM129" s="1125">
        <v>18.100000000000001</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498</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499</v>
      </c>
      <c r="X130" s="1131"/>
      <c r="Y130" s="1131"/>
      <c r="Z130" s="1132"/>
      <c r="AA130" s="1015">
        <v>1644863</v>
      </c>
      <c r="AB130" s="1016"/>
      <c r="AC130" s="1016"/>
      <c r="AD130" s="1016"/>
      <c r="AE130" s="1017"/>
      <c r="AF130" s="1018">
        <v>1584934</v>
      </c>
      <c r="AG130" s="1016"/>
      <c r="AH130" s="1016"/>
      <c r="AI130" s="1016"/>
      <c r="AJ130" s="1017"/>
      <c r="AK130" s="1018">
        <v>1551044</v>
      </c>
      <c r="AL130" s="1016"/>
      <c r="AM130" s="1016"/>
      <c r="AN130" s="1016"/>
      <c r="AO130" s="1017"/>
      <c r="AP130" s="1133"/>
      <c r="AQ130" s="1134"/>
      <c r="AR130" s="1134"/>
      <c r="AS130" s="1134"/>
      <c r="AT130" s="1135"/>
      <c r="AU130" s="285"/>
      <c r="AV130" s="285"/>
      <c r="AW130" s="285"/>
      <c r="AX130" s="1124" t="s">
        <v>500</v>
      </c>
      <c r="AY130" s="1007"/>
      <c r="AZ130" s="1007"/>
      <c r="BA130" s="1007"/>
      <c r="BB130" s="1007"/>
      <c r="BC130" s="1007"/>
      <c r="BD130" s="1007"/>
      <c r="BE130" s="1008"/>
      <c r="BF130" s="1161">
        <v>5.6</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501</v>
      </c>
      <c r="X131" s="1169"/>
      <c r="Y131" s="1169"/>
      <c r="Z131" s="1170"/>
      <c r="AA131" s="1062">
        <v>10018744</v>
      </c>
      <c r="AB131" s="1041"/>
      <c r="AC131" s="1041"/>
      <c r="AD131" s="1041"/>
      <c r="AE131" s="1042"/>
      <c r="AF131" s="1040">
        <v>10105708</v>
      </c>
      <c r="AG131" s="1041"/>
      <c r="AH131" s="1041"/>
      <c r="AI131" s="1041"/>
      <c r="AJ131" s="1042"/>
      <c r="AK131" s="1040">
        <v>10098488</v>
      </c>
      <c r="AL131" s="1041"/>
      <c r="AM131" s="1041"/>
      <c r="AN131" s="1041"/>
      <c r="AO131" s="1042"/>
      <c r="AP131" s="1171"/>
      <c r="AQ131" s="1172"/>
      <c r="AR131" s="1172"/>
      <c r="AS131" s="1172"/>
      <c r="AT131" s="1173"/>
      <c r="AU131" s="285"/>
      <c r="AV131" s="285"/>
      <c r="AW131" s="285"/>
      <c r="AX131" s="1143" t="s">
        <v>502</v>
      </c>
      <c r="AY131" s="1094"/>
      <c r="AZ131" s="1094"/>
      <c r="BA131" s="1094"/>
      <c r="BB131" s="1094"/>
      <c r="BC131" s="1094"/>
      <c r="BD131" s="1094"/>
      <c r="BE131" s="1095"/>
      <c r="BF131" s="1144" t="s">
        <v>503</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504</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505</v>
      </c>
      <c r="W132" s="1154"/>
      <c r="X132" s="1154"/>
      <c r="Y132" s="1154"/>
      <c r="Z132" s="1155"/>
      <c r="AA132" s="1156">
        <v>6.0764303389999998</v>
      </c>
      <c r="AB132" s="1157"/>
      <c r="AC132" s="1157"/>
      <c r="AD132" s="1157"/>
      <c r="AE132" s="1158"/>
      <c r="AF132" s="1159">
        <v>4.6960094239999997</v>
      </c>
      <c r="AG132" s="1157"/>
      <c r="AH132" s="1157"/>
      <c r="AI132" s="1157"/>
      <c r="AJ132" s="1158"/>
      <c r="AK132" s="1159">
        <v>6.2228325670000002</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506</v>
      </c>
      <c r="W133" s="1137"/>
      <c r="X133" s="1137"/>
      <c r="Y133" s="1137"/>
      <c r="Z133" s="1138"/>
      <c r="AA133" s="1139">
        <v>6.2</v>
      </c>
      <c r="AB133" s="1140"/>
      <c r="AC133" s="1140"/>
      <c r="AD133" s="1140"/>
      <c r="AE133" s="1141"/>
      <c r="AF133" s="1139">
        <v>5.7</v>
      </c>
      <c r="AG133" s="1140"/>
      <c r="AH133" s="1140"/>
      <c r="AI133" s="1140"/>
      <c r="AJ133" s="1141"/>
      <c r="AK133" s="1139">
        <v>5.6</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Sbb4RefKCnhksGd/oNXrXqdk2MshWZFA2XCHtlJkYhm1ftJ/99zB5eh0CmbGQs4R7ZCAThJ/pEi9s7Gf0/M6xw==" saltValue="iJexICAX6dvZmR3JYcsL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gKcTxSPPRJ/gBZEOQ1qpK0joc9YWI9qrkzgGHU2NkqmUivCF7oY0+qVvRilBuMQU276wgqAEljrPLn9UMAvUg==" saltValue="qtA8DSL5/NQMUcjP7fJd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h0qQiJevmTFDUaveL2YBUDlpvTgKGfntig7akZ2SDTH5G1NDZ1X+glAdbCDlBSkVmiU4lvzglWHENsf7wUQRg==" saltValue="vzfHtEqpSuARxRA4ycFab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515</v>
      </c>
      <c r="AL9" s="1180"/>
      <c r="AM9" s="1180"/>
      <c r="AN9" s="1181"/>
      <c r="AO9" s="313">
        <v>2506021</v>
      </c>
      <c r="AP9" s="313">
        <v>43712</v>
      </c>
      <c r="AQ9" s="314">
        <v>63299</v>
      </c>
      <c r="AR9" s="315">
        <v>-30.9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516</v>
      </c>
      <c r="AL10" s="1180"/>
      <c r="AM10" s="1180"/>
      <c r="AN10" s="1181"/>
      <c r="AO10" s="316">
        <v>620607</v>
      </c>
      <c r="AP10" s="316">
        <v>10825</v>
      </c>
      <c r="AQ10" s="317">
        <v>6012</v>
      </c>
      <c r="AR10" s="318">
        <v>80.099999999999994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517</v>
      </c>
      <c r="AL11" s="1180"/>
      <c r="AM11" s="1180"/>
      <c r="AN11" s="1181"/>
      <c r="AO11" s="316">
        <v>484797</v>
      </c>
      <c r="AP11" s="316">
        <v>8456</v>
      </c>
      <c r="AQ11" s="317">
        <v>6006</v>
      </c>
      <c r="AR11" s="318">
        <v>40.799999999999997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518</v>
      </c>
      <c r="AL12" s="1180"/>
      <c r="AM12" s="1180"/>
      <c r="AN12" s="1181"/>
      <c r="AO12" s="316" t="s">
        <v>519</v>
      </c>
      <c r="AP12" s="316" t="s">
        <v>519</v>
      </c>
      <c r="AQ12" s="317">
        <v>1513</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520</v>
      </c>
      <c r="AL13" s="1180"/>
      <c r="AM13" s="1180"/>
      <c r="AN13" s="1181"/>
      <c r="AO13" s="316" t="s">
        <v>519</v>
      </c>
      <c r="AP13" s="316" t="s">
        <v>519</v>
      </c>
      <c r="AQ13" s="317">
        <v>6</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521</v>
      </c>
      <c r="AL14" s="1180"/>
      <c r="AM14" s="1180"/>
      <c r="AN14" s="1181"/>
      <c r="AO14" s="316" t="s">
        <v>519</v>
      </c>
      <c r="AP14" s="316" t="s">
        <v>519</v>
      </c>
      <c r="AQ14" s="317">
        <v>2299</v>
      </c>
      <c r="AR14" s="318" t="s">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522</v>
      </c>
      <c r="AL15" s="1180"/>
      <c r="AM15" s="1180"/>
      <c r="AN15" s="1181"/>
      <c r="AO15" s="316">
        <v>38033</v>
      </c>
      <c r="AP15" s="316">
        <v>663</v>
      </c>
      <c r="AQ15" s="317">
        <v>1728</v>
      </c>
      <c r="AR15" s="318">
        <v>-61.6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523</v>
      </c>
      <c r="AL16" s="1183"/>
      <c r="AM16" s="1183"/>
      <c r="AN16" s="1184"/>
      <c r="AO16" s="316">
        <v>-170699</v>
      </c>
      <c r="AP16" s="316">
        <v>-2977</v>
      </c>
      <c r="AQ16" s="317">
        <v>-4986</v>
      </c>
      <c r="AR16" s="318">
        <v>-40.299999999999997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190</v>
      </c>
      <c r="AL17" s="1183"/>
      <c r="AM17" s="1183"/>
      <c r="AN17" s="1184"/>
      <c r="AO17" s="316">
        <v>3478759</v>
      </c>
      <c r="AP17" s="316">
        <v>60680</v>
      </c>
      <c r="AQ17" s="317">
        <v>75877</v>
      </c>
      <c r="AR17" s="318">
        <v>-20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528</v>
      </c>
      <c r="AL21" s="1175"/>
      <c r="AM21" s="1175"/>
      <c r="AN21" s="1176"/>
      <c r="AO21" s="328">
        <v>5.62</v>
      </c>
      <c r="AP21" s="329">
        <v>7.41</v>
      </c>
      <c r="AQ21" s="330">
        <v>-1.79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529</v>
      </c>
      <c r="AL22" s="1175"/>
      <c r="AM22" s="1175"/>
      <c r="AN22" s="1176"/>
      <c r="AO22" s="333">
        <v>97.4</v>
      </c>
      <c r="AP22" s="334">
        <v>98.4</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533</v>
      </c>
      <c r="AL32" s="1191"/>
      <c r="AM32" s="1191"/>
      <c r="AN32" s="1192"/>
      <c r="AO32" s="343">
        <v>1637291</v>
      </c>
      <c r="AP32" s="343">
        <v>28559</v>
      </c>
      <c r="AQ32" s="344">
        <v>39476</v>
      </c>
      <c r="AR32" s="345">
        <v>-27.7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534</v>
      </c>
      <c r="AL33" s="1191"/>
      <c r="AM33" s="1191"/>
      <c r="AN33" s="119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535</v>
      </c>
      <c r="AL34" s="1191"/>
      <c r="AM34" s="1191"/>
      <c r="AN34" s="1192"/>
      <c r="AO34" s="343" t="s">
        <v>519</v>
      </c>
      <c r="AP34" s="343" t="s">
        <v>519</v>
      </c>
      <c r="AQ34" s="344">
        <v>57</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536</v>
      </c>
      <c r="AL35" s="1191"/>
      <c r="AM35" s="1191"/>
      <c r="AN35" s="1192"/>
      <c r="AO35" s="343">
        <v>914272</v>
      </c>
      <c r="AP35" s="343">
        <v>15948</v>
      </c>
      <c r="AQ35" s="344">
        <v>13586</v>
      </c>
      <c r="AR35" s="345">
        <v>17.399999999999999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537</v>
      </c>
      <c r="AL36" s="1191"/>
      <c r="AM36" s="1191"/>
      <c r="AN36" s="1192"/>
      <c r="AO36" s="343">
        <v>79262</v>
      </c>
      <c r="AP36" s="343">
        <v>1383</v>
      </c>
      <c r="AQ36" s="344">
        <v>1761</v>
      </c>
      <c r="AR36" s="345">
        <v>-21.5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538</v>
      </c>
      <c r="AL37" s="1191"/>
      <c r="AM37" s="1191"/>
      <c r="AN37" s="1192"/>
      <c r="AO37" s="343">
        <v>388</v>
      </c>
      <c r="AP37" s="343">
        <v>7</v>
      </c>
      <c r="AQ37" s="344">
        <v>609</v>
      </c>
      <c r="AR37" s="345">
        <v>-98.9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539</v>
      </c>
      <c r="AL38" s="1194"/>
      <c r="AM38" s="1194"/>
      <c r="AN38" s="1195"/>
      <c r="AO38" s="346" t="s">
        <v>519</v>
      </c>
      <c r="AP38" s="346" t="s">
        <v>519</v>
      </c>
      <c r="AQ38" s="347">
        <v>1</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540</v>
      </c>
      <c r="AL39" s="1194"/>
      <c r="AM39" s="1194"/>
      <c r="AN39" s="1195"/>
      <c r="AO39" s="343">
        <v>-451757</v>
      </c>
      <c r="AP39" s="343">
        <v>-7880</v>
      </c>
      <c r="AQ39" s="344">
        <v>-5546</v>
      </c>
      <c r="AR39" s="345">
        <v>42.1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541</v>
      </c>
      <c r="AL40" s="1191"/>
      <c r="AM40" s="1191"/>
      <c r="AN40" s="1192"/>
      <c r="AO40" s="343">
        <v>-1551044</v>
      </c>
      <c r="AP40" s="343">
        <v>-27055</v>
      </c>
      <c r="AQ40" s="344">
        <v>-36890</v>
      </c>
      <c r="AR40" s="345">
        <v>-26.7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302</v>
      </c>
      <c r="AL41" s="1197"/>
      <c r="AM41" s="1197"/>
      <c r="AN41" s="1198"/>
      <c r="AO41" s="343">
        <v>628412</v>
      </c>
      <c r="AP41" s="343">
        <v>10961</v>
      </c>
      <c r="AQ41" s="344">
        <v>13053</v>
      </c>
      <c r="AR41" s="345">
        <v>-16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510</v>
      </c>
      <c r="AN49" s="1187" t="s">
        <v>545</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2100954</v>
      </c>
      <c r="AN51" s="365">
        <v>37646</v>
      </c>
      <c r="AO51" s="366">
        <v>24.4</v>
      </c>
      <c r="AP51" s="367">
        <v>54227</v>
      </c>
      <c r="AQ51" s="368">
        <v>-17.8</v>
      </c>
      <c r="AR51" s="369">
        <v>42.2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1461918</v>
      </c>
      <c r="AN52" s="373">
        <v>26195</v>
      </c>
      <c r="AO52" s="374">
        <v>66</v>
      </c>
      <c r="AP52" s="375">
        <v>29694</v>
      </c>
      <c r="AQ52" s="376">
        <v>-18.600000000000001</v>
      </c>
      <c r="AR52" s="377">
        <v>84.6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1606672</v>
      </c>
      <c r="AN53" s="365">
        <v>28545</v>
      </c>
      <c r="AO53" s="366">
        <v>-24.2</v>
      </c>
      <c r="AP53" s="367">
        <v>57295</v>
      </c>
      <c r="AQ53" s="368">
        <v>5.7</v>
      </c>
      <c r="AR53" s="369">
        <v>-29.9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784860</v>
      </c>
      <c r="AN54" s="373">
        <v>13944</v>
      </c>
      <c r="AO54" s="374">
        <v>-46.8</v>
      </c>
      <c r="AP54" s="375">
        <v>32771</v>
      </c>
      <c r="AQ54" s="376">
        <v>10.4</v>
      </c>
      <c r="AR54" s="377">
        <v>-57.2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2735321</v>
      </c>
      <c r="AN55" s="365">
        <v>48239</v>
      </c>
      <c r="AO55" s="366">
        <v>69</v>
      </c>
      <c r="AP55" s="367">
        <v>54110</v>
      </c>
      <c r="AQ55" s="368">
        <v>-5.6</v>
      </c>
      <c r="AR55" s="369">
        <v>74.599999999999994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1192019</v>
      </c>
      <c r="AN56" s="373">
        <v>21022</v>
      </c>
      <c r="AO56" s="374">
        <v>50.8</v>
      </c>
      <c r="AP56" s="375">
        <v>30620</v>
      </c>
      <c r="AQ56" s="376">
        <v>-6.6</v>
      </c>
      <c r="AR56" s="377">
        <v>57.4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2365653</v>
      </c>
      <c r="AN57" s="365">
        <v>41512</v>
      </c>
      <c r="AO57" s="366">
        <v>-13.9</v>
      </c>
      <c r="AP57" s="367">
        <v>54684</v>
      </c>
      <c r="AQ57" s="368">
        <v>1.1000000000000001</v>
      </c>
      <c r="AR57" s="369">
        <v>-15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1096386</v>
      </c>
      <c r="AN58" s="373">
        <v>19239</v>
      </c>
      <c r="AO58" s="374">
        <v>-8.5</v>
      </c>
      <c r="AP58" s="375">
        <v>32829</v>
      </c>
      <c r="AQ58" s="376">
        <v>7.2</v>
      </c>
      <c r="AR58" s="377">
        <v>-15.7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1588429</v>
      </c>
      <c r="AN59" s="365">
        <v>27707</v>
      </c>
      <c r="AO59" s="366">
        <v>-33.299999999999997</v>
      </c>
      <c r="AP59" s="367">
        <v>62383</v>
      </c>
      <c r="AQ59" s="368">
        <v>14.1</v>
      </c>
      <c r="AR59" s="369">
        <v>-47.4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1096983</v>
      </c>
      <c r="AN60" s="373">
        <v>19135</v>
      </c>
      <c r="AO60" s="374">
        <v>-0.5</v>
      </c>
      <c r="AP60" s="375">
        <v>35325</v>
      </c>
      <c r="AQ60" s="376">
        <v>7.6</v>
      </c>
      <c r="AR60" s="377">
        <v>-8.1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2079406</v>
      </c>
      <c r="AN61" s="380">
        <v>36730</v>
      </c>
      <c r="AO61" s="381">
        <v>4.4000000000000004</v>
      </c>
      <c r="AP61" s="382">
        <v>56540</v>
      </c>
      <c r="AQ61" s="383">
        <v>-0.5</v>
      </c>
      <c r="AR61" s="369">
        <v>4.9000000000000004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1126433</v>
      </c>
      <c r="AN62" s="373">
        <v>19907</v>
      </c>
      <c r="AO62" s="374">
        <v>12.2</v>
      </c>
      <c r="AP62" s="375">
        <v>32248</v>
      </c>
      <c r="AQ62" s="376">
        <v>0</v>
      </c>
      <c r="AR62" s="377">
        <v>12.2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QY/wA4XC+tHC8JvPoWyHIKh0s1D+73pCnFQ5IZA48v/LbUpT/oDmdOxuOYCH1GRcjTRRw78PrGL1DgrCO2O1w==" saltValue="9Wl6f4MUg9jtSITuTN4ho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pinHgMBsOZQW9zsXl2UrWfRFTeERTsMgadSqODsyvA7yNw3b1E/d2M/paQaOz9KmUbSibre4bhcFbuN67wMkEQ==" saltValue="rO4WYvMo+mNKP5rpqFz0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70" zoomScaleNormal="70" zoomScaleSheetLayoutView="55" workbookViewId="0">
      <selection activeCell="B1" sqref="B1"/>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yuGv2gS9QFF1s2I/HyNpepFroBJEQIbieS/SfRxJEfalHhuDQKlwRhkFclEdcPvA8lexfp5cLCkJF9hbILEMlw==" saltValue="rc9yJMCMtE6w5j88qBNPb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9" t="s">
        <v>3</v>
      </c>
      <c r="D47" s="1199"/>
      <c r="E47" s="1200"/>
      <c r="F47" s="11">
        <v>29.13</v>
      </c>
      <c r="G47" s="12">
        <v>33.94</v>
      </c>
      <c r="H47" s="12">
        <v>32.54</v>
      </c>
      <c r="I47" s="12">
        <v>31.27</v>
      </c>
      <c r="J47" s="13">
        <v>31.8</v>
      </c>
    </row>
    <row r="48" spans="2:10" ht="57.75" customHeight="1" x14ac:dyDescent="0.15">
      <c r="B48" s="14"/>
      <c r="C48" s="1201" t="s">
        <v>4</v>
      </c>
      <c r="D48" s="1201"/>
      <c r="E48" s="1202"/>
      <c r="F48" s="15">
        <v>16.39</v>
      </c>
      <c r="G48" s="16">
        <v>10.050000000000001</v>
      </c>
      <c r="H48" s="16">
        <v>8.9700000000000006</v>
      </c>
      <c r="I48" s="16">
        <v>11.64</v>
      </c>
      <c r="J48" s="17">
        <v>14.4</v>
      </c>
    </row>
    <row r="49" spans="2:10" ht="57.75" customHeight="1" thickBot="1" x14ac:dyDescent="0.2">
      <c r="B49" s="18"/>
      <c r="C49" s="1203" t="s">
        <v>5</v>
      </c>
      <c r="D49" s="1203"/>
      <c r="E49" s="1204"/>
      <c r="F49" s="19">
        <v>8.4</v>
      </c>
      <c r="G49" s="20" t="s">
        <v>566</v>
      </c>
      <c r="H49" s="20" t="s">
        <v>567</v>
      </c>
      <c r="I49" s="20">
        <v>1.49</v>
      </c>
      <c r="J49" s="21">
        <v>3.14</v>
      </c>
    </row>
    <row r="50" spans="2:10" ht="13.5" customHeight="1" x14ac:dyDescent="0.15"/>
  </sheetData>
  <sheetProtection algorithmName="SHA-512" hashValue="RRq8PoK4FWL/1hel4rX5FQdUjaSgO1LDpUOE0/eh3NIY3YOu4AO001mW/lxi0UXkidOeSK0G14SkZ/kvDxEPeQ==" saltValue="+yoUH2f2U797lAAep6AT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2021-03-10T04:51:10Z</cp:lastPrinted>
  <dcterms:created xsi:type="dcterms:W3CDTF">2021-02-05T02:44:16Z</dcterms:created>
  <dcterms:modified xsi:type="dcterms:W3CDTF">2021-09-29T04:26:51Z</dcterms:modified>
  <cp:category/>
</cp:coreProperties>
</file>