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C39" i="10"/>
  <c r="AM38" i="10"/>
  <c r="C38" i="10"/>
  <c r="AM37" i="10"/>
  <c r="AM36" i="10"/>
  <c r="CO34" i="10"/>
  <c r="CO35" i="10" s="1"/>
  <c r="CO36" i="10" s="1"/>
  <c r="CO37" i="10" s="1"/>
  <c r="CO38" i="10" s="1"/>
  <c r="CO39" i="10" s="1"/>
  <c r="CO40" i="10" s="1"/>
  <c r="BW34" i="10"/>
  <c r="BW35" i="10" s="1"/>
  <c r="BW36" i="10" s="1"/>
  <c r="BW37" i="10" s="1"/>
  <c r="BW38" i="10" s="1"/>
  <c r="BW39" i="10" s="1"/>
  <c r="BW40" i="10" s="1"/>
  <c r="BW41" i="10" s="1"/>
  <c r="BW42" i="10" s="1"/>
  <c r="BW43"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l="1"/>
  <c r="BE34" i="10"/>
  <c r="BE35" i="10" s="1"/>
  <c r="BE36" i="10" s="1"/>
  <c r="BE37" i="10" s="1"/>
  <c r="BE38" i="10" s="1"/>
</calcChain>
</file>

<file path=xl/sharedStrings.xml><?xml version="1.0" encoding="utf-8"?>
<sst xmlns="http://schemas.openxmlformats.org/spreadsheetml/2006/main" count="1157" uniqueCount="644">
  <si>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</si>
  <si>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</si>
  <si>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</si>
  <si>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</si>
  <si>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</si>
  <si>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</si>
  <si>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</si>
  <si>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</si>
  <si>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</si>
  <si>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</si>
  <si>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</si>
  <si>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</si>
  <si>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</si>
  <si>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</si>
  <si>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</si>
  <si>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</si>
  <si>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</si>
  <si>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</si>
  <si>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</si>
  <si>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</si>
  <si>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</si>
  <si>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</si>
  <si>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</si>
  <si>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</si>
  <si>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</si>
  <si>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</si>
  <si>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</si>
  <si>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</si>
  <si>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</si>
  <si>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</si>
  <si>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</si>
  <si>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</si>
  <si>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</si>
  <si>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</si>
  <si>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</si>
  <si>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</si>
  <si>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</si>
  <si>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</si>
  <si>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</si>
  <si>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</si>
  <si>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</si>
  <si>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</si>
  <si>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</si>
  <si>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</si>
  <si>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</si>
  <si>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</si>
  <si>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</si>
  <si>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</si>
  <si>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</si>
  <si>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</si>
  <si>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</si>
  <si>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</si>
  <si>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</si>
  <si>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</si>
  <si>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</si>
  <si>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</si>
  <si>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</si>
  <si>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</si>
  <si>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</si>
  <si>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</si>
  <si>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</si>
  <si>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</si>
  <si>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</si>
  <si>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</si>
  <si>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</si>
  <si>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</si>
  <si>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</si>
  <si>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</si>
  <si>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</si>
  <si>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</si>
  <si>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</si>
  <si>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</si>
  <si>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</si>
  <si>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</si>
  <si>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</si>
  <si>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</si>
  <si>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</si>
  <si>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</si>
  <si>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</si>
  <si>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</si>
  <si>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</si>
  <si>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</si>
  <si>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</si>
  <si>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</si>
  <si>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</si>
  <si>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</si>
  <si>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</si>
  <si>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</si>
  <si>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</si>
  <si>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</si>
  <si>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</si>
  <si>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</si>
  <si>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</si>
  <si>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</si>
  <si>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</si>
  <si>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</si>
  <si>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</si>
  <si>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</si>
  <si>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</si>
  <si>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</si>
  <si>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</si>
  <si>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</si>
  <si>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</si>
  <si>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</si>
  <si>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</si>
  <si>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</si>
  <si>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</si>
  <si>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</si>
  <si>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</si>
  <si>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</si>
  <si>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</si>
  <si>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</si>
  <si>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</si>
  <si>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</si>
  <si>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</si>
  <si>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</si>
  <si>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</si>
  <si>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</si>
  <si>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</si>
  <si>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</si>
  <si>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</si>
  <si>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</si>
  <si>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</si>
  <si>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</si>
  <si>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</si>
  <si>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</si>
  <si>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</si>
  <si>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</si>
  <si>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</si>
  <si>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</si>
  <si>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</si>
  <si>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</si>
  <si>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</si>
  <si>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</si>
  <si>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</si>
  <si>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</si>
  <si>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</si>
  <si>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</si>
  <si>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</si>
  <si>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</si>
  <si>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</si>
  <si>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</si>
  <si>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</si>
  <si>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</si>
  <si>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</si>
  <si>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</si>
  <si>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</si>
  <si>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</si>
  <si>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</si>
  <si>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</si>
  <si>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</si>
  <si>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</si>
  <si>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</si>
  <si>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</si>
  <si>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</si>
  <si>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</si>
  <si>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</si>
  <si>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</si>
  <si>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</si>
  <si>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</si>
  <si>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</si>
  <si>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</si>
  <si>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</si>
  <si>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</si>
  <si>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</si>
  <si>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</si>
  <si>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</si>
  <si>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</si>
  <si>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</si>
  <si>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</si>
  <si>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</si>
  <si>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</si>
  <si>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</si>
  <si>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</si>
  <si>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</si>
  <si>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</si>
  <si>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</si>
  <si>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</si>
  <si>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</si>
  <si>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</si>
  <si>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</si>
  <si>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</si>
  <si>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</si>
  <si>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</si>
  <si>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</si>
  <si>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</si>
  <si>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</si>
  <si>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</si>
  <si>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</si>
  <si>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</si>
  <si>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</si>
  <si>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</si>
  <si>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</si>
  <si>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</si>
  <si>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</si>
  <si>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</si>
  <si>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</si>
  <si>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</si>
  <si>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</si>
  <si>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</si>
  <si>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</si>
  <si>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</si>
  <si>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</si>
  <si>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</si>
  <si>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</si>
  <si>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</si>
  <si>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</si>
  <si>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</si>
  <si>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</si>
  <si>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</si>
  <si>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</si>
  <si>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</si>
  <si>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</si>
  <si>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岐阜県大垣市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</si>
  <si>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</si>
  <si>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</si>
  <si>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</si>
  <si>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</si>
  <si>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</si>
  <si>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</si>
  <si>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</si>
  <si>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</si>
  <si>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</si>
  <si>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</si>
  <si>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</si>
  <si>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</si>
  <si>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</si>
  <si>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</si>
  <si>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</si>
  <si>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</si>
  <si>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</si>
  <si>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</si>
  <si>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</si>
  <si>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</si>
  <si>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</si>
  <si>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</si>
  <si>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</si>
  <si>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</si>
  <si>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</si>
  <si>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</si>
  <si>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</si>
  <si>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</si>
  <si>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</si>
  <si>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</si>
  <si>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</si>
  <si>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</si>
  <si>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</si>
  <si>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</si>
  <si>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</si>
  <si>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</si>
  <si>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</si>
  <si>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</si>
  <si>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</si>
  <si>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</si>
  <si>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</si>
  <si>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</si>
  <si>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</si>
  <si>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</si>
  <si>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</si>
  <si>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</si>
  <si>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</si>
  <si>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</si>
  <si>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</si>
  <si>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</si>
  <si>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</si>
  <si>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</si>
  <si>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</si>
  <si>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</si>
  <si>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</si>
  <si>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</si>
  <si>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</si>
  <si>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</si>
  <si>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</si>
  <si>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</si>
  <si>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</si>
  <si>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</si>
  <si>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</si>
  <si>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</si>
  <si>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</si>
  <si>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</si>
  <si>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</si>
  <si>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</si>
  <si>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</si>
  <si>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</si>
  <si>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</si>
  <si>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</si>
  <si>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</si>
  <si>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</si>
  <si>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</si>
  <si>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</si>
  <si>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</si>
  <si>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</si>
  <si>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</si>
  <si>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</si>
  <si>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</si>
  <si>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</si>
  <si>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</si>
  <si>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</si>
  <si>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</si>
  <si>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</si>
  <si>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</si>
  <si>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</si>
  <si>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</si>
  <si>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</si>
  <si>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</si>
  <si>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</si>
  <si>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</si>
  <si>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</si>
  <si>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</si>
  <si>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</si>
  <si>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</si>
  <si>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</si>
  <si>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</si>
  <si>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</si>
  <si>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</si>
  <si>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</si>
  <si>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</si>
  <si>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</si>
  <si>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</si>
  <si>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</si>
  <si>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</si>
  <si>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</si>
  <si>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</si>
  <si>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</si>
  <si>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</si>
  <si>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</si>
  <si>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</si>
  <si>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</si>
  <si>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</si>
  <si>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</si>
  <si>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</si>
  <si>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</si>
  <si>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</si>
  <si>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</si>
  <si>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</si>
  <si>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</si>
  <si>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</si>
  <si>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</si>
  <si>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</si>
  <si>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</si>
  <si>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</si>
  <si>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</si>
  <si>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</si>
  <si>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</si>
  <si>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</si>
  <si>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</si>
  <si>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</si>
  <si>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</si>
  <si>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</si>
  <si>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</si>
  <si>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</si>
  <si>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</si>
  <si>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</si>
  <si>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</si>
  <si>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</si>
  <si>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</si>
  <si>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</si>
  <si>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</si>
  <si>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</si>
  <si>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</si>
  <si>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</si>
  <si>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</si>
  <si>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</si>
  <si>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</si>
  <si>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</si>
  <si>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</si>
  <si>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岐阜県大垣市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</si>
  <si>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</si>
  <si>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</si>
  <si>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</si>
  <si>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</si>
  <si>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</si>
  <si>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</si>
  <si>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</si>
  <si>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</si>
  <si>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</si>
  <si>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</si>
  <si>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</si>
  <si>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</si>
  <si>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</si>
  <si>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</si>
  <si>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</si>
  <si>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</si>
  <si>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</si>
  <si>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</si>
  <si>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</si>
  <si>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</si>
  <si>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</si>
  <si>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</si>
  <si>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</si>
  <si>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</si>
  <si>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</si>
  <si>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</si>
  <si>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</si>
  <si>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</si>
  <si>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</si>
  <si>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</si>
  <si>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</si>
  <si>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</si>
  <si>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</si>
  <si>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</si>
  <si>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</si>
  <si>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</si>
  <si>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</si>
  <si>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</si>
  <si>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</si>
  <si>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国民健康保険直営診療施設事業会計</t>
    <phoneticPr fontId="5"/>
  </si>
  <si>
    <t>-</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</si>
  <si>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</si>
  <si>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</si>
  <si>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</si>
  <si>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</si>
  <si>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</si>
  <si>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</si>
  <si>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</si>
  <si>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</si>
  <si>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法非適用企業</t>
    <phoneticPr fontId="5"/>
  </si>
  <si>
    <t>公設地方卸売市場事業会計</t>
    <phoneticPr fontId="5"/>
  </si>
  <si>
    <t>法非適用企業</t>
    <phoneticPr fontId="5"/>
  </si>
  <si>
    <t>公共下水道事業会計</t>
    <phoneticPr fontId="5"/>
  </si>
  <si>
    <t>法非適用企業</t>
    <phoneticPr fontId="5"/>
  </si>
  <si>
    <t>特定環境保全公共下水道事業会計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</si>
  <si>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</si>
  <si>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</si>
  <si>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</si>
  <si>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</si>
  <si>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</si>
  <si>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</si>
  <si>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</si>
  <si>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</si>
  <si>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</si>
  <si>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</si>
  <si>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</si>
  <si>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</si>
  <si>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</si>
  <si>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</si>
  <si>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</si>
  <si>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</si>
  <si>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</si>
  <si>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</si>
  <si>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</si>
  <si>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</si>
  <si>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</si>
  <si>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</si>
  <si>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</si>
  <si>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</si>
  <si>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</si>
  <si>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</si>
  <si>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</si>
  <si>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</si>
  <si>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</si>
  <si>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</si>
  <si>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</si>
  <si>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</si>
  <si>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</si>
  <si>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</si>
  <si>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</si>
  <si>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</si>
  <si>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</si>
  <si>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</si>
  <si>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</si>
  <si>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</si>
  <si>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</si>
  <si>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</si>
  <si>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</si>
  <si>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</si>
  <si>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</si>
  <si>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</si>
  <si>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</si>
  <si>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</si>
  <si>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</si>
  <si>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</si>
  <si>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</si>
  <si>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</si>
  <si>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</si>
  <si>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</si>
  <si>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</si>
  <si>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</si>
  <si>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</si>
  <si>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</si>
  <si>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</si>
  <si>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</si>
  <si>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</si>
  <si>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</si>
  <si>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</si>
  <si>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</si>
  <si>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</si>
  <si>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</si>
  <si>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</si>
  <si>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</si>
  <si>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</si>
  <si>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</si>
  <si>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</si>
  <si>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</si>
  <si>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</si>
  <si>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</si>
  <si>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</si>
  <si>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</si>
  <si>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</si>
  <si>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</si>
  <si>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</si>
  <si>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</si>
  <si>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</si>
  <si>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</si>
  <si>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</si>
  <si>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</si>
  <si>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</si>
  <si>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</si>
  <si>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</si>
  <si>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</si>
  <si>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</si>
  <si>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</si>
  <si>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</si>
  <si>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</si>
  <si>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</si>
  <si>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</si>
  <si>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</si>
  <si>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</si>
  <si>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</si>
  <si>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</si>
  <si>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</si>
  <si>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</si>
  <si>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</si>
  <si>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</si>
  <si>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</si>
  <si>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</si>
  <si>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</si>
  <si>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</si>
  <si>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</si>
  <si>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</si>
  <si>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</si>
  <si>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</si>
  <si>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</si>
  <si>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</si>
  <si>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</si>
  <si>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</si>
  <si>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</si>
  <si>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</si>
  <si>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</si>
  <si>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</si>
  <si>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</si>
  <si>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</si>
  <si>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</si>
  <si>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</si>
  <si>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</si>
  <si>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</si>
  <si>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</si>
  <si>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</si>
  <si>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</si>
  <si>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</si>
  <si>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</si>
  <si>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</si>
  <si>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</si>
  <si>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</si>
  <si>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</si>
  <si>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</si>
  <si>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</si>
  <si>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</si>
  <si>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</si>
  <si>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</si>
  <si>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</si>
  <si>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</si>
  <si>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</si>
  <si>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</si>
  <si>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</si>
  <si>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</si>
  <si>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</si>
  <si>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</si>
  <si>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</si>
  <si>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</si>
  <si>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</si>
  <si>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</si>
  <si>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</si>
  <si>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</si>
  <si>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</si>
  <si>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</si>
  <si>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</si>
  <si>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</si>
  <si>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</si>
  <si>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</si>
  <si>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病院事業会計</t>
  </si>
  <si>
    <t>一般会計</t>
  </si>
  <si>
    <t>国民健康保険事業会計</t>
  </si>
  <si>
    <t>水道事業会計</t>
  </si>
  <si>
    <t>介護保険事業会計</t>
  </si>
  <si>
    <t>競輪事業会計</t>
  </si>
  <si>
    <t>公共下水道事業会計</t>
  </si>
  <si>
    <t>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</si>
  <si>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</si>
  <si>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</si>
  <si>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</si>
  <si>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</si>
  <si>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</si>
  <si>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</si>
  <si>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</si>
  <si>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</si>
  <si>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基金繰入金5,897</t>
    <rPh sb="0" eb="2">
      <t>キキン</t>
    </rPh>
    <rPh sb="2" eb="5">
      <t>クリイレキン</t>
    </rPh>
    <phoneticPr fontId="2"/>
  </si>
  <si>
    <t>-</t>
    <phoneticPr fontId="2"/>
  </si>
  <si>
    <t>基金繰入金144</t>
    <rPh sb="0" eb="5">
      <t>キキンクリイレキン</t>
    </rPh>
    <phoneticPr fontId="2"/>
  </si>
  <si>
    <t>-</t>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</si>
  <si>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</si>
  <si>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</si>
  <si>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8">
      <t>ハイキブツ</t>
    </rPh>
    <rPh sb="8" eb="10">
      <t>ショリ</t>
    </rPh>
    <rPh sb="10" eb="12">
      <t>クミアイ</t>
    </rPh>
    <phoneticPr fontId="2"/>
  </si>
  <si>
    <t>西濃環境整備組合</t>
    <rPh sb="0" eb="2">
      <t>セイノウ</t>
    </rPh>
    <rPh sb="2" eb="4">
      <t>カンキョウ</t>
    </rPh>
    <rPh sb="4" eb="6">
      <t>セイビ</t>
    </rPh>
    <rPh sb="6" eb="8">
      <t>クミアイ</t>
    </rPh>
    <phoneticPr fontId="2"/>
  </si>
  <si>
    <t>西南濃老人福祉施設事務組合</t>
    <rPh sb="0" eb="3">
      <t>セイナンノウ</t>
    </rPh>
    <rPh sb="3" eb="5">
      <t>ロウジン</t>
    </rPh>
    <rPh sb="5" eb="7">
      <t>フクシ</t>
    </rPh>
    <rPh sb="7" eb="9">
      <t>シセツ</t>
    </rPh>
    <rPh sb="9" eb="11">
      <t>ジム</t>
    </rPh>
    <rPh sb="11" eb="13">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</si>
  <si>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</si>
  <si>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大垣市安八郡安八町東安中学校組合</t>
    <rPh sb="0" eb="3">
      <t>オオガキシ</t>
    </rPh>
    <rPh sb="3" eb="6">
      <t>アンパチグン</t>
    </rPh>
    <rPh sb="6" eb="9">
      <t>アンパチチョウ</t>
    </rPh>
    <rPh sb="9" eb="10">
      <t>トウ</t>
    </rPh>
    <rPh sb="10" eb="11">
      <t>アン</t>
    </rPh>
    <rPh sb="11" eb="14">
      <t>チュウガッコウ</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</si>
  <si>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</si>
  <si>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</si>
  <si>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</si>
  <si>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</si>
  <si>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</si>
  <si>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基金繰入金21</t>
    <phoneticPr fontId="2"/>
  </si>
  <si>
    <t>法適用</t>
    <rPh sb="0" eb="1">
      <t>ホウ</t>
    </rPh>
    <rPh sb="1" eb="3">
      <t>テキヨウ</t>
    </rPh>
    <phoneticPr fontId="2"/>
  </si>
  <si>
    <t>大垣勤労者福祉サービスセンター</t>
    <rPh sb="0" eb="2">
      <t>オオガキ</t>
    </rPh>
    <rPh sb="2" eb="5">
      <t>キンロウシャ</t>
    </rPh>
    <rPh sb="5" eb="7">
      <t>フクシ</t>
    </rPh>
    <phoneticPr fontId="2"/>
  </si>
  <si>
    <t>大垣市文化事業団</t>
    <rPh sb="0" eb="3">
      <t>オオガキシ</t>
    </rPh>
    <rPh sb="3" eb="5">
      <t>ブンカ</t>
    </rPh>
    <rPh sb="5" eb="8">
      <t>ジギョウダン</t>
    </rPh>
    <phoneticPr fontId="2"/>
  </si>
  <si>
    <t>大垣地方市場冷蔵</t>
    <rPh sb="0" eb="2">
      <t>オオガキ</t>
    </rPh>
    <rPh sb="2" eb="4">
      <t>チホウ</t>
    </rPh>
    <rPh sb="4" eb="6">
      <t>イチバ</t>
    </rPh>
    <rPh sb="6" eb="8">
      <t>レイゾウ</t>
    </rPh>
    <phoneticPr fontId="2"/>
  </si>
  <si>
    <t>大垣市土地開発公社</t>
    <rPh sb="0" eb="3">
      <t>オオガキシ</t>
    </rPh>
    <rPh sb="3" eb="5">
      <t>トチ</t>
    </rPh>
    <rPh sb="5" eb="7">
      <t>カイハツ</t>
    </rPh>
    <rPh sb="7" eb="9">
      <t>コウシャ</t>
    </rPh>
    <phoneticPr fontId="2"/>
  </si>
  <si>
    <t>かみいしづ緑の村公社</t>
    <rPh sb="5" eb="6">
      <t>ミドリ</t>
    </rPh>
    <rPh sb="7" eb="8">
      <t>ムラ</t>
    </rPh>
    <rPh sb="8" eb="10">
      <t>コウシャ</t>
    </rPh>
    <phoneticPr fontId="2"/>
  </si>
  <si>
    <t>養老線管理機構</t>
    <rPh sb="0" eb="2">
      <t>ヨウロウ</t>
    </rPh>
    <rPh sb="2" eb="3">
      <t>セン</t>
    </rPh>
    <rPh sb="3" eb="5">
      <t>カンリ</t>
    </rPh>
    <rPh sb="5" eb="7">
      <t>キコウ</t>
    </rPh>
    <phoneticPr fontId="2"/>
  </si>
  <si>
    <t>樽見鉄道株式会社</t>
    <rPh sb="0" eb="2">
      <t>タルミ</t>
    </rPh>
    <rPh sb="2" eb="4">
      <t>テツドウ</t>
    </rPh>
    <rPh sb="4" eb="6">
      <t>カブシキ</t>
    </rPh>
    <rPh sb="6" eb="8">
      <t>カイシャ</t>
    </rPh>
    <phoneticPr fontId="2"/>
  </si>
  <si>
    <t>○</t>
    <phoneticPr fontId="2"/>
  </si>
  <si>
    <t>基金繰入金116</t>
    <phoneticPr fontId="2"/>
  </si>
  <si>
    <t>基金繰入金0</t>
    <phoneticPr fontId="2"/>
  </si>
  <si>
    <t>-</t>
    <phoneticPr fontId="2"/>
  </si>
  <si>
    <t>公共施設整備基金</t>
    <rPh sb="0" eb="8">
      <t>コウキョウシセツセイビキキン</t>
    </rPh>
    <phoneticPr fontId="5"/>
  </si>
  <si>
    <t>養老線支援基金</t>
    <rPh sb="0" eb="7">
      <t>ヨウロウセンシエンキキン</t>
    </rPh>
    <phoneticPr fontId="5"/>
  </si>
  <si>
    <t>水都大垣ふるさと応援基金</t>
    <rPh sb="0" eb="4">
      <t>スイトオオガキ</t>
    </rPh>
    <rPh sb="8" eb="10">
      <t>オウエン</t>
    </rPh>
    <rPh sb="10" eb="12">
      <t>キキン</t>
    </rPh>
    <phoneticPr fontId="5"/>
  </si>
  <si>
    <t>国際協力田口基金</t>
    <rPh sb="0" eb="4">
      <t>コクサイキョウリョク</t>
    </rPh>
    <rPh sb="4" eb="8">
      <t>タグチキキン</t>
    </rPh>
    <phoneticPr fontId="2"/>
  </si>
  <si>
    <t>少年スポーツ振興小川基金</t>
    <rPh sb="0" eb="2">
      <t>ショウネン</t>
    </rPh>
    <rPh sb="6" eb="8">
      <t>シンコウ</t>
    </rPh>
    <rPh sb="8" eb="10">
      <t>オガワ</t>
    </rPh>
    <rPh sb="10" eb="12">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</si>
  <si>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</si>
  <si>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</si>
  <si>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</si>
  <si>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</si>
  <si>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</si>
  <si>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</si>
  <si>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</si>
  <si>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実質公債費比率は、類似団体と比較して低い水準にあり、傾向としては横ばいとなっているが今後、庁舎建設事業債の償還が開始されるとともに悪化することが見込まめる。
　将来負担比率は、引き続き土地開発公社の経営健全化を進めたことなどにより将来負担額が減少する一方で、庁舎建設事業債発行による地方債現在高の増加や、基金の取崩を行ったことにより、平成30年度より26.7ポイント増加した。新庁舎建設事業に伴う地方債残高、公債費の増加により指標が悪化しているなかで、老朽化した施設等の更新を行うにあたって、引き続き地方債の活用は不可欠である。交付税措置のある地方債の活用だけでなく、事務事業の徹底した見直しなど財政健全化に向けた取り組みが必要である。</t>
    <rPh sb="27" eb="29">
      <t>ケイコウ</t>
    </rPh>
    <rPh sb="33" eb="34">
      <t>ヨコ</t>
    </rPh>
    <rPh sb="43" eb="45">
      <t>コンゴ</t>
    </rPh>
    <rPh sb="73" eb="75">
      <t>ミコ</t>
    </rPh>
    <rPh sb="89" eb="90">
      <t>ヒ</t>
    </rPh>
    <rPh sb="91" eb="92">
      <t>ツヅ</t>
    </rPh>
    <rPh sb="149" eb="151">
      <t>ゾウカ</t>
    </rPh>
    <rPh sb="153" eb="155">
      <t>キキン</t>
    </rPh>
    <rPh sb="156" eb="158">
      <t>トリクズシ</t>
    </rPh>
    <rPh sb="159" eb="160">
      <t>オコナ</t>
    </rPh>
    <rPh sb="227" eb="230">
      <t>ロウキュウカ</t>
    </rPh>
    <rPh sb="232" eb="235">
      <t>シセツトウ</t>
    </rPh>
    <rPh sb="236" eb="238">
      <t>コウシン</t>
    </rPh>
    <rPh sb="239" eb="240">
      <t>オコナ</t>
    </rPh>
    <rPh sb="247" eb="248">
      <t>ヒ</t>
    </rPh>
    <rPh sb="249" eb="250">
      <t>ツヅ</t>
    </rPh>
    <rPh sb="251" eb="254">
      <t>チホウサイ</t>
    </rPh>
    <rPh sb="255" eb="257">
      <t>カツヨウ</t>
    </rPh>
    <rPh sb="258" eb="261">
      <t>フカケツ</t>
    </rPh>
    <rPh sb="265" eb="270">
      <t>コウフゼイソチ</t>
    </rPh>
    <rPh sb="273" eb="276">
      <t>チホウサイ</t>
    </rPh>
    <rPh sb="277" eb="279">
      <t>カツヨウ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</si>
  <si>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</si>
  <si>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</si>
  <si>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</si>
  <si>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color theme="1"/>
        <rFont val="ＭＳ Ｐゴシック"/>
        <family val="3"/>
        <charset val="128"/>
      </rPr>
      <t>　令和元年度において、新庁舎建設事業の本格化により、基金の取崩および、地方債を活用したため、将来負担比率が大きく上昇した。一方、有形固定資産減価償却率については、新庁舎建設事業の本格化により庁舎については大きく減少した。その他は以前高い水準にあるが、これは公共施設等の管理においては維持補修等を重視し、施設更新や大規模改修を抑制してきたためである。今後、総合管理計画の基本方針にもあるように、将来の需要を見通した上で公共施設等の集約、規模の縮小、廃止等の検討を進めると</t>
    </r>
    <r>
      <rPr>
        <sz val="11"/>
        <color indexed="8"/>
        <rFont val="ＭＳ Ｐゴシック"/>
        <family val="3"/>
        <charset val="128"/>
      </rPr>
      <t>ともに、老朽化に伴う更新等を計画的に順次進めることで新規整備の抑制と施設の適正管理に努めていく。</t>
    </r>
    <rPh sb="1" eb="3">
      <t>レイワ</t>
    </rPh>
    <rPh sb="3" eb="6">
      <t>ガンネンド</t>
    </rPh>
    <rPh sb="11" eb="14">
      <t>シンチョウシャ</t>
    </rPh>
    <rPh sb="14" eb="18">
      <t>ケンセツジギョウ</t>
    </rPh>
    <rPh sb="19" eb="22">
      <t>ホンカクカ</t>
    </rPh>
    <rPh sb="26" eb="28">
      <t>キキン</t>
    </rPh>
    <rPh sb="29" eb="31">
      <t>トリクズシ</t>
    </rPh>
    <rPh sb="35" eb="38">
      <t>チホウサイ</t>
    </rPh>
    <rPh sb="39" eb="41">
      <t>カツヨウ</t>
    </rPh>
    <rPh sb="46" eb="52">
      <t>ショウライフタンヒリツ</t>
    </rPh>
    <rPh sb="53" eb="54">
      <t>オオ</t>
    </rPh>
    <rPh sb="56" eb="58">
      <t>ジョウショウ</t>
    </rPh>
    <rPh sb="61" eb="63">
      <t>イッポウ</t>
    </rPh>
    <rPh sb="81" eb="88">
      <t>シンチョウシャケンセツジギョウ</t>
    </rPh>
    <rPh sb="89" eb="92">
      <t>ホンカクカ</t>
    </rPh>
    <rPh sb="95" eb="97">
      <t>チョウシャ</t>
    </rPh>
    <rPh sb="102" eb="103">
      <t>オオ</t>
    </rPh>
    <rPh sb="105" eb="107">
      <t>ゲンショウ</t>
    </rPh>
    <rPh sb="114" eb="116">
      <t>イゼン</t>
    </rPh>
    <rPh sb="174" eb="176">
      <t>コンゴ</t>
    </rPh>
    <rPh sb="177" eb="183">
      <t>ソウゴウカンリケイカク</t>
    </rPh>
    <rPh sb="184" eb="188">
      <t>キホンホウシン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</si>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</sst>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5BF0-49EA-9F0D-C97DE8660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53312</c:v>
                </c:pt>
                <c:pt idx="1">
                  <c:v>62969</c:v>
                </c:pt>
                <c:pt idx="2">
                  <c:v>39551</c:v>
                </c:pt>
                <c:pt idx="3">
                  <c:v>55328</c:v>
                </c:pt>
                <c:pt idx="4">
                  <c:v>87194</c:v>
                </c:pt>
              </c:numCache>
            </c:numRef>
          </c:val>
          <c:smooth val="0"/>
          <c:extLst>
            <c:ext xmlns:c16="http://schemas.microsoft.com/office/drawing/2014/chart" uri="{C3380CC4-5D6E-409C-BE32-E72D297353CC}">
              <c16:uniqueId val="{00000001-5BF0-49EA-9F0D-C97DE86605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c:v>
                </c:pt>
                <c:pt idx="1">
                  <c:v>6.1</c:v>
                </c:pt>
                <c:pt idx="2">
                  <c:v>5.88</c:v>
                </c:pt>
                <c:pt idx="3">
                  <c:v>7.02</c:v>
                </c:pt>
                <c:pt idx="4">
                  <c:v>7.98</c:v>
                </c:pt>
              </c:numCache>
            </c:numRef>
          </c:val>
          <c:extLst>
            <c:ext xmlns:c16="http://schemas.microsoft.com/office/drawing/2014/chart" uri="{C3380CC4-5D6E-409C-BE32-E72D297353CC}">
              <c16:uniqueId val="{00000000-0906-49AF-849A-58A23ADD5E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13.06</c:v>
                </c:pt>
                <c:pt idx="1">
                  <c:v>12.68</c:v>
                </c:pt>
                <c:pt idx="2">
                  <c:v>14.04</c:v>
                </c:pt>
                <c:pt idx="3">
                  <c:v>15.73</c:v>
                </c:pt>
                <c:pt idx="4">
                  <c:v>15.16</c:v>
                </c:pt>
              </c:numCache>
            </c:numRef>
          </c:val>
          <c:extLst>
            <c:ext xmlns:c16="http://schemas.microsoft.com/office/drawing/2014/chart" uri="{C3380CC4-5D6E-409C-BE32-E72D297353CC}">
              <c16:uniqueId val="{00000001-0906-49AF-849A-58A23ADD5E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-0.8</c:v>
                </c:pt>
                <c:pt idx="2">
                  <c:v>1.29</c:v>
                </c:pt>
                <c:pt idx="3">
                  <c:v>2.87</c:v>
                </c:pt>
                <c:pt idx="4">
                  <c:v>0.43</c:v>
                </c:pt>
              </c:numCache>
            </c:numRef>
          </c:val>
          <c:smooth val="0"/>
          <c:extLst>
            <c:ext xmlns:c16="http://schemas.microsoft.com/office/drawing/2014/chart" uri="{C3380CC4-5D6E-409C-BE32-E72D297353CC}">
              <c16:uniqueId val="{00000002-0906-49AF-849A-58A23ADD5E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0.08</c:v>
                </c:pt>
                <c:pt idx="4">
                  <c:v>#N/A</c:v>
                </c:pt>
                <c:pt idx="5">
                  <c:v>0.05</c:v>
                </c:pt>
                <c:pt idx="6">
                  <c:v>#N/A</c:v>
                </c:pt>
                <c:pt idx="7">
                  <c:v>0.06</c:v>
                </c:pt>
                <c:pt idx="8">
                  <c:v>#N/A</c:v>
                </c:pt>
                <c:pt idx="9">
                  <c:v>0.14000000000000001</c:v>
                </c:pt>
              </c:numCache>
            </c:numRef>
          </c:val>
          <c:extLst>
            <c:ext xmlns:c16="http://schemas.microsoft.com/office/drawing/2014/chart" uri="{C3380CC4-5D6E-409C-BE32-E72D297353CC}">
              <c16:uniqueId val="{00000000-D767-4D42-BF88-B04FFA80AE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67-4D42-BF88-B04FFA80AEEA}"/>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0.16</c:v>
                </c:pt>
                <c:pt idx="4">
                  <c:v>#N/A</c:v>
                </c:pt>
                <c:pt idx="5">
                  <c:v>0.17</c:v>
                </c:pt>
                <c:pt idx="6">
                  <c:v>#N/A</c:v>
                </c:pt>
                <c:pt idx="7">
                  <c:v>0.16</c:v>
                </c:pt>
                <c:pt idx="8">
                  <c:v>#N/A</c:v>
                </c:pt>
                <c:pt idx="9">
                  <c:v>0.15</c:v>
                </c:pt>
              </c:numCache>
            </c:numRef>
          </c:val>
          <c:extLst>
            <c:ext xmlns:c16="http://schemas.microsoft.com/office/drawing/2014/chart" uri="{C3380CC4-5D6E-409C-BE32-E72D297353CC}">
              <c16:uniqueId val="{00000002-D767-4D42-BF88-B04FFA80AEEA}"/>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0.31</c:v>
                </c:pt>
              </c:numCache>
            </c:numRef>
          </c:val>
          <c:extLst>
            <c:ext xmlns:c16="http://schemas.microsoft.com/office/drawing/2014/chart" uri="{C3380CC4-5D6E-409C-BE32-E72D297353CC}">
              <c16:uniqueId val="{00000003-D767-4D42-BF88-B04FFA80AEEA}"/>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3.31</c:v>
                </c:pt>
                <c:pt idx="2">
                  <c:v>#N/A</c:v>
                </c:pt>
                <c:pt idx="3">
                  <c:v>3.51</c:v>
                </c:pt>
                <c:pt idx="4">
                  <c:v>#N/A</c:v>
                </c:pt>
                <c:pt idx="5">
                  <c:v>3.5</c:v>
                </c:pt>
                <c:pt idx="6">
                  <c:v>#N/A</c:v>
                </c:pt>
                <c:pt idx="7">
                  <c:v>3.39</c:v>
                </c:pt>
                <c:pt idx="8">
                  <c:v>#N/A</c:v>
                </c:pt>
                <c:pt idx="9">
                  <c:v>3.39</c:v>
                </c:pt>
              </c:numCache>
            </c:numRef>
          </c:val>
          <c:extLst>
            <c:ext xmlns:c16="http://schemas.microsoft.com/office/drawing/2014/chart" uri="{C3380CC4-5D6E-409C-BE32-E72D297353CC}">
              <c16:uniqueId val="{00000004-D767-4D42-BF88-B04FFA80AEEA}"/>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3.3</c:v>
                </c:pt>
                <c:pt idx="2">
                  <c:v>#N/A</c:v>
                </c:pt>
                <c:pt idx="3">
                  <c:v>4.01</c:v>
                </c:pt>
                <c:pt idx="4">
                  <c:v>#N/A</c:v>
                </c:pt>
                <c:pt idx="5">
                  <c:v>4.91</c:v>
                </c:pt>
                <c:pt idx="6">
                  <c:v>#N/A</c:v>
                </c:pt>
                <c:pt idx="7">
                  <c:v>4.7</c:v>
                </c:pt>
                <c:pt idx="8">
                  <c:v>#N/A</c:v>
                </c:pt>
                <c:pt idx="9">
                  <c:v>4.96</c:v>
                </c:pt>
              </c:numCache>
            </c:numRef>
          </c:val>
          <c:extLst>
            <c:ext xmlns:c16="http://schemas.microsoft.com/office/drawing/2014/chart" uri="{C3380CC4-5D6E-409C-BE32-E72D297353CC}">
              <c16:uniqueId val="{00000005-D767-4D42-BF88-B04FFA80AEE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6.7</c:v>
                </c:pt>
                <c:pt idx="2">
                  <c:v>#N/A</c:v>
                </c:pt>
                <c:pt idx="3">
                  <c:v>6.75</c:v>
                </c:pt>
                <c:pt idx="4">
                  <c:v>#N/A</c:v>
                </c:pt>
                <c:pt idx="5">
                  <c:v>6.09</c:v>
                </c:pt>
                <c:pt idx="6">
                  <c:v>#N/A</c:v>
                </c:pt>
                <c:pt idx="7">
                  <c:v>5.88</c:v>
                </c:pt>
                <c:pt idx="8">
                  <c:v>#N/A</c:v>
                </c:pt>
                <c:pt idx="9">
                  <c:v>5.68</c:v>
                </c:pt>
              </c:numCache>
            </c:numRef>
          </c:val>
          <c:extLst>
            <c:ext xmlns:c16="http://schemas.microsoft.com/office/drawing/2014/chart" uri="{C3380CC4-5D6E-409C-BE32-E72D297353CC}">
              <c16:uniqueId val="{00000006-D767-4D42-BF88-B04FFA80AEEA}"/>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6.55</c:v>
                </c:pt>
                <c:pt idx="2">
                  <c:v>#N/A</c:v>
                </c:pt>
                <c:pt idx="3">
                  <c:v>7.64</c:v>
                </c:pt>
                <c:pt idx="4">
                  <c:v>#N/A</c:v>
                </c:pt>
                <c:pt idx="5">
                  <c:v>8.83</c:v>
                </c:pt>
                <c:pt idx="6">
                  <c:v>#N/A</c:v>
                </c:pt>
                <c:pt idx="7">
                  <c:v>8.08</c:v>
                </c:pt>
                <c:pt idx="8">
                  <c:v>#N/A</c:v>
                </c:pt>
                <c:pt idx="9">
                  <c:v>6.89</c:v>
                </c:pt>
              </c:numCache>
            </c:numRef>
          </c:val>
          <c:extLst>
            <c:ext xmlns:c16="http://schemas.microsoft.com/office/drawing/2014/chart" uri="{C3380CC4-5D6E-409C-BE32-E72D297353CC}">
              <c16:uniqueId val="{00000007-D767-4D42-BF88-B04FFA80AE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6.69</c:v>
                </c:pt>
                <c:pt idx="2">
                  <c:v>#N/A</c:v>
                </c:pt>
                <c:pt idx="3">
                  <c:v>6.09</c:v>
                </c:pt>
                <c:pt idx="4">
                  <c:v>#N/A</c:v>
                </c:pt>
                <c:pt idx="5">
                  <c:v>5.87</c:v>
                </c:pt>
                <c:pt idx="6">
                  <c:v>#N/A</c:v>
                </c:pt>
                <c:pt idx="7">
                  <c:v>7.01</c:v>
                </c:pt>
                <c:pt idx="8">
                  <c:v>#N/A</c:v>
                </c:pt>
                <c:pt idx="9">
                  <c:v>7.97</c:v>
                </c:pt>
              </c:numCache>
            </c:numRef>
          </c:val>
          <c:extLst>
            <c:ext xmlns:c16="http://schemas.microsoft.com/office/drawing/2014/chart" uri="{C3380CC4-5D6E-409C-BE32-E72D297353CC}">
              <c16:uniqueId val="{00000008-D767-4D42-BF88-B04FFA80AEE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78.7</c:v>
                </c:pt>
                <c:pt idx="2">
                  <c:v>#N/A</c:v>
                </c:pt>
                <c:pt idx="3">
                  <c:v>78.64</c:v>
                </c:pt>
                <c:pt idx="4">
                  <c:v>#N/A</c:v>
                </c:pt>
                <c:pt idx="5">
                  <c:v>77.680000000000007</c:v>
                </c:pt>
                <c:pt idx="6">
                  <c:v>#N/A</c:v>
                </c:pt>
                <c:pt idx="7">
                  <c:v>78.17</c:v>
                </c:pt>
                <c:pt idx="8">
                  <c:v>#N/A</c:v>
                </c:pt>
                <c:pt idx="9">
                  <c:v>77.03</c:v>
                </c:pt>
              </c:numCache>
            </c:numRef>
          </c:val>
          <c:extLst>
            <c:ext xmlns:c16="http://schemas.microsoft.com/office/drawing/2014/chart" uri="{C3380CC4-5D6E-409C-BE32-E72D297353CC}">
              <c16:uniqueId val="{00000009-D767-4D42-BF88-B04FFA80AE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6431</c:v>
                </c:pt>
                <c:pt idx="5">
                  <c:v>6634</c:v>
                </c:pt>
                <c:pt idx="8">
                  <c:v>6754</c:v>
                </c:pt>
                <c:pt idx="11">
                  <c:v>6832</c:v>
                </c:pt>
                <c:pt idx="14">
                  <c:v>6818</c:v>
                </c:pt>
              </c:numCache>
            </c:numRef>
          </c:val>
          <c:extLst>
            <c:ext xmlns:c16="http://schemas.microsoft.com/office/drawing/2014/chart" uri="{C3380CC4-5D6E-409C-BE32-E72D297353CC}">
              <c16:uniqueId val="{00000000-A83E-47DD-9D67-176AD5696E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3E-47DD-9D67-176AD5696E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205</c:v>
                </c:pt>
                <c:pt idx="3">
                  <c:v>203</c:v>
                </c:pt>
                <c:pt idx="6">
                  <c:v>193</c:v>
                </c:pt>
                <c:pt idx="9">
                  <c:v>220</c:v>
                </c:pt>
                <c:pt idx="12">
                  <c:v>219</c:v>
                </c:pt>
              </c:numCache>
            </c:numRef>
          </c:val>
          <c:extLst>
            <c:ext xmlns:c16="http://schemas.microsoft.com/office/drawing/2014/chart" uri="{C3380CC4-5D6E-409C-BE32-E72D297353CC}">
              <c16:uniqueId val="{00000002-A83E-47DD-9D67-176AD5696E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129</c:v>
                </c:pt>
                <c:pt idx="3">
                  <c:v>78</c:v>
                </c:pt>
                <c:pt idx="6">
                  <c:v>97</c:v>
                </c:pt>
                <c:pt idx="9">
                  <c:v>100</c:v>
                </c:pt>
                <c:pt idx="12">
                  <c:v>93</c:v>
                </c:pt>
              </c:numCache>
            </c:numRef>
          </c:val>
          <c:extLst>
            <c:ext xmlns:c16="http://schemas.microsoft.com/office/drawing/2014/chart" uri="{C3380CC4-5D6E-409C-BE32-E72D297353CC}">
              <c16:uniqueId val="{00000003-A83E-47DD-9D67-176AD5696E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1298</c:v>
                </c:pt>
                <c:pt idx="3">
                  <c:v>1499</c:v>
                </c:pt>
                <c:pt idx="6">
                  <c:v>1455</c:v>
                </c:pt>
                <c:pt idx="9">
                  <c:v>1420</c:v>
                </c:pt>
                <c:pt idx="12">
                  <c:v>1482</c:v>
                </c:pt>
              </c:numCache>
            </c:numRef>
          </c:val>
          <c:extLst>
            <c:ext xmlns:c16="http://schemas.microsoft.com/office/drawing/2014/chart" uri="{C3380CC4-5D6E-409C-BE32-E72D297353CC}">
              <c16:uniqueId val="{00000004-A83E-47DD-9D67-176AD5696E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3E-47DD-9D67-176AD5696E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3E-47DD-9D67-176AD5696E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5100</c:v>
                </c:pt>
                <c:pt idx="3">
                  <c:v>5212</c:v>
                </c:pt>
                <c:pt idx="6">
                  <c:v>5211</c:v>
                </c:pt>
                <c:pt idx="9">
                  <c:v>5289</c:v>
                </c:pt>
                <c:pt idx="12">
                  <c:v>5493</c:v>
                </c:pt>
              </c:numCache>
            </c:numRef>
          </c:val>
          <c:extLst>
            <c:ext xmlns:c16="http://schemas.microsoft.com/office/drawing/2014/chart" uri="{C3380CC4-5D6E-409C-BE32-E72D297353CC}">
              <c16:uniqueId val="{00000007-A83E-47DD-9D67-176AD5696E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301</c:v>
                </c:pt>
                <c:pt idx="2">
                  <c:v>#N/A</c:v>
                </c:pt>
                <c:pt idx="3">
                  <c:v>#N/A</c:v>
                </c:pt>
                <c:pt idx="4">
                  <c:v>358</c:v>
                </c:pt>
                <c:pt idx="5">
                  <c:v>#N/A</c:v>
                </c:pt>
                <c:pt idx="6">
                  <c:v>#N/A</c:v>
                </c:pt>
                <c:pt idx="7">
                  <c:v>202</c:v>
                </c:pt>
                <c:pt idx="8">
                  <c:v>#N/A</c:v>
                </c:pt>
                <c:pt idx="9">
                  <c:v>#N/A</c:v>
                </c:pt>
                <c:pt idx="10">
                  <c:v>197</c:v>
                </c:pt>
                <c:pt idx="11">
                  <c:v>#N/A</c:v>
                </c:pt>
                <c:pt idx="12">
                  <c:v>#N/A</c:v>
                </c:pt>
                <c:pt idx="13">
                  <c:v>469</c:v>
                </c:pt>
                <c:pt idx="14">
                  <c:v>#N/A</c:v>
                </c:pt>
              </c:numCache>
            </c:numRef>
          </c:val>
          <c:smooth val="0"/>
          <c:extLst>
            <c:ext xmlns:c16="http://schemas.microsoft.com/office/drawing/2014/chart" uri="{C3380CC4-5D6E-409C-BE32-E72D297353CC}">
              <c16:uniqueId val="{00000008-A83E-47DD-9D67-176AD5696E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62557</c:v>
                </c:pt>
                <c:pt idx="5">
                  <c:v>61951</c:v>
                </c:pt>
                <c:pt idx="8">
                  <c:v>61151</c:v>
                </c:pt>
                <c:pt idx="11">
                  <c:v>61266</c:v>
                </c:pt>
                <c:pt idx="14">
                  <c:v>60820</c:v>
                </c:pt>
              </c:numCache>
            </c:numRef>
          </c:val>
          <c:extLst>
            <c:ext xmlns:c16="http://schemas.microsoft.com/office/drawing/2014/chart" uri="{C3380CC4-5D6E-409C-BE32-E72D297353CC}">
              <c16:uniqueId val="{00000000-15F4-4D85-BDDA-942401754A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23170</c:v>
                </c:pt>
                <c:pt idx="5">
                  <c:v>23067</c:v>
                </c:pt>
                <c:pt idx="8">
                  <c:v>23108</c:v>
                </c:pt>
                <c:pt idx="11">
                  <c:v>21859</c:v>
                </c:pt>
                <c:pt idx="14">
                  <c:v>18598</c:v>
                </c:pt>
              </c:numCache>
            </c:numRef>
          </c:val>
          <c:extLst>
            <c:ext xmlns:c16="http://schemas.microsoft.com/office/drawing/2014/chart" uri="{C3380CC4-5D6E-409C-BE32-E72D297353CC}">
              <c16:uniqueId val="{00000001-15F4-4D85-BDDA-942401754A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12590</c:v>
                </c:pt>
                <c:pt idx="5">
                  <c:v>13094</c:v>
                </c:pt>
                <c:pt idx="8">
                  <c:v>15196</c:v>
                </c:pt>
                <c:pt idx="11">
                  <c:v>15972</c:v>
                </c:pt>
                <c:pt idx="14">
                  <c:v>12003</c:v>
                </c:pt>
              </c:numCache>
            </c:numRef>
          </c:val>
          <c:extLst>
            <c:ext xmlns:c16="http://schemas.microsoft.com/office/drawing/2014/chart" uri="{C3380CC4-5D6E-409C-BE32-E72D297353CC}">
              <c16:uniqueId val="{00000002-15F4-4D85-BDDA-942401754A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F4-4D85-BDDA-942401754A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F4-4D85-BDDA-942401754A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3799</c:v>
                </c:pt>
                <c:pt idx="3">
                  <c:v>3164</c:v>
                </c:pt>
                <c:pt idx="6">
                  <c:v>2512</c:v>
                </c:pt>
                <c:pt idx="9">
                  <c:v>2000</c:v>
                </c:pt>
                <c:pt idx="12">
                  <c:v>1580</c:v>
                </c:pt>
              </c:numCache>
            </c:numRef>
          </c:val>
          <c:extLst>
            <c:ext xmlns:c16="http://schemas.microsoft.com/office/drawing/2014/chart" uri="{C3380CC4-5D6E-409C-BE32-E72D297353CC}">
              <c16:uniqueId val="{00000005-15F4-4D85-BDDA-942401754A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7859</c:v>
                </c:pt>
                <c:pt idx="3">
                  <c:v>8023</c:v>
                </c:pt>
                <c:pt idx="6">
                  <c:v>8180</c:v>
                </c:pt>
                <c:pt idx="9">
                  <c:v>8269</c:v>
                </c:pt>
                <c:pt idx="12">
                  <c:v>8573</c:v>
                </c:pt>
              </c:numCache>
            </c:numRef>
          </c:val>
          <c:extLst>
            <c:ext xmlns:c16="http://schemas.microsoft.com/office/drawing/2014/chart" uri="{C3380CC4-5D6E-409C-BE32-E72D297353CC}">
              <c16:uniqueId val="{00000006-15F4-4D85-BDDA-942401754A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831</c:v>
                </c:pt>
                <c:pt idx="3">
                  <c:v>885</c:v>
                </c:pt>
                <c:pt idx="6">
                  <c:v>932</c:v>
                </c:pt>
                <c:pt idx="9">
                  <c:v>990</c:v>
                </c:pt>
                <c:pt idx="12">
                  <c:v>1056</c:v>
                </c:pt>
              </c:numCache>
            </c:numRef>
          </c:val>
          <c:extLst>
            <c:ext xmlns:c16="http://schemas.microsoft.com/office/drawing/2014/chart" uri="{C3380CC4-5D6E-409C-BE32-E72D297353CC}">
              <c16:uniqueId val="{00000007-15F4-4D85-BDDA-942401754A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19909</c:v>
                </c:pt>
                <c:pt idx="3">
                  <c:v>20193</c:v>
                </c:pt>
                <c:pt idx="6">
                  <c:v>19710</c:v>
                </c:pt>
                <c:pt idx="9">
                  <c:v>19054</c:v>
                </c:pt>
                <c:pt idx="12">
                  <c:v>18092</c:v>
                </c:pt>
              </c:numCache>
            </c:numRef>
          </c:val>
          <c:extLst>
            <c:ext xmlns:c16="http://schemas.microsoft.com/office/drawing/2014/chart" uri="{C3380CC4-5D6E-409C-BE32-E72D297353CC}">
              <c16:uniqueId val="{00000008-15F4-4D85-BDDA-942401754A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6559</c:v>
                </c:pt>
                <c:pt idx="3">
                  <c:v>4986</c:v>
                </c:pt>
                <c:pt idx="6">
                  <c:v>4648</c:v>
                </c:pt>
                <c:pt idx="9">
                  <c:v>4411</c:v>
                </c:pt>
                <c:pt idx="12">
                  <c:v>3506</c:v>
                </c:pt>
              </c:numCache>
            </c:numRef>
          </c:val>
          <c:extLst>
            <c:ext xmlns:c16="http://schemas.microsoft.com/office/drawing/2014/chart" uri="{C3380CC4-5D6E-409C-BE32-E72D297353CC}">
              <c16:uniqueId val="{00000009-15F4-4D85-BDDA-942401754A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63352</c:v>
                </c:pt>
                <c:pt idx="3">
                  <c:v>65555</c:v>
                </c:pt>
                <c:pt idx="6">
                  <c:v>65207</c:v>
                </c:pt>
                <c:pt idx="9">
                  <c:v>67506</c:v>
                </c:pt>
                <c:pt idx="12">
                  <c:v>69823</c:v>
                </c:pt>
              </c:numCache>
            </c:numRef>
          </c:val>
          <c:extLst>
            <c:ext xmlns:c16="http://schemas.microsoft.com/office/drawing/2014/chart" uri="{C3380CC4-5D6E-409C-BE32-E72D297353CC}">
              <c16:uniqueId val="{0000000A-15F4-4D85-BDDA-942401754A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3992</c:v>
                </c:pt>
                <c:pt idx="2">
                  <c:v>#N/A</c:v>
                </c:pt>
                <c:pt idx="3">
                  <c:v>#N/A</c:v>
                </c:pt>
                <c:pt idx="4">
                  <c:v>4694</c:v>
                </c:pt>
                <c:pt idx="5">
                  <c:v>#N/A</c:v>
                </c:pt>
                <c:pt idx="6">
                  <c:v>#N/A</c:v>
                </c:pt>
                <c:pt idx="7">
                  <c:v>1733</c:v>
                </c:pt>
                <c:pt idx="8">
                  <c:v>#N/A</c:v>
                </c:pt>
                <c:pt idx="9">
                  <c:v>#N/A</c:v>
                </c:pt>
                <c:pt idx="10">
                  <c:v>3134</c:v>
                </c:pt>
                <c:pt idx="11">
                  <c:v>#N/A</c:v>
                </c:pt>
                <c:pt idx="12">
                  <c:v>#N/A</c:v>
                </c:pt>
                <c:pt idx="13">
                  <c:v>11209</c:v>
                </c:pt>
                <c:pt idx="14">
                  <c:v>#N/A</c:v>
                </c:pt>
              </c:numCache>
            </c:numRef>
          </c:val>
          <c:smooth val="0"/>
          <c:extLst>
            <c:ext xmlns:c16="http://schemas.microsoft.com/office/drawing/2014/chart" uri="{C3380CC4-5D6E-409C-BE32-E72D297353CC}">
              <c16:uniqueId val="{0000000B-15F4-4D85-BDDA-942401754A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4936</c:v>
                </c:pt>
                <c:pt idx="1">
                  <c:v>5542</c:v>
                </c:pt>
                <c:pt idx="2">
                  <c:v>5352</c:v>
                </c:pt>
              </c:numCache>
            </c:numRef>
          </c:val>
          <c:extLst>
            <c:ext xmlns:c16="http://schemas.microsoft.com/office/drawing/2014/chart" uri="{C3380CC4-5D6E-409C-BE32-E72D297353CC}">
              <c16:uniqueId val="{00000000-AAA9-4AE5-B852-FE33568C94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616</c:v>
                </c:pt>
                <c:pt idx="1">
                  <c:v>1057</c:v>
                </c:pt>
                <c:pt idx="2">
                  <c:v>1148</c:v>
                </c:pt>
              </c:numCache>
            </c:numRef>
          </c:val>
          <c:extLst>
            <c:ext xmlns:c16="http://schemas.microsoft.com/office/drawing/2014/chart" uri="{C3380CC4-5D6E-409C-BE32-E72D297353CC}">
              <c16:uniqueId val="{00000001-AAA9-4AE5-B852-FE33568C94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7697</c:v>
                </c:pt>
                <c:pt idx="1">
                  <c:v>7137</c:v>
                </c:pt>
                <c:pt idx="2">
                  <c:v>3060</c:v>
                </c:pt>
              </c:numCache>
            </c:numRef>
          </c:val>
          <c:extLst>
            <c:ext xmlns:c16="http://schemas.microsoft.com/office/drawing/2014/chart" uri="{C3380CC4-5D6E-409C-BE32-E72D297353CC}">
              <c16:uniqueId val="{00000002-AAA9-4AE5-B852-FE33568C94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{F982C540-E3D0-4C20-9317-D7033AE45D70}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7A-4FD9-BE6A-9C82272323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{2318C871-5C8B-4D19-BCE9-5F47667AA69C}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7A-4FD9-BE6A-9C82272323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{7B7DD734-4B08-497E-BD71-60988D3FC1B7}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7A-4FD9-BE6A-9C82272323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{92042822-C139-431F-A781-E7B90EEFE696}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7A-4FD9-BE6A-9C82272323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{3C0FC39E-5DD1-42FE-B975-10BA0E78A7FD}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7A-4FD9-BE6A-9C822723233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{DE30B420-CB8C-4003-AFC5-171A214189BB}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7A-4FD9-BE6A-9C822723233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{C3C2B39E-5011-4779-952D-0BA54E54E12C}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7A-4FD9-BE6A-9C822723233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{9C3B320A-457C-4BB1-9860-61B0569EA13C}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7A-4FD9-BE6A-9C822723233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{FF6416C2-AF5F-4BE5-9B4C-4060A4465197}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7A-4FD9-BE6A-9C82272323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73.8</c:v>
                </c:pt>
                <c:pt idx="16">
                  <c:v>73.5</c:v>
                </c:pt>
                <c:pt idx="24">
                  <c:v>74.5</c:v>
                </c:pt>
                <c:pt idx="32">
                  <c:v>73.2</c:v>
                </c:pt>
              </c:numCache>
            </c:numRef>
          </c:xVal>
          <c:yVal>
            <c:numRef>
              <c:f>公会計指標分析・財政指標組合せ分析表!$BP$51:$DC$51</c:f>
              <c:numCache>
                <c:formatCode>#,##0.0;"▲ "#,##0.0</c:formatCode>
                <c:ptCount val="40"/>
                <c:pt idx="8">
                  <c:v>15.6</c:v>
                </c:pt>
                <c:pt idx="16">
                  <c:v>5.7</c:v>
                </c:pt>
                <c:pt idx="24">
                  <c:v>10.3</c:v>
                </c:pt>
                <c:pt idx="32">
                  <c:v>37</c:v>
                </c:pt>
              </c:numCache>
            </c:numRef>
          </c:yVal>
          <c:smooth val="0"/>
          <c:extLst>
            <c:ext xmlns:c16="http://schemas.microsoft.com/office/drawing/2014/chart" uri="{C3380CC4-5D6E-409C-BE32-E72D297353CC}">
              <c16:uniqueId val="{00000009-E47A-4FD9-BE6A-9C82272323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{C1CF9C26-8A82-47B6-9F71-D58F5F6EC283}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7A-4FD9-BE6A-9C82272323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{B8E4F705-A840-42A8-9D43-2CA9E484D63A}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7A-4FD9-BE6A-9C82272323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{8F7C111A-EDD9-4562-BD91-456B1FF761EE}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7A-4FD9-BE6A-9C82272323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{32C32CEA-6CAB-4C61-9863-CE052C1E2666}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7A-4FD9-BE6A-9C82272323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{0C110096-8E02-489C-A66B-DEB50F5D0794}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7A-4FD9-BE6A-9C822723233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{480D4535-AEA3-482F-88FC-2AA2654F0839}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7A-4FD9-BE6A-9C8227232330}"/>
                </c:ext>
              </c:extLst>
            </c:dLbl>
            <c:dLbl>
              <c:idx val="16"/>
              <c:layout>
                <c:manualLayout>
                  <c:x val="0"/>
                  <c:y val="-3.4627901036954306E-3"/>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{74C6CD76-D472-44CC-9B2E-ACF3F6889544}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7A-4FD9-BE6A-9C822723233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{18F174BB-160F-4FC0-859A-7A3EABE81CE5}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7A-4FD9-BE6A-9C8227232330}"/>
                </c:ext>
              </c:extLst>
            </c:dLbl>
            <c:dLbl>
              <c:idx val="32"/>
              <c:layout>
                <c:manualLayout>
                  <c:x val="0"/>
                  <c:y val="3.4627901036954306E-3"/>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{93B834D4-BD86-4DEF-B3AB-92A23BED91AC}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7A-4FD9-BE6A-9C82272323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E47A-4FD9-BE6A-9C8227232330}"/>
            </c:ext>
          </c:extLst>
        </c:ser>
        <c:dLbls>
          <c:showLegendKey val="0"/>
          <c:showVal val="1"/>
          <c:showCatName val="0"/>
          <c:showSerName val="0"/>
          <c:showPercent val="0"/>
          <c:showBubbleSize val="0"/>
        </c:dLbls>
        <c:axId val="46179840"/>
        <c:axId val="46181760"/>
      </c:scatterChart>
      <c:valAx>
        <c:axId val="46179840"/>
        <c:scaling>
          <c:orientation val="minMax"/>
          <c:max val="7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{30F43352-D388-44C4-AB83-B16D4C2D7B92}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BD7-4B87-8157-B68754CD29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{417CDC9E-9661-4766-9836-4DDA83AB4D4E}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D7-4B87-8157-B68754CD29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{8562061C-2C7B-4FCA-83EB-0C5D540AA1BA}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D7-4B87-8157-B68754CD29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{3BB415F1-A6C2-4A4D-B0F6-63650B5F3EEA}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D7-4B87-8157-B68754CD29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{00DFC58C-53AF-4099-A14D-F3B5B8FAFC1C}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D7-4B87-8157-B68754CD298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{ED06D120-ACA7-4F2A-ACAA-B7801661C807}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BD7-4B87-8157-B68754CD298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{A15D4467-D20E-40A0-899A-B4548A97DD4D}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BD7-4B87-8157-B68754CD298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{7F7C45CB-E405-4745-8DA6-B499B5C58394}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BD7-4B87-8157-B68754CD298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{49A65606-2DEC-4C7A-BC4F-094DBA011AE6}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BD7-4B87-8157-B68754CD29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0.9</c:v>
                </c:pt>
                <c:pt idx="16">
                  <c:v>0.9</c:v>
                </c:pt>
                <c:pt idx="24">
                  <c:v>0.8</c:v>
                </c:pt>
                <c:pt idx="32">
                  <c:v>0.9</c:v>
                </c:pt>
              </c:numCache>
            </c:numRef>
          </c:xVal>
          <c:yVal>
            <c:numRef>
              <c:f>公会計指標分析・財政指標組合せ分析表!$BP$73:$DC$73</c:f>
              <c:numCache>
                <c:formatCode>#,##0.0;"▲ "#,##0.0</c:formatCode>
                <c:ptCount val="40"/>
                <c:pt idx="0">
                  <c:v>13.3</c:v>
                </c:pt>
                <c:pt idx="8">
                  <c:v>15.6</c:v>
                </c:pt>
                <c:pt idx="16">
                  <c:v>5.7</c:v>
                </c:pt>
                <c:pt idx="24">
                  <c:v>10.3</c:v>
                </c:pt>
                <c:pt idx="32">
                  <c:v>37</c:v>
                </c:pt>
              </c:numCache>
            </c:numRef>
          </c:yVal>
          <c:smooth val="0"/>
          <c:extLst>
            <c:ext xmlns:c16="http://schemas.microsoft.com/office/drawing/2014/chart" uri="{C3380CC4-5D6E-409C-BE32-E72D297353CC}">
              <c16:uniqueId val="{00000009-4BD7-4B87-8157-B68754CD29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{87300401-F622-4FD0-967B-B93A855121BD}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BD7-4B87-8157-B68754CD29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{8D93A0BE-2F47-4A5C-9701-57A480E0CE33}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D7-4B87-8157-B68754CD29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{100D5DB8-2802-4E95-B5C5-82F6A78030B3}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D7-4B87-8157-B68754CD29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{7924E89C-1729-472C-A4F0-3CB7D85CABFC}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D7-4B87-8157-B68754CD29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{B52FE4AA-B959-4CBD-A6E8-3113F4DBB1CF}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D7-4B87-8157-B68754CD298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{0D173578-A89A-429D-BEB4-F966859C009D}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BD7-4B87-8157-B68754CD298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{F9CD4658-9008-488B-806F-062E7A81A6A3}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BD7-4B87-8157-B68754CD298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{358F6334-5882-4AAD-8573-40A2C85915E2}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BD7-4B87-8157-B68754CD298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{83A7767C-D25C-4A04-9983-7E23865642DE}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BD7-4B87-8157-B68754CD29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4BD7-4B87-8157-B68754CD2989}"/>
            </c:ext>
          </c:extLst>
        </c:ser>
        <c:dLbls>
          <c:showLegendKey val="0"/>
          <c:showVal val="1"/>
          <c:showCatName val="0"/>
          <c:showSerName val="0"/>
          <c:showPercent val="0"/>
          <c:showBubbleSize val="0"/>
        </c:dLbls>
        <c:axId val="84219776"/>
        <c:axId val="84234240"/>
      </c:scatterChart>
      <c:valAx>
        <c:axId val="84219776"/>
        <c:scaling>
          <c:orientation val="minMax"/>
          <c:max val="6.5"/>
          <c:min val="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年度に借り入れた臨時財政対策債や公共用地先行取得事業債の元金償還が始まったことなどにより、前年度比</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元利償還金等から差し引く算入公債費等は、減税補てん債償還費の減などにより、前年度比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この結果、元利償還金等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の合計が</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百万円の増、算入公債費等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百万円の減となり、実質公債費比率の分子は</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百万円の増となった。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公営企業債等繰入見込額は、公営企業債等の償還が進んだことにより前年度比</a:t>
          </a:r>
          <a:r>
            <a:rPr kumimoji="1" lang="en-US" altLang="ja-JP" sz="1400">
              <a:latin typeface="ＭＳ ゴシック" pitchFamily="49" charset="-128"/>
              <a:ea typeface="ＭＳ ゴシック" pitchFamily="49" charset="-128"/>
            </a:rPr>
            <a:t>962</a:t>
          </a:r>
          <a:r>
            <a:rPr kumimoji="1" lang="ja-JP" altLang="en-US" sz="1400">
              <a:latin typeface="ＭＳ ゴシック" pitchFamily="49" charset="-128"/>
              <a:ea typeface="ＭＳ ゴシック" pitchFamily="49" charset="-128"/>
            </a:rPr>
            <a:t>百万円の減となるほか、債務負担行為に基づく支出予定額及び設立法人等の負債額等負担見込額のうち、土地開発公社に係る将来負担額は、前年度比</a:t>
          </a:r>
          <a:r>
            <a:rPr kumimoji="1" lang="en-US" altLang="ja-JP" sz="1400">
              <a:latin typeface="ＭＳ ゴシック" pitchFamily="49" charset="-128"/>
              <a:ea typeface="ＭＳ ゴシック" pitchFamily="49" charset="-128"/>
            </a:rPr>
            <a:t>1,124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一方で、一般会計等に係る地方債の現在高は、新庁舎建設事業債の発行などにより前年度比</a:t>
          </a:r>
          <a:r>
            <a:rPr kumimoji="1" lang="en-US" altLang="ja-JP" sz="1400">
              <a:latin typeface="ＭＳ ゴシック" pitchFamily="49" charset="-128"/>
              <a:ea typeface="ＭＳ ゴシック" pitchFamily="49" charset="-128"/>
            </a:rPr>
            <a:t>2,317</a:t>
          </a:r>
          <a:r>
            <a:rPr kumimoji="1" lang="ja-JP" altLang="en-US" sz="1400">
              <a:latin typeface="ＭＳ ゴシック" pitchFamily="49" charset="-128"/>
              <a:ea typeface="ＭＳ ゴシック" pitchFamily="49" charset="-128"/>
            </a:rPr>
            <a:t>百万円の増となり、将来負担額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は、充当可能基金現在高が、前年度比</a:t>
          </a:r>
          <a:r>
            <a:rPr kumimoji="1" lang="en-US" altLang="ja-JP" sz="1400">
              <a:latin typeface="ＭＳ ゴシック" pitchFamily="49" charset="-128"/>
              <a:ea typeface="ＭＳ ゴシック" pitchFamily="49" charset="-128"/>
            </a:rPr>
            <a:t>3,969</a:t>
          </a:r>
          <a:r>
            <a:rPr kumimoji="1" lang="ja-JP" altLang="en-US" sz="1400">
              <a:latin typeface="ＭＳ ゴシック" pitchFamily="49" charset="-128"/>
              <a:ea typeface="ＭＳ ゴシック" pitchFamily="49" charset="-128"/>
            </a:rPr>
            <a:t>百万円の減、都市計画税歳入見込額の減により充当可能特定歳入が、</a:t>
          </a:r>
          <a:r>
            <a:rPr kumimoji="1" lang="en-US" altLang="ja-JP" sz="1400">
              <a:latin typeface="ＭＳ ゴシック" pitchFamily="49" charset="-128"/>
              <a:ea typeface="ＭＳ ゴシック" pitchFamily="49" charset="-128"/>
            </a:rPr>
            <a:t>3,261</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8,075</a:t>
          </a:r>
          <a:r>
            <a:rPr kumimoji="1" lang="ja-JP" altLang="en-US" sz="1400">
              <a:latin typeface="ＭＳ ゴシック" pitchFamily="49" charset="-128"/>
              <a:ea typeface="ＭＳ ゴシック" pitchFamily="49" charset="-128"/>
            </a:rPr>
            <a:t>百万円の増となった。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百万円、養老線支援基金に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百万円、養老線支援基金を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大規模事業の実施による公債費の逓増や退職手当の増加が見込まれるため、財政調整基金や減債基金の積立残高を確保すると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同時に、計画的に公共施設整備基金の取り崩しを行うなど、年度間において財源の不均衡が生じないよう、中長期的な視野で基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公共施設の整備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　　：　養老線の存続を支援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国際協力その他国際交流の発展に寄与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少年スポーツ振興小川基金　：　スポーツの分野において、特に顕著な功績のあった小・中学生及び高校生に対し、少年スポーツ賞を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授与し、スポーツ振興・発展に寄与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新庁舎建設事業に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百万円、学校施設、体育施設、文化施設等の整備に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百万円を充当したことなどに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百万円を積み立てた一方で、養老線の安全運行に必要な設備整備に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国際交流協会事業補助金などに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百万円充当したことなどにより前年度比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電子市役所構築事業や中学校営繕事業などに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百万円を充当する一方で、個人や法人からの寄附金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有形固定資産帳簿価額（土地を除く）の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％程度を基準として積み立て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養老鉄道株式会社の利益相当額を積み立て、養老線の安全運行に必要な設備整備や維持管理に要する経費などに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個人や法人からの寄附金を積み立て、使途として定める事業に取り崩し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基金利子及び決算剰余金を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景気動向による法人市民税の減収や災害等による財政需要に備え、標準財政規模の概ね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基金利子及び決算剰余金を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新庁舎建設事業や幼保園建設事業などの大規模事業の実施に伴い公債費が逓増する見込みであるため、それに備えて積立残高を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確保する。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有形固定資産減価償却率は類似団体等と比べ高い水準にあるが、施設の維持管理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を適切に進めており、それぞれの公共施設等について個別施設計画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計画策定後はこれを基に施設の維持管理・更新を行っていく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施設等の老朽化状況については、法定点検等において適切に把握し、必要な施設改修修繕及び維持管理等を行っている。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300220" y="4556972"/>
          <a:ext cx="1270" cy="96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352925"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213225" y="552640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352925" y="433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213225" y="455697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352925" y="480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251325" y="495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616325" y="4976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930525" y="4943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244725" y="4921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558925" y="46473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251325"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113682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352925"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74083</xdr:rowOff>
    </xdr:from>
    <xdr:to>
      <xdr:col>19</xdr:col>
      <xdr:colOff>187325</xdr:colOff>
      <xdr:row>34</xdr:row>
      <xdr:rowOff>4233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616325" y="55223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124883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667125" y="5526405"/>
          <a:ext cx="635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38100</xdr:rowOff>
    </xdr:from>
    <xdr:to>
      <xdr:col>15</xdr:col>
      <xdr:colOff>187325</xdr:colOff>
      <xdr:row>33</xdr:row>
      <xdr:rowOff>139700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930525" y="5486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88900</xdr:rowOff>
    </xdr:from>
    <xdr:to>
      <xdr:col>19</xdr:col>
      <xdr:colOff>136525</xdr:colOff>
      <xdr:row>33</xdr:row>
      <xdr:rowOff>124883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981325" y="5537200"/>
          <a:ext cx="6858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244725" y="5497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88900</xdr:rowOff>
    </xdr:from>
    <xdr:to>
      <xdr:col>15</xdr:col>
      <xdr:colOff>136525</xdr:colOff>
      <xdr:row>33</xdr:row>
      <xdr:rowOff>99695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295525" y="5537200"/>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470919" y="476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97819" y="472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112019" y="470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426219" y="443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166810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470919" y="561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130827</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97819"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11201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建設事業等において、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を活用した結果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は類似団体等の平均を上回っている。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庁舎建設事業に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基金の取崩を行ったことにより、充当可能財源が減少し債務償還比率が上昇した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については、引き続き地方債を活用するが、退職手当債や減税補てん債の償還が進むことで将来負担は減少することが見込まれる。地方債の発行に当たっては交付税措置のある地方債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の活用により将来負担の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758836" y="54266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3323570" y="4324803"/>
          <a:ext cx="1269" cy="129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3376275" y="562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3255625" y="56176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148924</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3376275" y="4936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93725" y="50790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639675" y="5062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953875" y="5098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268075" y="512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0582275" y="502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5987</xdr:rowOff>
    </xdr:from>
    <xdr:to>
      <xdr:col>76</xdr:col>
      <xdr:colOff>73025</xdr:colOff>
      <xdr:row>32</xdr:row>
      <xdr:rowOff>107587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3293725" y="5289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155864</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3376275" y="527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17517</xdr:rowOff>
    </xdr:from>
    <xdr:to>
      <xdr:col>72</xdr:col>
      <xdr:colOff>123825</xdr:colOff>
      <xdr:row>31</xdr:row>
      <xdr:rowOff>119117</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2639675" y="51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68317</xdr:rowOff>
    </xdr:from>
    <xdr:to>
      <xdr:col>76</xdr:col>
      <xdr:colOff>22225</xdr:colOff>
      <xdr:row>32</xdr:row>
      <xdr:rowOff>56787</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2690475" y="5186417"/>
          <a:ext cx="635000" cy="15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33401</xdr:rowOff>
    </xdr:from>
    <xdr:to>
      <xdr:col>68</xdr:col>
      <xdr:colOff>123825</xdr:colOff>
      <xdr:row>31</xdr:row>
      <xdr:rowOff>135001</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1953875" y="51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68317</xdr:rowOff>
    </xdr:from>
    <xdr:to>
      <xdr:col>72</xdr:col>
      <xdr:colOff>73025</xdr:colOff>
      <xdr:row>31</xdr:row>
      <xdr:rowOff>84201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004675" y="5186417"/>
          <a:ext cx="6858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124696</xdr:rowOff>
    </xdr:from>
    <xdr:to>
      <xdr:col>64</xdr:col>
      <xdr:colOff>123825</xdr:colOff>
      <xdr:row>32</xdr:row>
      <xdr:rowOff>54846</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268075" y="52427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84201</xdr:rowOff>
    </xdr:from>
    <xdr:to>
      <xdr:col>68</xdr:col>
      <xdr:colOff>73025</xdr:colOff>
      <xdr:row>32</xdr:row>
      <xdr:rowOff>4046</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1318875" y="5202301"/>
          <a:ext cx="685800" cy="8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8418</xdr:rowOff>
    </xdr:from>
    <xdr:to>
      <xdr:col>60</xdr:col>
      <xdr:colOff>123825</xdr:colOff>
      <xdr:row>31</xdr:row>
      <xdr:rowOff>110018</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0582275" y="51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59218</xdr:rowOff>
    </xdr:from>
    <xdr:to>
      <xdr:col>64</xdr:col>
      <xdr:colOff>73025</xdr:colOff>
      <xdr:row>32</xdr:row>
      <xdr:rowOff>4046</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0633075" y="5177318"/>
          <a:ext cx="685800" cy="10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2461952" y="484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1788852" y="48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1103052" y="491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0417252" y="4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110244</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2461952" y="52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126128</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1788852" y="52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45973</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1103052" y="532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101145</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0417252" y="52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177665" y="5599611"/>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216400" y="697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6974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216400" y="538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108450" y="55996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2164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127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84550" y="63204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71750" y="629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780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84250" y="62288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136434</xdr:rowOff>
    </xdr:from>
    <xdr:to>
      <xdr:col>24</xdr:col>
      <xdr:colOff>114300</xdr:colOff>
      <xdr:row>42</xdr:row>
      <xdr:rowOff>66584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127500" y="69055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51361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216400" y="682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152763</xdr:rowOff>
    </xdr:from>
    <xdr:to>
      <xdr:col>20</xdr:col>
      <xdr:colOff>38100</xdr:colOff>
      <xdr:row>42</xdr:row>
      <xdr:rowOff>82913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84550" y="69218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15784</xdr:rowOff>
    </xdr:from>
    <xdr:to>
      <xdr:col>24</xdr:col>
      <xdr:colOff>63500</xdr:colOff>
      <xdr:row>42</xdr:row>
      <xdr:rowOff>32113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429000" y="6949984"/>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xdr:rowOff>
    </xdr:from>
    <xdr:to>
      <xdr:col>15</xdr:col>
      <xdr:colOff>101600</xdr:colOff>
      <xdr:row>42</xdr:row>
      <xdr:rowOff>102507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71750" y="69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32113</xdr:rowOff>
    </xdr:from>
    <xdr:to>
      <xdr:col>19</xdr:col>
      <xdr:colOff>177800</xdr:colOff>
      <xdr:row>42</xdr:row>
      <xdr:rowOff>51707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622550" y="6966313"/>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12337</xdr:rowOff>
    </xdr:from>
    <xdr:to>
      <xdr:col>10</xdr:col>
      <xdr:colOff>165100</xdr:colOff>
      <xdr:row>42</xdr:row>
      <xdr:rowOff>113937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78000" y="6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51707</xdr:rowOff>
    </xdr:from>
    <xdr:to>
      <xdr:col>15</xdr:col>
      <xdr:colOff>50800</xdr:colOff>
      <xdr:row>42</xdr:row>
      <xdr:rowOff>63137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1828800" y="6985907"/>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2391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439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64529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8515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74040</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239144" y="700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93634</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439044" y="702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105064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645294" y="703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5272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9429115" y="6051042"/>
          <a:ext cx="0" cy="85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9467850" y="69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9359900" y="6904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9467850" y="58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359900" y="60510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9467850" y="6330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398000" y="64726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36000" y="6387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42250" y="63921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029450" y="55540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235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61849</xdr:rowOff>
    </xdr:from>
    <xdr:to>
      <xdr:col>55</xdr:col>
      <xdr:colOff>50800</xdr:colOff>
      <xdr:row>40</xdr:row>
      <xdr:rowOff>163449</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398000" y="66658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40276</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9467850" y="66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36000" y="6675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112649</xdr:rowOff>
    </xdr:from>
    <xdr:to>
      <xdr:col>55</xdr:col>
      <xdr:colOff>0</xdr:colOff>
      <xdr:row>40</xdr:row>
      <xdr:rowOff>121920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686800" y="6716649"/>
          <a:ext cx="74295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80010</xdr:rowOff>
    </xdr:from>
    <xdr:to>
      <xdr:col>46</xdr:col>
      <xdr:colOff>38100</xdr:colOff>
      <xdr:row>41</xdr:row>
      <xdr:rowOff>10160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42250" y="66840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130810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86700" y="6725920"/>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86741</xdr:rowOff>
    </xdr:from>
    <xdr:to>
      <xdr:col>41</xdr:col>
      <xdr:colOff>101600</xdr:colOff>
      <xdr:row>41</xdr:row>
      <xdr:rowOff>16891</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029450" y="66907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130810</xdr:rowOff>
    </xdr:from>
    <xdr:to>
      <xdr:col>45</xdr:col>
      <xdr:colOff>177800</xdr:colOff>
      <xdr:row>40</xdr:row>
      <xdr:rowOff>137541</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080250" y="6734810"/>
          <a:ext cx="80645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37" name="n_1aveValue【道路】&#10;一人当たり延長">
          <a:extLst>
            <a:ext uri="{FF2B5EF4-FFF2-40B4-BE49-F238E27FC236}">
              <a16:creationId xmlns:a16="http://schemas.microsoft.com/office/drawing/2014/main" id="{00000000-0008-0000-0100-000089000000}"/>
            </a:ext>
          </a:extLst>
        </xdr:cNvPr>
        <xdr:cNvSpPr txBox="1"/>
      </xdr:nvSpPr>
      <xdr:spPr>
        <a:xfrm>
          <a:off x="8425961" y="616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38" name="n_2aveValue【道路】&#10;一人当たり延長">
          <a:extLst>
            <a:ext uri="{FF2B5EF4-FFF2-40B4-BE49-F238E27FC236}">
              <a16:creationId xmlns:a16="http://schemas.microsoft.com/office/drawing/2014/main" id="{00000000-0008-0000-0100-00008A000000}"/>
            </a:ext>
          </a:extLst>
        </xdr:cNvPr>
        <xdr:cNvSpPr txBox="1"/>
      </xdr:nvSpPr>
      <xdr:spPr>
        <a:xfrm>
          <a:off x="7644911" y="61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a:extLst>
            <a:ext uri="{FF2B5EF4-FFF2-40B4-BE49-F238E27FC236}">
              <a16:creationId xmlns:a16="http://schemas.microsoft.com/office/drawing/2014/main" id="{00000000-0008-0000-0100-00008B000000}"/>
            </a:ext>
          </a:extLst>
        </xdr:cNvPr>
        <xdr:cNvSpPr txBox="1"/>
      </xdr:nvSpPr>
      <xdr:spPr>
        <a:xfrm>
          <a:off x="6851161" y="53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a:extLst>
            <a:ext uri="{FF2B5EF4-FFF2-40B4-BE49-F238E27FC236}">
              <a16:creationId xmlns:a16="http://schemas.microsoft.com/office/drawing/2014/main" id="{00000000-0008-0000-0100-00008C000000}"/>
            </a:ext>
          </a:extLst>
        </xdr:cNvPr>
        <xdr:cNvSpPr txBox="1"/>
      </xdr:nvSpPr>
      <xdr:spPr>
        <a:xfrm>
          <a:off x="6070677" y="627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1" name="n_1mainValue【道路】&#10;一人当たり延長">
          <a:extLst>
            <a:ext uri="{FF2B5EF4-FFF2-40B4-BE49-F238E27FC236}">
              <a16:creationId xmlns:a16="http://schemas.microsoft.com/office/drawing/2014/main" id="{00000000-0008-0000-0100-00008D000000}"/>
            </a:ext>
          </a:extLst>
        </xdr:cNvPr>
        <xdr:cNvSpPr txBox="1"/>
      </xdr:nvSpPr>
      <xdr:spPr>
        <a:xfrm>
          <a:off x="8458277" y="67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1287</xdr:rowOff>
    </xdr:from>
    <xdr:ext cx="469744" cy="259045"/>
    <xdr:sp macro="" textlink="">
      <xdr:nvSpPr>
        <xdr:cNvPr id="142" name="n_2mainValue【道路】&#10;一人当たり延長">
          <a:extLst>
            <a:ext uri="{FF2B5EF4-FFF2-40B4-BE49-F238E27FC236}">
              <a16:creationId xmlns:a16="http://schemas.microsoft.com/office/drawing/2014/main" id="{00000000-0008-0000-0100-00008E000000}"/>
            </a:ext>
          </a:extLst>
        </xdr:cNvPr>
        <xdr:cNvSpPr txBox="1"/>
      </xdr:nvSpPr>
      <xdr:spPr>
        <a:xfrm>
          <a:off x="76772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8018</xdr:rowOff>
    </xdr:from>
    <xdr:ext cx="469744" cy="259045"/>
    <xdr:sp macro="" textlink="">
      <xdr:nvSpPr>
        <xdr:cNvPr id="143" name="n_3mainValue【道路】&#10;一人当たり延長">
          <a:extLst>
            <a:ext uri="{FF2B5EF4-FFF2-40B4-BE49-F238E27FC236}">
              <a16:creationId xmlns:a16="http://schemas.microsoft.com/office/drawing/2014/main" id="{00000000-0008-0000-0100-00008F000000}"/>
            </a:ext>
          </a:extLst>
        </xdr:cNvPr>
        <xdr:cNvSpPr txBox="1"/>
      </xdr:nvSpPr>
      <xdr:spPr>
        <a:xfrm>
          <a:off x="6864427" y="67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177665" y="922909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216400" y="1060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108450" y="10598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216400"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108450" y="922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113809</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216400" y="9854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127500" y="99969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384550" y="99649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571750" y="990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778000" y="9866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984250" y="9942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88646</xdr:rowOff>
    </xdr:from>
    <xdr:to>
      <xdr:col>24</xdr:col>
      <xdr:colOff>114300</xdr:colOff>
      <xdr:row>64</xdr:row>
      <xdr:rowOff>18796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127500" y="104899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3573</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216400" y="10404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xdr:rowOff>
    </xdr:from>
    <xdr:to>
      <xdr:col>20</xdr:col>
      <xdr:colOff>38100</xdr:colOff>
      <xdr:row>63</xdr:row>
      <xdr:rowOff>112522</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384550" y="10412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61722</xdr:rowOff>
    </xdr:from>
    <xdr:to>
      <xdr:col>24</xdr:col>
      <xdr:colOff>63500</xdr:colOff>
      <xdr:row>63</xdr:row>
      <xdr:rowOff>139446</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429000" y="10463022"/>
          <a:ext cx="7493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571750" y="10345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61722</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622550" y="10396220"/>
          <a:ext cx="80645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31496</xdr:rowOff>
    </xdr:from>
    <xdr:to>
      <xdr:col>10</xdr:col>
      <xdr:colOff>165100</xdr:colOff>
      <xdr:row>62</xdr:row>
      <xdr:rowOff>133096</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778000" y="102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82296</xdr:rowOff>
    </xdr:from>
    <xdr:to>
      <xdr:col>15</xdr:col>
      <xdr:colOff>50800</xdr:colOff>
      <xdr:row>62</xdr:row>
      <xdr:rowOff>160020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1828800" y="10318496"/>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5605</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239144" y="974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439044" y="968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645294" y="9647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851544" y="972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103649</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2391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439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124223</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645294" y="1036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726564" y="105611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418031" y="102409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418031" y="9927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418031" y="9613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327878" y="92993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327878" y="89854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9429115" y="9317824"/>
          <a:ext cx="0" cy="133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9467850" y="106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9359900" y="10657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9467850" y="909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9359900" y="9317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9467850" y="10252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9398000" y="10400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8636000" y="1039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7842250" y="10399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029450" y="1039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235700" y="10522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31635</xdr:rowOff>
    </xdr:from>
    <xdr:to>
      <xdr:col>55</xdr:col>
      <xdr:colOff>50800</xdr:colOff>
      <xdr:row>63</xdr:row>
      <xdr:rowOff>133235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9398000" y="10432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10062</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9467850" y="1041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31645</xdr:rowOff>
    </xdr:from>
    <xdr:to>
      <xdr:col>50</xdr:col>
      <xdr:colOff>165100</xdr:colOff>
      <xdr:row>63</xdr:row>
      <xdr:rowOff>133245</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8636000" y="104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82435</xdr:rowOff>
    </xdr:from>
    <xdr:to>
      <xdr:col>55</xdr:col>
      <xdr:colOff>0</xdr:colOff>
      <xdr:row>63</xdr:row>
      <xdr:rowOff>82445</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8686800" y="10483735"/>
          <a:ext cx="74295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32170</xdr:rowOff>
    </xdr:from>
    <xdr:to>
      <xdr:col>46</xdr:col>
      <xdr:colOff>38100</xdr:colOff>
      <xdr:row>63</xdr:row>
      <xdr:rowOff>133770</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7842250" y="10433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82445</xdr:rowOff>
    </xdr:from>
    <xdr:to>
      <xdr:col>50</xdr:col>
      <xdr:colOff>114300</xdr:colOff>
      <xdr:row>63</xdr:row>
      <xdr:rowOff>82970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7886700" y="10483745"/>
          <a:ext cx="8001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31761</xdr:rowOff>
    </xdr:from>
    <xdr:to>
      <xdr:col>41</xdr:col>
      <xdr:colOff>101600</xdr:colOff>
      <xdr:row>63</xdr:row>
      <xdr:rowOff>133361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029450" y="104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82561</xdr:rowOff>
    </xdr:from>
    <xdr:to>
      <xdr:col>45</xdr:col>
      <xdr:colOff>177800</xdr:colOff>
      <xdr:row>63</xdr:row>
      <xdr:rowOff>82970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080250" y="10483861"/>
          <a:ext cx="80645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8399995" y="1018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7612595" y="101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818845" y="1018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006045" y="1030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124372</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399995" y="1052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124897</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7612595" y="1052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124488</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6818845" y="1052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177665" y="13042900"/>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216400" y="1414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108450" y="1414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216400" y="1283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108450" y="1304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216400" y="1349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127500" y="13635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384550" y="13571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571750" y="1352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778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984250" y="13505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12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216400" y="1386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384550" y="13867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72389</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429000" y="13917930"/>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571750" y="13808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49530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622550" y="13859511"/>
          <a:ext cx="80645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778000" y="13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156211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828800" y="13806170"/>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239144"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43904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645294" y="1334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851544" y="1328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2391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26688</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4390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64529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9429115" y="12741911"/>
          <a:ext cx="0" cy="135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9467850"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9359900" y="14091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9467850" y="1252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9359900" y="12741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9467850" y="13665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9398000" y="136867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863600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7842250" y="13638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029450" y="13653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235700" y="1360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115570</xdr:rowOff>
    </xdr:from>
    <xdr:to>
      <xdr:col>55</xdr:col>
      <xdr:colOff>50800</xdr:colOff>
      <xdr:row>83</xdr:row>
      <xdr:rowOff>45720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9398000" y="13653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138447</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9467850"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82550</xdr:rowOff>
    </xdr:from>
    <xdr:to>
      <xdr:col>50</xdr:col>
      <xdr:colOff>165100</xdr:colOff>
      <xdr:row>83</xdr:row>
      <xdr:rowOff>12700</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86360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133350</xdr:rowOff>
    </xdr:from>
    <xdr:to>
      <xdr:col>55</xdr:col>
      <xdr:colOff>0</xdr:colOff>
      <xdr:row>82</xdr:row>
      <xdr:rowOff>166370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8686800" y="13671550"/>
          <a:ext cx="74295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83820</xdr:rowOff>
    </xdr:from>
    <xdr:to>
      <xdr:col>46</xdr:col>
      <xdr:colOff>38100</xdr:colOff>
      <xdr:row>83</xdr:row>
      <xdr:rowOff>13970</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7842250" y="13622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133350</xdr:rowOff>
    </xdr:from>
    <xdr:to>
      <xdr:col>50</xdr:col>
      <xdr:colOff>114300</xdr:colOff>
      <xdr:row>82</xdr:row>
      <xdr:rowOff>134620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7886700" y="1367155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72389</xdr:rowOff>
    </xdr:from>
    <xdr:to>
      <xdr:col>41</xdr:col>
      <xdr:colOff>101600</xdr:colOff>
      <xdr:row>83</xdr:row>
      <xdr:rowOff>2539</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029450" y="13610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123189</xdr:rowOff>
    </xdr:from>
    <xdr:to>
      <xdr:col>45</xdr:col>
      <xdr:colOff>177800</xdr:colOff>
      <xdr:row>82</xdr:row>
      <xdr:rowOff>134620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080250" y="13661389"/>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8458277" y="137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7677227" y="137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6864427" y="137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07067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29227</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845827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30497</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7677227" y="1340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19066</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6864427"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08427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00000000-0008-0000-0100-00008F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4699614" y="5808980"/>
          <a:ext cx="0" cy="112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1" name="【認定こども園・幼稚園・保育所】&#10;有形固定資産減価償却率最小値テキスト">
          <a:extLst>
            <a:ext uri="{FF2B5EF4-FFF2-40B4-BE49-F238E27FC236}">
              <a16:creationId xmlns:a16="http://schemas.microsoft.com/office/drawing/2014/main" id="{00000000-0008-0000-0100-000091010000}"/>
            </a:ext>
          </a:extLst>
        </xdr:cNvPr>
        <xdr:cNvSpPr txBox="1"/>
      </xdr:nvSpPr>
      <xdr:spPr>
        <a:xfrm>
          <a:off x="14738350" y="693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4611350" y="69321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00000000-0008-0000-0100-000093010000}"/>
            </a:ext>
          </a:extLst>
        </xdr:cNvPr>
        <xdr:cNvSpPr txBox="1"/>
      </xdr:nvSpPr>
      <xdr:spPr>
        <a:xfrm>
          <a:off x="1473835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4611350" y="5808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00000000-0008-0000-0100-000095010000}"/>
            </a:ext>
          </a:extLst>
        </xdr:cNvPr>
        <xdr:cNvSpPr txBox="1"/>
      </xdr:nvSpPr>
      <xdr:spPr>
        <a:xfrm>
          <a:off x="1473835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4649450" y="63266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3887450" y="63494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3093700" y="6370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2299950" y="6344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148715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4649450" y="6310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59707</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00000000-0008-0000-0100-0000A1010000}"/>
            </a:ext>
          </a:extLst>
        </xdr:cNvPr>
        <xdr:cNvSpPr txBox="1"/>
      </xdr:nvSpPr>
      <xdr:spPr>
        <a:xfrm>
          <a:off x="14738350"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57404</xdr:rowOff>
    </xdr:from>
    <xdr:to>
      <xdr:col>81</xdr:col>
      <xdr:colOff>101600</xdr:colOff>
      <xdr:row>38</xdr:row>
      <xdr:rowOff>159004</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388745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108204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3938250" y="6361430"/>
          <a:ext cx="762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xdr:rowOff>
    </xdr:from>
    <xdr:to>
      <xdr:col>76</xdr:col>
      <xdr:colOff>165100</xdr:colOff>
      <xdr:row>39</xdr:row>
      <xdr:rowOff>113284</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3093700" y="64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108204</xdr:rowOff>
    </xdr:from>
    <xdr:to>
      <xdr:col>81</xdr:col>
      <xdr:colOff>50800</xdr:colOff>
      <xdr:row>39</xdr:row>
      <xdr:rowOff>62484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3144500" y="6382004"/>
          <a:ext cx="79375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137414</xdr:rowOff>
    </xdr:from>
    <xdr:to>
      <xdr:col>72</xdr:col>
      <xdr:colOff>38100</xdr:colOff>
      <xdr:row>39</xdr:row>
      <xdr:rowOff>67564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2299950" y="64112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xdr:rowOff>
    </xdr:from>
    <xdr:to>
      <xdr:col>76</xdr:col>
      <xdr:colOff>114300</xdr:colOff>
      <xdr:row>39</xdr:row>
      <xdr:rowOff>62484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344400" y="6455664"/>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168419</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3742044" y="643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2960994" y="615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21672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1354444" y="577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4081</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3742044" y="611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104411</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2960994" y="654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58691</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16724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60491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9951064" y="5613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199898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98818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199898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9881850" y="561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199898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9900900" y="6360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915795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8345150" y="6344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75514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6757650" y="622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166370</xdr:rowOff>
    </xdr:from>
    <xdr:to>
      <xdr:col>116</xdr:col>
      <xdr:colOff>114300</xdr:colOff>
      <xdr:row>34</xdr:row>
      <xdr:rowOff>96520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9900900" y="5614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81297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19989800"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97790</xdr:rowOff>
    </xdr:from>
    <xdr:to>
      <xdr:col>112</xdr:col>
      <xdr:colOff>38100</xdr:colOff>
      <xdr:row>34</xdr:row>
      <xdr:rowOff>27940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9157950" y="5546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148590</xdr:rowOff>
    </xdr:from>
    <xdr:to>
      <xdr:col>116</xdr:col>
      <xdr:colOff>63500</xdr:colOff>
      <xdr:row>34</xdr:row>
      <xdr:rowOff>45720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9202400" y="5596890"/>
          <a:ext cx="7493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10160</xdr:rowOff>
    </xdr:from>
    <xdr:to>
      <xdr:col>107</xdr:col>
      <xdr:colOff>101600</xdr:colOff>
      <xdr:row>34</xdr:row>
      <xdr:rowOff>111760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834515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148590</xdr:rowOff>
    </xdr:from>
    <xdr:to>
      <xdr:col>111</xdr:col>
      <xdr:colOff>177800</xdr:colOff>
      <xdr:row>34</xdr:row>
      <xdr:rowOff>60960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8395950" y="5596890"/>
          <a:ext cx="8064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67310</xdr:rowOff>
    </xdr:from>
    <xdr:to>
      <xdr:col>102</xdr:col>
      <xdr:colOff>165100</xdr:colOff>
      <xdr:row>33</xdr:row>
      <xdr:rowOff>168910</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7551400" y="5515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118110</xdr:rowOff>
    </xdr:from>
    <xdr:to>
      <xdr:col>107</xdr:col>
      <xdr:colOff>50800</xdr:colOff>
      <xdr:row>34</xdr:row>
      <xdr:rowOff>60960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7602200" y="5566410"/>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189802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81801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137177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7386377"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65926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44467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18980227"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128287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181801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13987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738637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1207750" y="10566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08427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1207750" y="1012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08427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1207750" y="969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08427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1207750" y="924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08427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4699614" y="9146794"/>
          <a:ext cx="0" cy="13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4738350" y="1054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4611350" y="10545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4738350" y="8928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4611350" y="9146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65803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4738350" y="9641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4649450" y="978382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3887450" y="973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3093700" y="9685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2299950" y="9616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1487150" y="9405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4649450" y="10322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64787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4738350"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136652</xdr:rowOff>
    </xdr:from>
    <xdr:to>
      <xdr:col>81</xdr:col>
      <xdr:colOff>101600</xdr:colOff>
      <xdr:row>63</xdr:row>
      <xdr:rowOff>66802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3887450" y="103728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63</xdr:row>
      <xdr:rowOff>16002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3938250" y="10373360"/>
          <a:ext cx="762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3093700" y="10345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16002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3144500" y="10396220"/>
          <a:ext cx="79375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36068</xdr:rowOff>
    </xdr:from>
    <xdr:to>
      <xdr:col>72</xdr:col>
      <xdr:colOff>38100</xdr:colOff>
      <xdr:row>62</xdr:row>
      <xdr:rowOff>137668</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2299950" y="102722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86868</xdr:rowOff>
    </xdr:from>
    <xdr:to>
      <xdr:col>76</xdr:col>
      <xdr:colOff>114300</xdr:colOff>
      <xdr:row>62</xdr:row>
      <xdr:rowOff>160020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344400" y="10323068"/>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3742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296099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2167244"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1354444" y="9186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57929</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37420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296099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128795</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2167244" y="103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459200" y="10731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04917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459200" y="1018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604917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459200" y="9632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04917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459200" y="908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604917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9951064" y="9258459"/>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19989800" y="1057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9881850" y="10573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19989800" y="90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9881850" y="9258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19989800" y="9871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900900" y="100137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157950" y="99780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345150" y="10012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7551400" y="100709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6757650" y="100580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123507</xdr:rowOff>
    </xdr:from>
    <xdr:to>
      <xdr:col>116</xdr:col>
      <xdr:colOff>114300</xdr:colOff>
      <xdr:row>62</xdr:row>
      <xdr:rowOff>53657</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9900900" y="10194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101934</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100-000048020000}"/>
            </a:ext>
          </a:extLst>
        </xdr:cNvPr>
        <xdr:cNvSpPr txBox="1"/>
      </xdr:nvSpPr>
      <xdr:spPr>
        <a:xfrm>
          <a:off x="19989800" y="1017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137795</xdr:rowOff>
    </xdr:from>
    <xdr:to>
      <xdr:col>112</xdr:col>
      <xdr:colOff>38100</xdr:colOff>
      <xdr:row>62</xdr:row>
      <xdr:rowOff>67945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9157950" y="10208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2857</xdr:rowOff>
    </xdr:from>
    <xdr:to>
      <xdr:col>116</xdr:col>
      <xdr:colOff>63500</xdr:colOff>
      <xdr:row>62</xdr:row>
      <xdr:rowOff>17145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9202400" y="10239057"/>
          <a:ext cx="7493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146368</xdr:rowOff>
    </xdr:from>
    <xdr:to>
      <xdr:col>107</xdr:col>
      <xdr:colOff>101600</xdr:colOff>
      <xdr:row>62</xdr:row>
      <xdr:rowOff>76518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8345150" y="102174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17145</xdr:rowOff>
    </xdr:from>
    <xdr:to>
      <xdr:col>111</xdr:col>
      <xdr:colOff>177800</xdr:colOff>
      <xdr:row>62</xdr:row>
      <xdr:rowOff>25718</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8395950" y="10253345"/>
          <a:ext cx="80645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157797</xdr:rowOff>
    </xdr:from>
    <xdr:to>
      <xdr:col>102</xdr:col>
      <xdr:colOff>165100</xdr:colOff>
      <xdr:row>62</xdr:row>
      <xdr:rowOff>87947</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7551400" y="102288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25718</xdr:rowOff>
    </xdr:from>
    <xdr:to>
      <xdr:col>107</xdr:col>
      <xdr:colOff>50800</xdr:colOff>
      <xdr:row>62</xdr:row>
      <xdr:rowOff>37147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7602200" y="10261918"/>
          <a:ext cx="79375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591" name="n_1aveValue【学校施設】&#10;一人当たり面積">
          <a:extLst>
            <a:ext uri="{FF2B5EF4-FFF2-40B4-BE49-F238E27FC236}">
              <a16:creationId xmlns:a16="http://schemas.microsoft.com/office/drawing/2014/main" id="{00000000-0008-0000-0100-00004F020000}"/>
            </a:ext>
          </a:extLst>
        </xdr:cNvPr>
        <xdr:cNvSpPr txBox="1"/>
      </xdr:nvSpPr>
      <xdr:spPr>
        <a:xfrm>
          <a:off x="18980227" y="97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92" name="n_2aveValue【学校施設】&#10;一人当たり面積">
          <a:extLst>
            <a:ext uri="{FF2B5EF4-FFF2-40B4-BE49-F238E27FC236}">
              <a16:creationId xmlns:a16="http://schemas.microsoft.com/office/drawing/2014/main" id="{00000000-0008-0000-0100-000050020000}"/>
            </a:ext>
          </a:extLst>
        </xdr:cNvPr>
        <xdr:cNvSpPr txBox="1"/>
      </xdr:nvSpPr>
      <xdr:spPr>
        <a:xfrm>
          <a:off x="18180127" y="97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593" name="n_3aveValue【学校施設】&#10;一人当たり面積">
          <a:extLst>
            <a:ext uri="{FF2B5EF4-FFF2-40B4-BE49-F238E27FC236}">
              <a16:creationId xmlns:a16="http://schemas.microsoft.com/office/drawing/2014/main" id="{00000000-0008-0000-0100-000051020000}"/>
            </a:ext>
          </a:extLst>
        </xdr:cNvPr>
        <xdr:cNvSpPr txBox="1"/>
      </xdr:nvSpPr>
      <xdr:spPr>
        <a:xfrm>
          <a:off x="17386377" y="98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594" name="n_4aveValue【学校施設】&#10;一人当たり面積">
          <a:extLst>
            <a:ext uri="{FF2B5EF4-FFF2-40B4-BE49-F238E27FC236}">
              <a16:creationId xmlns:a16="http://schemas.microsoft.com/office/drawing/2014/main" id="{00000000-0008-0000-0100-000052020000}"/>
            </a:ext>
          </a:extLst>
        </xdr:cNvPr>
        <xdr:cNvSpPr txBox="1"/>
      </xdr:nvSpPr>
      <xdr:spPr>
        <a:xfrm>
          <a:off x="16592627" y="983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59072</xdr:rowOff>
    </xdr:from>
    <xdr:ext cx="469744" cy="259045"/>
    <xdr:sp macro="" textlink="">
      <xdr:nvSpPr>
        <xdr:cNvPr id="595" name="n_1mainValue【学校施設】&#10;一人当たり面積">
          <a:extLst>
            <a:ext uri="{FF2B5EF4-FFF2-40B4-BE49-F238E27FC236}">
              <a16:creationId xmlns:a16="http://schemas.microsoft.com/office/drawing/2014/main" id="{00000000-0008-0000-0100-000053020000}"/>
            </a:ext>
          </a:extLst>
        </xdr:cNvPr>
        <xdr:cNvSpPr txBox="1"/>
      </xdr:nvSpPr>
      <xdr:spPr>
        <a:xfrm>
          <a:off x="18980227"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67645</xdr:rowOff>
    </xdr:from>
    <xdr:ext cx="469744" cy="259045"/>
    <xdr:sp macro="" textlink="">
      <xdr:nvSpPr>
        <xdr:cNvPr id="596" name="n_2mainValue【学校施設】&#10;一人当たり面積">
          <a:extLst>
            <a:ext uri="{FF2B5EF4-FFF2-40B4-BE49-F238E27FC236}">
              <a16:creationId xmlns:a16="http://schemas.microsoft.com/office/drawing/2014/main" id="{00000000-0008-0000-0100-000054020000}"/>
            </a:ext>
          </a:extLst>
        </xdr:cNvPr>
        <xdr:cNvSpPr txBox="1"/>
      </xdr:nvSpPr>
      <xdr:spPr>
        <a:xfrm>
          <a:off x="18180127" y="1030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79074</xdr:rowOff>
    </xdr:from>
    <xdr:ext cx="469744" cy="259045"/>
    <xdr:sp macro="" textlink="">
      <xdr:nvSpPr>
        <xdr:cNvPr id="597" name="n_3mainValue【学校施設】&#10;一人当たり面積">
          <a:extLst>
            <a:ext uri="{FF2B5EF4-FFF2-40B4-BE49-F238E27FC236}">
              <a16:creationId xmlns:a16="http://schemas.microsoft.com/office/drawing/2014/main" id="{00000000-0008-0000-0100-000055020000}"/>
            </a:ext>
          </a:extLst>
        </xdr:cNvPr>
        <xdr:cNvSpPr txBox="1"/>
      </xdr:nvSpPr>
      <xdr:spPr>
        <a:xfrm>
          <a:off x="17386377" y="103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a:extLst>
            <a:ext uri="{FF2B5EF4-FFF2-40B4-BE49-F238E27FC236}">
              <a16:creationId xmlns:a16="http://schemas.microsoft.com/office/drawing/2014/main" id="{00000000-0008-0000-0100-00006D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91439</xdr:rowOff>
    </xdr:from>
    <xdr:to>
      <xdr:col>85</xdr:col>
      <xdr:colOff>126364</xdr:colOff>
      <xdr:row>86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4699614" y="13134339"/>
          <a:ext cx="0" cy="1178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3" name="【児童館】&#10;有形固定資産減価償却率最小値テキスト">
          <a:extLst>
            <a:ext uri="{FF2B5EF4-FFF2-40B4-BE49-F238E27FC236}">
              <a16:creationId xmlns:a16="http://schemas.microsoft.com/office/drawing/2014/main" id="{00000000-0008-0000-0100-00006F020000}"/>
            </a:ext>
          </a:extLst>
        </xdr:cNvPr>
        <xdr:cNvSpPr txBox="1"/>
      </xdr:nvSpPr>
      <xdr:spPr>
        <a:xfrm>
          <a:off x="147383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46113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38116</xdr:rowOff>
    </xdr:from>
    <xdr:ext cx="405111" cy="259045"/>
    <xdr:sp macro="" textlink="">
      <xdr:nvSpPr>
        <xdr:cNvPr id="625" name="【児童館】&#10;有形固定資産減価償却率最大値テキスト">
          <a:extLst>
            <a:ext uri="{FF2B5EF4-FFF2-40B4-BE49-F238E27FC236}">
              <a16:creationId xmlns:a16="http://schemas.microsoft.com/office/drawing/2014/main" id="{00000000-0008-0000-0100-000071020000}"/>
            </a:ext>
          </a:extLst>
        </xdr:cNvPr>
        <xdr:cNvSpPr txBox="1"/>
      </xdr:nvSpPr>
      <xdr:spPr>
        <a:xfrm>
          <a:off x="14738350" y="1291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91439</xdr:rowOff>
    </xdr:from>
    <xdr:to>
      <xdr:col>86</xdr:col>
      <xdr:colOff>25400</xdr:colOff>
      <xdr:row>79</xdr:row>
      <xdr:rowOff>91439</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4611350" y="13134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1922</xdr:rowOff>
    </xdr:from>
    <xdr:ext cx="405111" cy="259045"/>
    <xdr:sp macro="" textlink="">
      <xdr:nvSpPr>
        <xdr:cNvPr id="627" name="【児童館】&#10;有形固定資産減価償却率平均値テキスト">
          <a:extLst>
            <a:ext uri="{FF2B5EF4-FFF2-40B4-BE49-F238E27FC236}">
              <a16:creationId xmlns:a16="http://schemas.microsoft.com/office/drawing/2014/main" id="{00000000-0008-0000-0100-000073020000}"/>
            </a:ext>
          </a:extLst>
        </xdr:cNvPr>
        <xdr:cNvSpPr txBox="1"/>
      </xdr:nvSpPr>
      <xdr:spPr>
        <a:xfrm>
          <a:off x="14738350" y="1337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4649450" y="133965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388745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3093700" y="13359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151130</xdr:rowOff>
    </xdr:from>
    <xdr:to>
      <xdr:col>72</xdr:col>
      <xdr:colOff>38100</xdr:colOff>
      <xdr:row>80</xdr:row>
      <xdr:rowOff>81280</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2299950" y="131940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1487150" y="13457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40639</xdr:rowOff>
    </xdr:from>
    <xdr:to>
      <xdr:col>85</xdr:col>
      <xdr:colOff>177800</xdr:colOff>
      <xdr:row>79</xdr:row>
      <xdr:rowOff>142239</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4649450" y="130835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165116</xdr:rowOff>
    </xdr:from>
    <xdr:ext cx="405111" cy="259045"/>
    <xdr:sp macro="" textlink="">
      <xdr:nvSpPr>
        <xdr:cNvPr id="639" name="【児童館】&#10;有形固定資産減価償却率該当値テキスト">
          <a:extLst>
            <a:ext uri="{FF2B5EF4-FFF2-40B4-BE49-F238E27FC236}">
              <a16:creationId xmlns:a16="http://schemas.microsoft.com/office/drawing/2014/main" id="{00000000-0008-0000-0100-00007F020000}"/>
            </a:ext>
          </a:extLst>
        </xdr:cNvPr>
        <xdr:cNvSpPr txBox="1"/>
      </xdr:nvSpPr>
      <xdr:spPr>
        <a:xfrm>
          <a:off x="14738350" y="1304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3887450" y="1303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91439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3938250" y="13081000"/>
          <a:ext cx="762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3093700" y="12994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38100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3144500" y="13045439"/>
          <a:ext cx="7937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2299950" y="129527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125730</xdr:rowOff>
    </xdr:from>
    <xdr:to>
      <xdr:col>76</xdr:col>
      <xdr:colOff>114300</xdr:colOff>
      <xdr:row>78</xdr:row>
      <xdr:rowOff>167639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344400" y="13003530"/>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646" name="n_1aveValue【児童館】&#10;有形固定資産減価償却率">
          <a:extLst>
            <a:ext uri="{FF2B5EF4-FFF2-40B4-BE49-F238E27FC236}">
              <a16:creationId xmlns:a16="http://schemas.microsoft.com/office/drawing/2014/main" id="{00000000-0008-0000-0100-000086020000}"/>
            </a:ext>
          </a:extLst>
        </xdr:cNvPr>
        <xdr:cNvSpPr txBox="1"/>
      </xdr:nvSpPr>
      <xdr:spPr>
        <a:xfrm>
          <a:off x="13742044" y="1347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72407</xdr:rowOff>
    </xdr:from>
    <xdr:ext cx="405111" cy="259045"/>
    <xdr:sp macro="" textlink="">
      <xdr:nvSpPr>
        <xdr:cNvPr id="647" name="n_2aveValue【児童館】&#10;有形固定資産減価償却率">
          <a:extLst>
            <a:ext uri="{FF2B5EF4-FFF2-40B4-BE49-F238E27FC236}">
              <a16:creationId xmlns:a16="http://schemas.microsoft.com/office/drawing/2014/main" id="{00000000-0008-0000-0100-000087020000}"/>
            </a:ext>
          </a:extLst>
        </xdr:cNvPr>
        <xdr:cNvSpPr txBox="1"/>
      </xdr:nvSpPr>
      <xdr:spPr>
        <a:xfrm>
          <a:off x="12960994" y="1344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72407</xdr:rowOff>
    </xdr:from>
    <xdr:ext cx="405111" cy="259045"/>
    <xdr:sp macro="" textlink="">
      <xdr:nvSpPr>
        <xdr:cNvPr id="648" name="n_3aveValue【児童館】&#10;有形固定資産減価償却率">
          <a:extLst>
            <a:ext uri="{FF2B5EF4-FFF2-40B4-BE49-F238E27FC236}">
              <a16:creationId xmlns:a16="http://schemas.microsoft.com/office/drawing/2014/main" id="{00000000-0008-0000-0100-000088020000}"/>
            </a:ext>
          </a:extLst>
        </xdr:cNvPr>
        <xdr:cNvSpPr txBox="1"/>
      </xdr:nvSpPr>
      <xdr:spPr>
        <a:xfrm>
          <a:off x="12167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49" name="n_4aveValue【児童館】&#10;有形固定資産減価償却率">
          <a:extLst>
            <a:ext uri="{FF2B5EF4-FFF2-40B4-BE49-F238E27FC236}">
              <a16:creationId xmlns:a16="http://schemas.microsoft.com/office/drawing/2014/main" id="{00000000-0008-0000-0100-000089020000}"/>
            </a:ext>
          </a:extLst>
        </xdr:cNvPr>
        <xdr:cNvSpPr txBox="1"/>
      </xdr:nvSpPr>
      <xdr:spPr>
        <a:xfrm>
          <a:off x="11354444" y="1323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650" name="n_1mainValue【児童館】&#10;有形固定資産減価償却率">
          <a:extLst>
            <a:ext uri="{FF2B5EF4-FFF2-40B4-BE49-F238E27FC236}">
              <a16:creationId xmlns:a16="http://schemas.microsoft.com/office/drawing/2014/main" id="{00000000-0008-0000-0100-00008A020000}"/>
            </a:ext>
          </a:extLst>
        </xdr:cNvPr>
        <xdr:cNvSpPr txBox="1"/>
      </xdr:nvSpPr>
      <xdr:spPr>
        <a:xfrm>
          <a:off x="13742044"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651" name="n_2mainValue【児童館】&#10;有形固定資産減価償却率">
          <a:extLst>
            <a:ext uri="{FF2B5EF4-FFF2-40B4-BE49-F238E27FC236}">
              <a16:creationId xmlns:a16="http://schemas.microsoft.com/office/drawing/2014/main" id="{00000000-0008-0000-0100-00008B020000}"/>
            </a:ext>
          </a:extLst>
        </xdr:cNvPr>
        <xdr:cNvSpPr txBox="1"/>
      </xdr:nvSpPr>
      <xdr:spPr>
        <a:xfrm>
          <a:off x="12960994" y="1277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652" name="n_3mainValue【児童館】&#10;有形固定資産減価償却率">
          <a:extLst>
            <a:ext uri="{FF2B5EF4-FFF2-40B4-BE49-F238E27FC236}">
              <a16:creationId xmlns:a16="http://schemas.microsoft.com/office/drawing/2014/main" id="{00000000-0008-0000-0100-00008C020000}"/>
            </a:ext>
          </a:extLst>
        </xdr:cNvPr>
        <xdr:cNvSpPr txBox="1"/>
      </xdr:nvSpPr>
      <xdr:spPr>
        <a:xfrm>
          <a:off x="12167244" y="1273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00000000-0008-0000-0100-0000A3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19951064" y="127317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7" name="【児童館】&#10;一人当たり面積最小値テキスト">
          <a:extLst>
            <a:ext uri="{FF2B5EF4-FFF2-40B4-BE49-F238E27FC236}">
              <a16:creationId xmlns:a16="http://schemas.microsoft.com/office/drawing/2014/main" id="{00000000-0008-0000-0100-0000A5020000}"/>
            </a:ext>
          </a:extLst>
        </xdr:cNvPr>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9" name="【児童館】&#10;一人当たり面積最大値テキスト">
          <a:extLst>
            <a:ext uri="{FF2B5EF4-FFF2-40B4-BE49-F238E27FC236}">
              <a16:creationId xmlns:a16="http://schemas.microsoft.com/office/drawing/2014/main" id="{00000000-0008-0000-0100-0000A7020000}"/>
            </a:ext>
          </a:extLst>
        </xdr:cNvPr>
        <xdr:cNvSpPr txBox="1"/>
      </xdr:nvSpPr>
      <xdr:spPr>
        <a:xfrm>
          <a:off x="19989800" y="1251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9881850" y="12731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81" name="【児童館】&#10;一人当たり面積平均値テキスト">
          <a:extLst>
            <a:ext uri="{FF2B5EF4-FFF2-40B4-BE49-F238E27FC236}">
              <a16:creationId xmlns:a16="http://schemas.microsoft.com/office/drawing/2014/main" id="{00000000-0008-0000-0100-0000A9020000}"/>
            </a:ext>
          </a:extLst>
        </xdr:cNvPr>
        <xdr:cNvSpPr txBox="1"/>
      </xdr:nvSpPr>
      <xdr:spPr>
        <a:xfrm>
          <a:off x="19989800" y="1375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99009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9157950" y="1386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8345150" y="1386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7551400" y="140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6757650" y="1397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990090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3" name="【児童館】&#10;一人当たり面積該当値テキスト">
          <a:extLst>
            <a:ext uri="{FF2B5EF4-FFF2-40B4-BE49-F238E27FC236}">
              <a16:creationId xmlns:a16="http://schemas.microsoft.com/office/drawing/2014/main" id="{00000000-0008-0000-0100-0000B5020000}"/>
            </a:ext>
          </a:extLst>
        </xdr:cNvPr>
        <xdr:cNvSpPr txBox="1"/>
      </xdr:nvSpPr>
      <xdr:spPr>
        <a:xfrm>
          <a:off x="199898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19157950" y="14192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9202400" y="14236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1834515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395950" y="14236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755140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7602200" y="14236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00" name="n_1aveValue【児童館】&#10;一人当たり面積">
          <a:extLst>
            <a:ext uri="{FF2B5EF4-FFF2-40B4-BE49-F238E27FC236}">
              <a16:creationId xmlns:a16="http://schemas.microsoft.com/office/drawing/2014/main" id="{00000000-0008-0000-0100-0000BC020000}"/>
            </a:ext>
          </a:extLst>
        </xdr:cNvPr>
        <xdr:cNvSpPr txBox="1"/>
      </xdr:nvSpPr>
      <xdr:spPr>
        <a:xfrm>
          <a:off x="189802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01" name="n_2aveValue【児童館】&#10;一人当たり面積">
          <a:extLst>
            <a:ext uri="{FF2B5EF4-FFF2-40B4-BE49-F238E27FC236}">
              <a16:creationId xmlns:a16="http://schemas.microsoft.com/office/drawing/2014/main" id="{00000000-0008-0000-0100-0000BD020000}"/>
            </a:ext>
          </a:extLst>
        </xdr:cNvPr>
        <xdr:cNvSpPr txBox="1"/>
      </xdr:nvSpPr>
      <xdr:spPr>
        <a:xfrm>
          <a:off x="181801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02" name="n_3aveValue【児童館】&#10;一人当たり面積">
          <a:extLst>
            <a:ext uri="{FF2B5EF4-FFF2-40B4-BE49-F238E27FC236}">
              <a16:creationId xmlns:a16="http://schemas.microsoft.com/office/drawing/2014/main" id="{00000000-0008-0000-0100-0000BE020000}"/>
            </a:ext>
          </a:extLst>
        </xdr:cNvPr>
        <xdr:cNvSpPr txBox="1"/>
      </xdr:nvSpPr>
      <xdr:spPr>
        <a:xfrm>
          <a:off x="1738637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03" name="n_4aveValue【児童館】&#10;一人当たり面積">
          <a:extLst>
            <a:ext uri="{FF2B5EF4-FFF2-40B4-BE49-F238E27FC236}">
              <a16:creationId xmlns:a16="http://schemas.microsoft.com/office/drawing/2014/main" id="{00000000-0008-0000-0100-0000BF020000}"/>
            </a:ext>
          </a:extLst>
        </xdr:cNvPr>
        <xdr:cNvSpPr txBox="1"/>
      </xdr:nvSpPr>
      <xdr:spPr>
        <a:xfrm>
          <a:off x="16592627" y="137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04" name="n_1mainValue【児童館】&#10;一人当たり面積">
          <a:extLst>
            <a:ext uri="{FF2B5EF4-FFF2-40B4-BE49-F238E27FC236}">
              <a16:creationId xmlns:a16="http://schemas.microsoft.com/office/drawing/2014/main" id="{00000000-0008-0000-0100-0000C0020000}"/>
            </a:ext>
          </a:extLst>
        </xdr:cNvPr>
        <xdr:cNvSpPr txBox="1"/>
      </xdr:nvSpPr>
      <xdr:spPr>
        <a:xfrm>
          <a:off x="189802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05" name="n_2mainValue【児童館】&#10;一人当たり面積">
          <a:extLst>
            <a:ext uri="{FF2B5EF4-FFF2-40B4-BE49-F238E27FC236}">
              <a16:creationId xmlns:a16="http://schemas.microsoft.com/office/drawing/2014/main" id="{00000000-0008-0000-0100-0000C1020000}"/>
            </a:ext>
          </a:extLst>
        </xdr:cNvPr>
        <xdr:cNvSpPr txBox="1"/>
      </xdr:nvSpPr>
      <xdr:spPr>
        <a:xfrm>
          <a:off x="181801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06" name="n_3mainValue【児童館】&#10;一人当たり面積">
          <a:extLst>
            <a:ext uri="{FF2B5EF4-FFF2-40B4-BE49-F238E27FC236}">
              <a16:creationId xmlns:a16="http://schemas.microsoft.com/office/drawing/2014/main" id="{00000000-0008-0000-0100-0000C2020000}"/>
            </a:ext>
          </a:extLst>
        </xdr:cNvPr>
        <xdr:cNvSpPr txBox="1"/>
      </xdr:nvSpPr>
      <xdr:spPr>
        <a:xfrm>
          <a:off x="1738637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0842791" y="178954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0842791" y="163260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08427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a:extLst>
            <a:ext uri="{FF2B5EF4-FFF2-40B4-BE49-F238E27FC236}">
              <a16:creationId xmlns:a16="http://schemas.microsoft.com/office/drawing/2014/main" id="{00000000-0008-0000-0100-0000DC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4699614" y="16667843"/>
          <a:ext cx="0" cy="128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34" name="【公民館】&#10;有形固定資産減価償却率最小値テキスト">
          <a:extLst>
            <a:ext uri="{FF2B5EF4-FFF2-40B4-BE49-F238E27FC236}">
              <a16:creationId xmlns:a16="http://schemas.microsoft.com/office/drawing/2014/main" id="{00000000-0008-0000-0100-0000DE020000}"/>
            </a:ext>
          </a:extLst>
        </xdr:cNvPr>
        <xdr:cNvSpPr txBox="1"/>
      </xdr:nvSpPr>
      <xdr:spPr>
        <a:xfrm>
          <a:off x="14738350" y="179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4611350" y="17955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36" name="【公民館】&#10;有形固定資産減価償却率最大値テキスト">
          <a:extLst>
            <a:ext uri="{FF2B5EF4-FFF2-40B4-BE49-F238E27FC236}">
              <a16:creationId xmlns:a16="http://schemas.microsoft.com/office/drawing/2014/main" id="{00000000-0008-0000-0100-0000E0020000}"/>
            </a:ext>
          </a:extLst>
        </xdr:cNvPr>
        <xdr:cNvSpPr txBox="1"/>
      </xdr:nvSpPr>
      <xdr:spPr>
        <a:xfrm>
          <a:off x="14738350" y="16449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4611350" y="16667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738" name="【公民館】&#10;有形固定資産減価償却率平均値テキスト">
          <a:extLst>
            <a:ext uri="{FF2B5EF4-FFF2-40B4-BE49-F238E27FC236}">
              <a16:creationId xmlns:a16="http://schemas.microsoft.com/office/drawing/2014/main" id="{00000000-0008-0000-0100-0000E2020000}"/>
            </a:ext>
          </a:extLst>
        </xdr:cNvPr>
        <xdr:cNvSpPr txBox="1"/>
      </xdr:nvSpPr>
      <xdr:spPr>
        <a:xfrm>
          <a:off x="14738350" y="16870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4649450" y="170127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3887450" y="1702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3093700" y="1706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2299950" y="170584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1487150" y="16803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4649450" y="17238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750" name="【公民館】&#10;有形固定資産減価償却率該当値テキスト">
          <a:extLst>
            <a:ext uri="{FF2B5EF4-FFF2-40B4-BE49-F238E27FC236}">
              <a16:creationId xmlns:a16="http://schemas.microsoft.com/office/drawing/2014/main" id="{00000000-0008-0000-0100-0000EE020000}"/>
            </a:ext>
          </a:extLst>
        </xdr:cNvPr>
        <xdr:cNvSpPr txBox="1"/>
      </xdr:nvSpPr>
      <xdr:spPr>
        <a:xfrm>
          <a:off x="14738350"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3887450" y="171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50074</xdr:rowOff>
    </xdr:from>
    <xdr:to>
      <xdr:col>85</xdr:col>
      <xdr:colOff>127000</xdr:colOff>
      <xdr:row>104</xdr:row>
      <xdr:rowOff>118655</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3938250" y="17220474"/>
          <a:ext cx="762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13093700" y="17110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50074</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3144500" y="17161511"/>
          <a:ext cx="79375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2299950" y="17038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156211</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344400" y="17089664"/>
          <a:ext cx="8001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757" name="n_1aveValue【公民館】&#10;有形固定資産減価償却率">
          <a:extLst>
            <a:ext uri="{FF2B5EF4-FFF2-40B4-BE49-F238E27FC236}">
              <a16:creationId xmlns:a16="http://schemas.microsoft.com/office/drawing/2014/main" id="{00000000-0008-0000-0100-0000F5020000}"/>
            </a:ext>
          </a:extLst>
        </xdr:cNvPr>
        <xdr:cNvSpPr txBox="1"/>
      </xdr:nvSpPr>
      <xdr:spPr>
        <a:xfrm>
          <a:off x="13742044" y="16816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58" name="n_2aveValue【公民館】&#10;有形固定資産減価償却率">
          <a:extLst>
            <a:ext uri="{FF2B5EF4-FFF2-40B4-BE49-F238E27FC236}">
              <a16:creationId xmlns:a16="http://schemas.microsoft.com/office/drawing/2014/main" id="{00000000-0008-0000-0100-0000F6020000}"/>
            </a:ext>
          </a:extLst>
        </xdr:cNvPr>
        <xdr:cNvSpPr txBox="1"/>
      </xdr:nvSpPr>
      <xdr:spPr>
        <a:xfrm>
          <a:off x="12960994" y="1684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59" name="n_3aveValue【公民館】&#10;有形固定資産減価償却率">
          <a:extLst>
            <a:ext uri="{FF2B5EF4-FFF2-40B4-BE49-F238E27FC236}">
              <a16:creationId xmlns:a16="http://schemas.microsoft.com/office/drawing/2014/main" id="{00000000-0008-0000-0100-0000F7020000}"/>
            </a:ext>
          </a:extLst>
        </xdr:cNvPr>
        <xdr:cNvSpPr txBox="1"/>
      </xdr:nvSpPr>
      <xdr:spPr>
        <a:xfrm>
          <a:off x="12167244" y="171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60" name="n_4aveValue【公民館】&#10;有形固定資産減価償却率">
          <a:extLst>
            <a:ext uri="{FF2B5EF4-FFF2-40B4-BE49-F238E27FC236}">
              <a16:creationId xmlns:a16="http://schemas.microsoft.com/office/drawing/2014/main" id="{00000000-0008-0000-0100-0000F8020000}"/>
            </a:ext>
          </a:extLst>
        </xdr:cNvPr>
        <xdr:cNvSpPr txBox="1"/>
      </xdr:nvSpPr>
      <xdr:spPr>
        <a:xfrm>
          <a:off x="11354444"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92001</xdr:rowOff>
    </xdr:from>
    <xdr:ext cx="405111" cy="259045"/>
    <xdr:sp macro="" textlink="">
      <xdr:nvSpPr>
        <xdr:cNvPr id="761" name="n_1mainValue【公民館】&#10;有形固定資産減価償却率">
          <a:extLst>
            <a:ext uri="{FF2B5EF4-FFF2-40B4-BE49-F238E27FC236}">
              <a16:creationId xmlns:a16="http://schemas.microsoft.com/office/drawing/2014/main" id="{00000000-0008-0000-0100-0000F9020000}"/>
            </a:ext>
          </a:extLst>
        </xdr:cNvPr>
        <xdr:cNvSpPr txBox="1"/>
      </xdr:nvSpPr>
      <xdr:spPr>
        <a:xfrm>
          <a:off x="13742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26688</xdr:rowOff>
    </xdr:from>
    <xdr:ext cx="405111" cy="259045"/>
    <xdr:sp macro="" textlink="">
      <xdr:nvSpPr>
        <xdr:cNvPr id="762" name="n_2mainValue【公民館】&#10;有形固定資産減価償却率">
          <a:extLst>
            <a:ext uri="{FF2B5EF4-FFF2-40B4-BE49-F238E27FC236}">
              <a16:creationId xmlns:a16="http://schemas.microsoft.com/office/drawing/2014/main" id="{00000000-0008-0000-0100-0000FA020000}"/>
            </a:ext>
          </a:extLst>
        </xdr:cNvPr>
        <xdr:cNvSpPr txBox="1"/>
      </xdr:nvSpPr>
      <xdr:spPr>
        <a:xfrm>
          <a:off x="1296099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763" name="n_3mainValue【公民館】&#10;有形固定資産減価償却率">
          <a:extLst>
            <a:ext uri="{FF2B5EF4-FFF2-40B4-BE49-F238E27FC236}">
              <a16:creationId xmlns:a16="http://schemas.microsoft.com/office/drawing/2014/main" id="{00000000-0008-0000-0100-0000FB020000}"/>
            </a:ext>
          </a:extLst>
        </xdr:cNvPr>
        <xdr:cNvSpPr txBox="1"/>
      </xdr:nvSpPr>
      <xdr:spPr>
        <a:xfrm>
          <a:off x="12167244" y="16826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00000000-0008-0000-0100-000010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9951064" y="16744442"/>
          <a:ext cx="0" cy="10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6" name="【公民館】&#10;一人当たり面積最小値テキスト">
          <a:extLst>
            <a:ext uri="{FF2B5EF4-FFF2-40B4-BE49-F238E27FC236}">
              <a16:creationId xmlns:a16="http://schemas.microsoft.com/office/drawing/2014/main" id="{00000000-0008-0000-0100-000012030000}"/>
            </a:ext>
          </a:extLst>
        </xdr:cNvPr>
        <xdr:cNvSpPr txBox="1"/>
      </xdr:nvSpPr>
      <xdr:spPr>
        <a:xfrm>
          <a:off x="19989800"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9881850" y="17833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88" name="【公民館】&#10;一人当たり面積最大値テキスト">
          <a:extLst>
            <a:ext uri="{FF2B5EF4-FFF2-40B4-BE49-F238E27FC236}">
              <a16:creationId xmlns:a16="http://schemas.microsoft.com/office/drawing/2014/main" id="{00000000-0008-0000-0100-000014030000}"/>
            </a:ext>
          </a:extLst>
        </xdr:cNvPr>
        <xdr:cNvSpPr txBox="1"/>
      </xdr:nvSpPr>
      <xdr:spPr>
        <a:xfrm>
          <a:off x="19989800" y="165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9881850" y="16744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90" name="【公民館】&#10;一人当たり面積平均値テキスト">
          <a:extLst>
            <a:ext uri="{FF2B5EF4-FFF2-40B4-BE49-F238E27FC236}">
              <a16:creationId xmlns:a16="http://schemas.microsoft.com/office/drawing/2014/main" id="{00000000-0008-0000-0100-000016030000}"/>
            </a:ext>
          </a:extLst>
        </xdr:cNvPr>
        <xdr:cNvSpPr txBox="1"/>
      </xdr:nvSpPr>
      <xdr:spPr>
        <a:xfrm>
          <a:off x="19989800" y="1726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9900900" y="174089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9157950" y="17395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8345150" y="1739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7551400" y="173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6757650" y="174500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19900900" y="17789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802" name="【公民館】&#10;一人当たり面積該当値テキスト">
          <a:extLst>
            <a:ext uri="{FF2B5EF4-FFF2-40B4-BE49-F238E27FC236}">
              <a16:creationId xmlns:a16="http://schemas.microsoft.com/office/drawing/2014/main" id="{00000000-0008-0000-0100-000022030000}"/>
            </a:ext>
          </a:extLst>
        </xdr:cNvPr>
        <xdr:cNvSpPr txBox="1"/>
      </xdr:nvSpPr>
      <xdr:spPr>
        <a:xfrm>
          <a:off x="19989800" y="1770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9157950" y="17789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9202400" y="1783384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18345150" y="17789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3048</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395950" y="1783384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17551400" y="17789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3048</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7602200" y="178338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09" name="n_1aveValue【公民館】&#10;一人当たり面積">
          <a:extLst>
            <a:ext uri="{FF2B5EF4-FFF2-40B4-BE49-F238E27FC236}">
              <a16:creationId xmlns:a16="http://schemas.microsoft.com/office/drawing/2014/main" id="{00000000-0008-0000-0100-000029030000}"/>
            </a:ext>
          </a:extLst>
        </xdr:cNvPr>
        <xdr:cNvSpPr txBox="1"/>
      </xdr:nvSpPr>
      <xdr:spPr>
        <a:xfrm>
          <a:off x="18980227" y="1717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10" name="n_2aveValue【公民館】&#10;一人当たり面積">
          <a:extLst>
            <a:ext uri="{FF2B5EF4-FFF2-40B4-BE49-F238E27FC236}">
              <a16:creationId xmlns:a16="http://schemas.microsoft.com/office/drawing/2014/main" id="{00000000-0008-0000-0100-00002A030000}"/>
            </a:ext>
          </a:extLst>
        </xdr:cNvPr>
        <xdr:cNvSpPr txBox="1"/>
      </xdr:nvSpPr>
      <xdr:spPr>
        <a:xfrm>
          <a:off x="18180127" y="1717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11" name="n_3aveValue【公民館】&#10;一人当たり面積">
          <a:extLst>
            <a:ext uri="{FF2B5EF4-FFF2-40B4-BE49-F238E27FC236}">
              <a16:creationId xmlns:a16="http://schemas.microsoft.com/office/drawing/2014/main" id="{00000000-0008-0000-0100-00002B030000}"/>
            </a:ext>
          </a:extLst>
        </xdr:cNvPr>
        <xdr:cNvSpPr txBox="1"/>
      </xdr:nvSpPr>
      <xdr:spPr>
        <a:xfrm>
          <a:off x="17386377" y="171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12" name="n_4aveValue【公民館】&#10;一人当たり面積">
          <a:extLst>
            <a:ext uri="{FF2B5EF4-FFF2-40B4-BE49-F238E27FC236}">
              <a16:creationId xmlns:a16="http://schemas.microsoft.com/office/drawing/2014/main" id="{00000000-0008-0000-0100-00002C030000}"/>
            </a:ext>
          </a:extLst>
        </xdr:cNvPr>
        <xdr:cNvSpPr txBox="1"/>
      </xdr:nvSpPr>
      <xdr:spPr>
        <a:xfrm>
          <a:off x="16592627" y="1723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813" name="n_1mainValue【公民館】&#10;一人当たり面積">
          <a:extLst>
            <a:ext uri="{FF2B5EF4-FFF2-40B4-BE49-F238E27FC236}">
              <a16:creationId xmlns:a16="http://schemas.microsoft.com/office/drawing/2014/main" id="{00000000-0008-0000-0100-00002D030000}"/>
            </a:ext>
          </a:extLst>
        </xdr:cNvPr>
        <xdr:cNvSpPr txBox="1"/>
      </xdr:nvSpPr>
      <xdr:spPr>
        <a:xfrm>
          <a:off x="189802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814" name="n_2mainValue【公民館】&#10;一人当たり面積">
          <a:extLst>
            <a:ext uri="{FF2B5EF4-FFF2-40B4-BE49-F238E27FC236}">
              <a16:creationId xmlns:a16="http://schemas.microsoft.com/office/drawing/2014/main" id="{00000000-0008-0000-0100-00002E030000}"/>
            </a:ext>
          </a:extLst>
        </xdr:cNvPr>
        <xdr:cNvSpPr txBox="1"/>
      </xdr:nvSpPr>
      <xdr:spPr>
        <a:xfrm>
          <a:off x="181801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15" name="n_3mainValue【公民館】&#10;一人当たり面積">
          <a:extLst>
            <a:ext uri="{FF2B5EF4-FFF2-40B4-BE49-F238E27FC236}">
              <a16:creationId xmlns:a16="http://schemas.microsoft.com/office/drawing/2014/main" id="{00000000-0008-0000-0100-00002F030000}"/>
            </a:ext>
          </a:extLst>
        </xdr:cNvPr>
        <xdr:cNvSpPr txBox="1"/>
      </xdr:nvSpPr>
      <xdr:spPr>
        <a:xfrm>
          <a:off x="1738637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類似団体と比較し、いずれの施設についても有形固定資産減価償却率（以下「償却率」という。）が高い水準にあり、施設の老朽化が進んでいることがわかる。</a:t>
          </a:r>
          <a:endParaRPr lang="ja-JP" altLang="ja-JP">
            <a:effectLst/>
          </a:endParaRPr>
        </a:p>
        <a:p>
          <a:r>
            <a:rPr kumimoji="1" lang="ja-JP" altLang="ja-JP" sz="1100">
              <a:solidFill>
                <a:schemeClr val="dk1"/>
              </a:solidFill>
              <a:effectLst/>
              <a:latin typeface="+mn-lt"/>
              <a:ea typeface="+mn-ea"/>
              <a:cs typeface="+mn-cs"/>
            </a:rPr>
            <a:t>　道路については、資産の多くが耐用年数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年（アスファルト舗装）で計上しており、部分補修等で長寿命化を図っているため、とりわけ高い水準となっている。</a:t>
          </a:r>
          <a:endParaRPr lang="ja-JP" altLang="ja-JP">
            <a:effectLst/>
          </a:endParaRPr>
        </a:p>
        <a:p>
          <a:r>
            <a:rPr kumimoji="1" lang="ja-JP" altLang="ja-JP" sz="1100">
              <a:solidFill>
                <a:schemeClr val="dk1"/>
              </a:solidFill>
              <a:effectLst/>
              <a:latin typeface="+mn-lt"/>
              <a:ea typeface="+mn-ea"/>
              <a:cs typeface="+mn-cs"/>
            </a:rPr>
            <a:t>　総合的かつ計画的な管理に関する基本的な方針として、将来の需要を見通した上で公共施設等の集約、規模の縮小、廃止等の検討を進めるとともに、老朽化に伴う更新等を重視することで新規整備の抑制に努めるが、財政負担の平準化や施設利用者の安全性などを考慮しつつ、施設の適正管理に努め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施設の更新・統廃合等</a:t>
          </a:r>
          <a:r>
            <a:rPr kumimoji="1" lang="ja-JP" altLang="en-US" sz="1100">
              <a:solidFill>
                <a:schemeClr val="dk1"/>
              </a:solidFill>
              <a:effectLst/>
              <a:latin typeface="+mn-lt"/>
              <a:ea typeface="+mn-ea"/>
              <a:cs typeface="+mn-cs"/>
            </a:rPr>
            <a:t>が必要な施設については</a:t>
          </a:r>
          <a:r>
            <a:rPr kumimoji="1" lang="ja-JP" altLang="ja-JP" sz="1100">
              <a:solidFill>
                <a:schemeClr val="dk1"/>
              </a:solidFill>
              <a:effectLst/>
              <a:latin typeface="+mn-lt"/>
              <a:ea typeface="+mn-ea"/>
              <a:cs typeface="+mn-cs"/>
            </a:rPr>
            <a:t>個別施設計画等に位置付けたうえで、国の補助制度を活用しながら、計画を推進する。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84961" y="5369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177665" y="5702935"/>
          <a:ext cx="0" cy="1257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2164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6960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2164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570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216400" y="617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127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384550" y="6278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571750" y="6257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778000" y="627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984250" y="6483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23495</xdr:rowOff>
    </xdr:from>
    <xdr:to>
      <xdr:col>24</xdr:col>
      <xdr:colOff>114300</xdr:colOff>
      <xdr:row>40</xdr:row>
      <xdr:rowOff>125095</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127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1922</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216400" y="660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384550" y="657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74295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429000" y="6623050"/>
          <a:ext cx="7493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27305</xdr:rowOff>
    </xdr:from>
    <xdr:to>
      <xdr:col>15</xdr:col>
      <xdr:colOff>101600</xdr:colOff>
      <xdr:row>41</xdr:row>
      <xdr:rowOff>128905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571750" y="67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41</xdr:row>
      <xdr:rowOff>78105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622550" y="6623050"/>
          <a:ext cx="806450" cy="2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164465</xdr:rowOff>
    </xdr:from>
    <xdr:to>
      <xdr:col>10</xdr:col>
      <xdr:colOff>165100</xdr:colOff>
      <xdr:row>41</xdr:row>
      <xdr:rowOff>94615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778000" y="6768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43815</xdr:rowOff>
    </xdr:from>
    <xdr:to>
      <xdr:col>15</xdr:col>
      <xdr:colOff>50800</xdr:colOff>
      <xdr:row>41</xdr:row>
      <xdr:rowOff>78105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1828800" y="681291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2391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439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64529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851544" y="627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239144"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120032</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439044" y="688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85742</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645294" y="685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9429115" y="5735320"/>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9467850" y="68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9359900" y="6833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9467850" y="55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9359900" y="573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13987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9467850" y="5957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9398000" y="6106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8636000" y="608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7842250" y="6106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029450" y="6060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235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398000" y="6145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9467850"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36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8686800" y="61963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7842250" y="6145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886700" y="61963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02945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080250" y="61963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845827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7677227"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6864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070677"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129557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845827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129557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767722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6864427"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177665" y="9285605"/>
          <a:ext cx="0" cy="1356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21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1084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216400" y="907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108450" y="9285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216400" y="9696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127500" y="9838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384550" y="98482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57175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7780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984250" y="9754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53975</xdr:rowOff>
    </xdr:from>
    <xdr:to>
      <xdr:col>24</xdr:col>
      <xdr:colOff>114300</xdr:colOff>
      <xdr:row>62</xdr:row>
      <xdr:rowOff>155575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127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32402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216400"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384550" y="10253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104775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429000" y="10304780"/>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571750" y="1021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68580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622550" y="1026287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105410</xdr:rowOff>
    </xdr:from>
    <xdr:to>
      <xdr:col>10</xdr:col>
      <xdr:colOff>165100</xdr:colOff>
      <xdr:row>62</xdr:row>
      <xdr:rowOff>35560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778000" y="10176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156210</xdr:rowOff>
    </xdr:from>
    <xdr:to>
      <xdr:col>15</xdr:col>
      <xdr:colOff>50800</xdr:colOff>
      <xdr:row>62</xdr:row>
      <xdr:rowOff>26670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828800" y="10227310"/>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239144" y="962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439044"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645294" y="957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8515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2391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4390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26687</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64529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5272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52722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52722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52722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200-0000D6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9429115" y="9536430"/>
          <a:ext cx="0" cy="1004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200-0000D8000000}"/>
            </a:ext>
          </a:extLst>
        </xdr:cNvPr>
        <xdr:cNvSpPr txBox="1"/>
      </xdr:nvSpPr>
      <xdr:spPr>
        <a:xfrm>
          <a:off x="9467850" y="1054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9359900" y="10540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200-0000DA000000}"/>
            </a:ext>
          </a:extLst>
        </xdr:cNvPr>
        <xdr:cNvSpPr txBox="1"/>
      </xdr:nvSpPr>
      <xdr:spPr>
        <a:xfrm>
          <a:off x="9467850" y="931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9359900" y="9536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112793</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200-0000DC000000}"/>
            </a:ext>
          </a:extLst>
        </xdr:cNvPr>
        <xdr:cNvSpPr txBox="1"/>
      </xdr:nvSpPr>
      <xdr:spPr>
        <a:xfrm>
          <a:off x="9467850" y="9853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398000" y="98752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36000" y="98432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7842250" y="98432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029450" y="986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6235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52070</xdr:rowOff>
    </xdr:from>
    <xdr:to>
      <xdr:col>55</xdr:col>
      <xdr:colOff>50800</xdr:colOff>
      <xdr:row>59</xdr:row>
      <xdr:rowOff>153670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398000" y="979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74947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9467850" y="965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360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102870</xdr:rowOff>
    </xdr:from>
    <xdr:to>
      <xdr:col>55</xdr:col>
      <xdr:colOff>0</xdr:colOff>
      <xdr:row>59</xdr:row>
      <xdr:rowOff>102870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8686800" y="98437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52070</xdr:rowOff>
    </xdr:from>
    <xdr:to>
      <xdr:col>46</xdr:col>
      <xdr:colOff>38100</xdr:colOff>
      <xdr:row>59</xdr:row>
      <xdr:rowOff>153670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7842250" y="979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102870</xdr:rowOff>
    </xdr:from>
    <xdr:to>
      <xdr:col>50</xdr:col>
      <xdr:colOff>114300</xdr:colOff>
      <xdr:row>59</xdr:row>
      <xdr:rowOff>102870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886700" y="98437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52070</xdr:rowOff>
    </xdr:from>
    <xdr:to>
      <xdr:col>41</xdr:col>
      <xdr:colOff>101600</xdr:colOff>
      <xdr:row>59</xdr:row>
      <xdr:rowOff>153670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702945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102870</xdr:rowOff>
    </xdr:from>
    <xdr:to>
      <xdr:col>45</xdr:col>
      <xdr:colOff>177800</xdr:colOff>
      <xdr:row>59</xdr:row>
      <xdr:rowOff>102870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080250" y="98437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8458277" y="99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7677227" y="99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41927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68644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200-0000F2000000}"/>
            </a:ext>
          </a:extLst>
        </xdr:cNvPr>
        <xdr:cNvSpPr txBox="1"/>
      </xdr:nvSpPr>
      <xdr:spPr>
        <a:xfrm>
          <a:off x="6070677" y="97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200-0000F3000000}"/>
            </a:ext>
          </a:extLst>
        </xdr:cNvPr>
        <xdr:cNvSpPr txBox="1"/>
      </xdr:nvSpPr>
      <xdr:spPr>
        <a:xfrm>
          <a:off x="8458277" y="957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170197</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200-0000F4000000}"/>
            </a:ext>
          </a:extLst>
        </xdr:cNvPr>
        <xdr:cNvSpPr txBox="1"/>
      </xdr:nvSpPr>
      <xdr:spPr>
        <a:xfrm>
          <a:off x="7677227" y="957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170197</xdr:rowOff>
    </xdr:from>
    <xdr:ext cx="469744" cy="259045"/>
    <xdr:sp macro="" textlink="">
      <xdr:nvSpPr>
        <xdr:cNvPr id="245" name="n_3mainValue【体育館・プール】&#10;一人当たり面積">
          <a:extLst>
            <a:ext uri="{FF2B5EF4-FFF2-40B4-BE49-F238E27FC236}">
              <a16:creationId xmlns:a16="http://schemas.microsoft.com/office/drawing/2014/main" id="{00000000-0008-0000-0200-0000F5000000}"/>
            </a:ext>
          </a:extLst>
        </xdr:cNvPr>
        <xdr:cNvSpPr txBox="1"/>
      </xdr:nvSpPr>
      <xdr:spPr>
        <a:xfrm>
          <a:off x="6864427" y="957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39891" y="142251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39891" y="126557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177665" y="13010606"/>
          <a:ext cx="0" cy="117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216400" y="14191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108450" y="14187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216400" y="1279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108450" y="13010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106153</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216400" y="13314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127500" y="13335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384550" y="13241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571750" y="13198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778000" y="1307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984250" y="130775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127500" y="13290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216400" y="1314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384550" y="13218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132806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429000" y="13268961"/>
          <a:ext cx="7493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116295</xdr:rowOff>
    </xdr:from>
    <xdr:to>
      <xdr:col>15</xdr:col>
      <xdr:colOff>101600</xdr:colOff>
      <xdr:row>80</xdr:row>
      <xdr:rowOff>46445</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571750" y="13159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167095</xdr:rowOff>
    </xdr:from>
    <xdr:to>
      <xdr:col>19</xdr:col>
      <xdr:colOff>177800</xdr:colOff>
      <xdr:row>80</xdr:row>
      <xdr:rowOff>60961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622550" y="13209995"/>
          <a:ext cx="80645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41184</xdr:rowOff>
    </xdr:from>
    <xdr:to>
      <xdr:col>10</xdr:col>
      <xdr:colOff>165100</xdr:colOff>
      <xdr:row>79</xdr:row>
      <xdr:rowOff>142784</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778000" y="130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91984</xdr:rowOff>
    </xdr:from>
    <xdr:to>
      <xdr:col>15</xdr:col>
      <xdr:colOff>50800</xdr:colOff>
      <xdr:row>79</xdr:row>
      <xdr:rowOff>167095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828800" y="13134884"/>
          <a:ext cx="79375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2391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76761</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439044" y="1328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645294" y="12858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851544" y="1286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239144" y="130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62972</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439044" y="1294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133911</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645294" y="1317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5956300"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5956300" y="13855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5527221" y="13713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5956300" y="13303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5527221" y="1316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5956300" y="12750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5527221" y="12614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0000000-0008-0000-0200-000049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9429115" y="12925425"/>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a:extLst>
            <a:ext uri="{FF2B5EF4-FFF2-40B4-BE49-F238E27FC236}">
              <a16:creationId xmlns:a16="http://schemas.microsoft.com/office/drawing/2014/main" id="{00000000-0008-0000-0200-00004B010000}"/>
            </a:ext>
          </a:extLst>
        </xdr:cNvPr>
        <xdr:cNvSpPr txBox="1"/>
      </xdr:nvSpPr>
      <xdr:spPr>
        <a:xfrm>
          <a:off x="946785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935990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3" name="【福祉施設】&#10;一人当たり面積最大値テキスト">
          <a:extLst>
            <a:ext uri="{FF2B5EF4-FFF2-40B4-BE49-F238E27FC236}">
              <a16:creationId xmlns:a16="http://schemas.microsoft.com/office/drawing/2014/main" id="{00000000-0008-0000-0200-00004D010000}"/>
            </a:ext>
          </a:extLst>
        </xdr:cNvPr>
        <xdr:cNvSpPr txBox="1"/>
      </xdr:nvSpPr>
      <xdr:spPr>
        <a:xfrm>
          <a:off x="9467850" y="1271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9359900" y="12925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5" name="【福祉施設】&#10;一人当たり面積平均値テキスト">
          <a:extLst>
            <a:ext uri="{FF2B5EF4-FFF2-40B4-BE49-F238E27FC236}">
              <a16:creationId xmlns:a16="http://schemas.microsoft.com/office/drawing/2014/main" id="{00000000-0008-0000-0200-00004F010000}"/>
            </a:ext>
          </a:extLst>
        </xdr:cNvPr>
        <xdr:cNvSpPr txBox="1"/>
      </xdr:nvSpPr>
      <xdr:spPr>
        <a:xfrm>
          <a:off x="9467850" y="1358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9398000" y="13601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863600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7842250" y="1356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7029450" y="1353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623570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9398000" y="13531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47" name="【福祉施設】&#10;一人当たり面積該当値テキスト">
          <a:extLst>
            <a:ext uri="{FF2B5EF4-FFF2-40B4-BE49-F238E27FC236}">
              <a16:creationId xmlns:a16="http://schemas.microsoft.com/office/drawing/2014/main" id="{00000000-0008-0000-0200-00005B010000}"/>
            </a:ext>
          </a:extLst>
        </xdr:cNvPr>
        <xdr:cNvSpPr txBox="1"/>
      </xdr:nvSpPr>
      <xdr:spPr>
        <a:xfrm>
          <a:off x="9467850"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8636000" y="1353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8686800" y="13576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7842250" y="13531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886700" y="13576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7029450" y="1353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080250" y="13576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108602</xdr:rowOff>
    </xdr:from>
    <xdr:ext cx="469744" cy="259045"/>
    <xdr:sp macro="" textlink="">
      <xdr:nvSpPr>
        <xdr:cNvPr id="354" name="n_1aveValue【福祉施設】&#10;一人当たり面積">
          <a:extLst>
            <a:ext uri="{FF2B5EF4-FFF2-40B4-BE49-F238E27FC236}">
              <a16:creationId xmlns:a16="http://schemas.microsoft.com/office/drawing/2014/main" id="{00000000-0008-0000-0200-000062010000}"/>
            </a:ext>
          </a:extLst>
        </xdr:cNvPr>
        <xdr:cNvSpPr txBox="1"/>
      </xdr:nvSpPr>
      <xdr:spPr>
        <a:xfrm>
          <a:off x="8458277"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55" name="n_2aveValue【福祉施設】&#10;一人当たり面積">
          <a:extLst>
            <a:ext uri="{FF2B5EF4-FFF2-40B4-BE49-F238E27FC236}">
              <a16:creationId xmlns:a16="http://schemas.microsoft.com/office/drawing/2014/main" id="{00000000-0008-0000-0200-000063010000}"/>
            </a:ext>
          </a:extLst>
        </xdr:cNvPr>
        <xdr:cNvSpPr txBox="1"/>
      </xdr:nvSpPr>
      <xdr:spPr>
        <a:xfrm>
          <a:off x="76772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56" name="n_3aveValue【福祉施設】&#10;一人当たり面積">
          <a:extLst>
            <a:ext uri="{FF2B5EF4-FFF2-40B4-BE49-F238E27FC236}">
              <a16:creationId xmlns:a16="http://schemas.microsoft.com/office/drawing/2014/main" id="{00000000-0008-0000-0200-000064010000}"/>
            </a:ext>
          </a:extLst>
        </xdr:cNvPr>
        <xdr:cNvSpPr txBox="1"/>
      </xdr:nvSpPr>
      <xdr:spPr>
        <a:xfrm>
          <a:off x="6864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57" name="n_4aveValue【福祉施設】&#10;一人当たり面積">
          <a:extLst>
            <a:ext uri="{FF2B5EF4-FFF2-40B4-BE49-F238E27FC236}">
              <a16:creationId xmlns:a16="http://schemas.microsoft.com/office/drawing/2014/main" id="{00000000-0008-0000-0200-000065010000}"/>
            </a:ext>
          </a:extLst>
        </xdr:cNvPr>
        <xdr:cNvSpPr txBox="1"/>
      </xdr:nvSpPr>
      <xdr:spPr>
        <a:xfrm>
          <a:off x="6070677"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58" name="n_1mainValue【福祉施設】&#10;一人当たり面積">
          <a:extLst>
            <a:ext uri="{FF2B5EF4-FFF2-40B4-BE49-F238E27FC236}">
              <a16:creationId xmlns:a16="http://schemas.microsoft.com/office/drawing/2014/main" id="{00000000-0008-0000-0200-000066010000}"/>
            </a:ext>
          </a:extLst>
        </xdr:cNvPr>
        <xdr:cNvSpPr txBox="1"/>
      </xdr:nvSpPr>
      <xdr:spPr>
        <a:xfrm>
          <a:off x="845827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59" name="n_2mainValue【福祉施設】&#10;一人当たり面積">
          <a:extLst>
            <a:ext uri="{FF2B5EF4-FFF2-40B4-BE49-F238E27FC236}">
              <a16:creationId xmlns:a16="http://schemas.microsoft.com/office/drawing/2014/main" id="{00000000-0008-0000-0200-000067010000}"/>
            </a:ext>
          </a:extLst>
        </xdr:cNvPr>
        <xdr:cNvSpPr txBox="1"/>
      </xdr:nvSpPr>
      <xdr:spPr>
        <a:xfrm>
          <a:off x="76772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0" name="n_3mainValue【福祉施設】&#10;一人当たり面積">
          <a:extLst>
            <a:ext uri="{FF2B5EF4-FFF2-40B4-BE49-F238E27FC236}">
              <a16:creationId xmlns:a16="http://schemas.microsoft.com/office/drawing/2014/main" id="{00000000-0008-0000-0200-000068010000}"/>
            </a:ext>
          </a:extLst>
        </xdr:cNvPr>
        <xdr:cNvSpPr txBox="1"/>
      </xdr:nvSpPr>
      <xdr:spPr>
        <a:xfrm>
          <a:off x="6864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757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8496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00000000-0008-0000-0200-000081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4177665" y="166629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00000000-0008-0000-0200-000083010000}"/>
            </a:ext>
          </a:extLst>
        </xdr:cNvPr>
        <xdr:cNvSpPr txBox="1"/>
      </xdr:nvSpPr>
      <xdr:spPr>
        <a:xfrm>
          <a:off x="4216400"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4108450" y="1802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00000000-0008-0000-0200-000085010000}"/>
            </a:ext>
          </a:extLst>
        </xdr:cNvPr>
        <xdr:cNvSpPr txBox="1"/>
      </xdr:nvSpPr>
      <xdr:spPr>
        <a:xfrm>
          <a:off x="4216400" y="1644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4108450" y="16662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00000000-0008-0000-0200-000087010000}"/>
            </a:ext>
          </a:extLst>
        </xdr:cNvPr>
        <xdr:cNvSpPr txBox="1"/>
      </xdr:nvSpPr>
      <xdr:spPr>
        <a:xfrm>
          <a:off x="4216400" y="170699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4127500" y="1721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3384550" y="17174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2571750" y="17151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778000" y="17238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984250" y="171713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4127500" y="17981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00000000-0008-0000-0200-000093010000}"/>
            </a:ext>
          </a:extLst>
        </xdr:cNvPr>
        <xdr:cNvSpPr txBox="1"/>
      </xdr:nvSpPr>
      <xdr:spPr>
        <a:xfrm>
          <a:off x="4216400"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3384550" y="17981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30480</xdr:rowOff>
    </xdr:from>
    <xdr:to>
      <xdr:col>24</xdr:col>
      <xdr:colOff>63500</xdr:colOff>
      <xdr:row>109</xdr:row>
      <xdr:rowOff>30480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3429000" y="180263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154395</xdr:rowOff>
    </xdr:from>
    <xdr:to>
      <xdr:col>15</xdr:col>
      <xdr:colOff>101600</xdr:colOff>
      <xdr:row>109</xdr:row>
      <xdr:rowOff>84545</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2571750" y="17985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30480</xdr:rowOff>
    </xdr:from>
    <xdr:to>
      <xdr:col>19</xdr:col>
      <xdr:colOff>177800</xdr:colOff>
      <xdr:row>109</xdr:row>
      <xdr:rowOff>33745</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2622550" y="18026380"/>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154395</xdr:rowOff>
    </xdr:from>
    <xdr:to>
      <xdr:col>10</xdr:col>
      <xdr:colOff>165100</xdr:colOff>
      <xdr:row>109</xdr:row>
      <xdr:rowOff>84545</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778000" y="17985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33745</xdr:rowOff>
    </xdr:from>
    <xdr:to>
      <xdr:col>15</xdr:col>
      <xdr:colOff>50800</xdr:colOff>
      <xdr:row>109</xdr:row>
      <xdr:rowOff>33745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828800" y="1802964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200-00009A010000}"/>
            </a:ext>
          </a:extLst>
        </xdr:cNvPr>
        <xdr:cNvSpPr txBox="1"/>
      </xdr:nvSpPr>
      <xdr:spPr>
        <a:xfrm>
          <a:off x="3239144" y="1696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11" name="n_2aveValue【市民会館】&#10;有形固定資産減価償却率">
          <a:extLst>
            <a:ext uri="{FF2B5EF4-FFF2-40B4-BE49-F238E27FC236}">
              <a16:creationId xmlns:a16="http://schemas.microsoft.com/office/drawing/2014/main" id="{00000000-0008-0000-0200-00009B010000}"/>
            </a:ext>
          </a:extLst>
        </xdr:cNvPr>
        <xdr:cNvSpPr txBox="1"/>
      </xdr:nvSpPr>
      <xdr:spPr>
        <a:xfrm>
          <a:off x="2439044" y="1693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12" name="n_3aveValue【市民会館】&#10;有形固定資産減価償却率">
          <a:extLst>
            <a:ext uri="{FF2B5EF4-FFF2-40B4-BE49-F238E27FC236}">
              <a16:creationId xmlns:a16="http://schemas.microsoft.com/office/drawing/2014/main" id="{00000000-0008-0000-0200-00009C010000}"/>
            </a:ext>
          </a:extLst>
        </xdr:cNvPr>
        <xdr:cNvSpPr txBox="1"/>
      </xdr:nvSpPr>
      <xdr:spPr>
        <a:xfrm>
          <a:off x="1645294" y="1701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13" name="n_4aveValue【市民会館】&#10;有形固定資産減価償却率">
          <a:extLst>
            <a:ext uri="{FF2B5EF4-FFF2-40B4-BE49-F238E27FC236}">
              <a16:creationId xmlns:a16="http://schemas.microsoft.com/office/drawing/2014/main" id="{00000000-0008-0000-0200-00009D010000}"/>
            </a:ext>
          </a:extLst>
        </xdr:cNvPr>
        <xdr:cNvSpPr txBox="1"/>
      </xdr:nvSpPr>
      <xdr:spPr>
        <a:xfrm>
          <a:off x="851544" y="1695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14" name="n_1mainValue【市民会館】&#10;有形固定資産減価償却率">
          <a:extLst>
            <a:ext uri="{FF2B5EF4-FFF2-40B4-BE49-F238E27FC236}">
              <a16:creationId xmlns:a16="http://schemas.microsoft.com/office/drawing/2014/main" id="{00000000-0008-0000-0200-00009E010000}"/>
            </a:ext>
          </a:extLst>
        </xdr:cNvPr>
        <xdr:cNvSpPr txBox="1"/>
      </xdr:nvSpPr>
      <xdr:spPr>
        <a:xfrm>
          <a:off x="32391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75672</xdr:rowOff>
    </xdr:from>
    <xdr:ext cx="405111" cy="259045"/>
    <xdr:sp macro="" textlink="">
      <xdr:nvSpPr>
        <xdr:cNvPr id="415" name="n_2mainValue【市民会館】&#10;有形固定資産減価償却率">
          <a:extLst>
            <a:ext uri="{FF2B5EF4-FFF2-40B4-BE49-F238E27FC236}">
              <a16:creationId xmlns:a16="http://schemas.microsoft.com/office/drawing/2014/main" id="{00000000-0008-0000-0200-00009F010000}"/>
            </a:ext>
          </a:extLst>
        </xdr:cNvPr>
        <xdr:cNvSpPr txBox="1"/>
      </xdr:nvSpPr>
      <xdr:spPr>
        <a:xfrm>
          <a:off x="2439044" y="1807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75672</xdr:rowOff>
    </xdr:from>
    <xdr:ext cx="405111" cy="259045"/>
    <xdr:sp macro="" textlink="">
      <xdr:nvSpPr>
        <xdr:cNvPr id="416" name="n_3mainValue【市民会館】&#10;有形固定資産減価償却率">
          <a:extLst>
            <a:ext uri="{FF2B5EF4-FFF2-40B4-BE49-F238E27FC236}">
              <a16:creationId xmlns:a16="http://schemas.microsoft.com/office/drawing/2014/main" id="{00000000-0008-0000-0200-0000A0010000}"/>
            </a:ext>
          </a:extLst>
        </xdr:cNvPr>
        <xdr:cNvSpPr txBox="1"/>
      </xdr:nvSpPr>
      <xdr:spPr>
        <a:xfrm>
          <a:off x="1645294" y="1807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0000000-0008-0000-0200-0000B7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9429115" y="16593820"/>
          <a:ext cx="0" cy="112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41" name="【市民会館】&#10;一人当たり面積最小値テキスト">
          <a:extLst>
            <a:ext uri="{FF2B5EF4-FFF2-40B4-BE49-F238E27FC236}">
              <a16:creationId xmlns:a16="http://schemas.microsoft.com/office/drawing/2014/main" id="{00000000-0008-0000-0200-0000B9010000}"/>
            </a:ext>
          </a:extLst>
        </xdr:cNvPr>
        <xdr:cNvSpPr txBox="1"/>
      </xdr:nvSpPr>
      <xdr:spPr>
        <a:xfrm>
          <a:off x="9467850"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9359900" y="17722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43" name="【市民会館】&#10;一人当たり面積最大値テキスト">
          <a:extLst>
            <a:ext uri="{FF2B5EF4-FFF2-40B4-BE49-F238E27FC236}">
              <a16:creationId xmlns:a16="http://schemas.microsoft.com/office/drawing/2014/main" id="{00000000-0008-0000-0200-0000BB010000}"/>
            </a:ext>
          </a:extLst>
        </xdr:cNvPr>
        <xdr:cNvSpPr txBox="1"/>
      </xdr:nvSpPr>
      <xdr:spPr>
        <a:xfrm>
          <a:off x="9467850" y="163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9359900" y="16593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5" name="【市民会館】&#10;一人当たり面積平均値テキスト">
          <a:extLst>
            <a:ext uri="{FF2B5EF4-FFF2-40B4-BE49-F238E27FC236}">
              <a16:creationId xmlns:a16="http://schemas.microsoft.com/office/drawing/2014/main" id="{00000000-0008-0000-0200-0000BD010000}"/>
            </a:ext>
          </a:extLst>
        </xdr:cNvPr>
        <xdr:cNvSpPr txBox="1"/>
      </xdr:nvSpPr>
      <xdr:spPr>
        <a:xfrm>
          <a:off x="9467850" y="1716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9398000" y="1731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863600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7842250" y="17349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702945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6235700" y="1730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9398000" y="1755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142257</xdr:rowOff>
    </xdr:from>
    <xdr:ext cx="469744" cy="259045"/>
    <xdr:sp macro="" textlink="">
      <xdr:nvSpPr>
        <xdr:cNvPr id="457" name="【市民会館】&#10;一人当たり面積該当値テキスト">
          <a:extLst>
            <a:ext uri="{FF2B5EF4-FFF2-40B4-BE49-F238E27FC236}">
              <a16:creationId xmlns:a16="http://schemas.microsoft.com/office/drawing/2014/main" id="{00000000-0008-0000-0200-0000C9010000}"/>
            </a:ext>
          </a:extLst>
        </xdr:cNvPr>
        <xdr:cNvSpPr txBox="1"/>
      </xdr:nvSpPr>
      <xdr:spPr>
        <a:xfrm>
          <a:off x="9467850" y="1747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8636000" y="1755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8686800" y="176072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7842250" y="1755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7886700" y="176072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7029450" y="1755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106680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7080250" y="17607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4" name="n_1aveValue【市民会館】&#10;一人当たり面積">
          <a:extLst>
            <a:ext uri="{FF2B5EF4-FFF2-40B4-BE49-F238E27FC236}">
              <a16:creationId xmlns:a16="http://schemas.microsoft.com/office/drawing/2014/main" id="{00000000-0008-0000-0200-0000D0010000}"/>
            </a:ext>
          </a:extLst>
        </xdr:cNvPr>
        <xdr:cNvSpPr txBox="1"/>
      </xdr:nvSpPr>
      <xdr:spPr>
        <a:xfrm>
          <a:off x="8458277"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5" name="n_2aveValue【市民会館】&#10;一人当たり面積">
          <a:extLst>
            <a:ext uri="{FF2B5EF4-FFF2-40B4-BE49-F238E27FC236}">
              <a16:creationId xmlns:a16="http://schemas.microsoft.com/office/drawing/2014/main" id="{00000000-0008-0000-0200-0000D1010000}"/>
            </a:ext>
          </a:extLst>
        </xdr:cNvPr>
        <xdr:cNvSpPr txBox="1"/>
      </xdr:nvSpPr>
      <xdr:spPr>
        <a:xfrm>
          <a:off x="7677227"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66" name="n_3aveValue【市民会館】&#10;一人当たり面積">
          <a:extLst>
            <a:ext uri="{FF2B5EF4-FFF2-40B4-BE49-F238E27FC236}">
              <a16:creationId xmlns:a16="http://schemas.microsoft.com/office/drawing/2014/main" id="{00000000-0008-0000-0200-0000D2010000}"/>
            </a:ext>
          </a:extLst>
        </xdr:cNvPr>
        <xdr:cNvSpPr txBox="1"/>
      </xdr:nvSpPr>
      <xdr:spPr>
        <a:xfrm>
          <a:off x="6864427"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67" name="n_4aveValue【市民会館】&#10;一人当たり面積">
          <a:extLst>
            <a:ext uri="{FF2B5EF4-FFF2-40B4-BE49-F238E27FC236}">
              <a16:creationId xmlns:a16="http://schemas.microsoft.com/office/drawing/2014/main" id="{00000000-0008-0000-0200-0000D3010000}"/>
            </a:ext>
          </a:extLst>
        </xdr:cNvPr>
        <xdr:cNvSpPr txBox="1"/>
      </xdr:nvSpPr>
      <xdr:spPr>
        <a:xfrm>
          <a:off x="6070677"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68" name="n_1mainValue【市民会館】&#10;一人当たり面積">
          <a:extLst>
            <a:ext uri="{FF2B5EF4-FFF2-40B4-BE49-F238E27FC236}">
              <a16:creationId xmlns:a16="http://schemas.microsoft.com/office/drawing/2014/main" id="{00000000-0008-0000-0200-0000D4010000}"/>
            </a:ext>
          </a:extLst>
        </xdr:cNvPr>
        <xdr:cNvSpPr txBox="1"/>
      </xdr:nvSpPr>
      <xdr:spPr>
        <a:xfrm>
          <a:off x="8458277" y="1764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69" name="n_2mainValue【市民会館】&#10;一人当たり面積">
          <a:extLst>
            <a:ext uri="{FF2B5EF4-FFF2-40B4-BE49-F238E27FC236}">
              <a16:creationId xmlns:a16="http://schemas.microsoft.com/office/drawing/2014/main" id="{00000000-0008-0000-0200-0000D5010000}"/>
            </a:ext>
          </a:extLst>
        </xdr:cNvPr>
        <xdr:cNvSpPr txBox="1"/>
      </xdr:nvSpPr>
      <xdr:spPr>
        <a:xfrm>
          <a:off x="7677227" y="1764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470" name="n_3mainValue【市民会館】&#10;一人当たり面積">
          <a:extLst>
            <a:ext uri="{FF2B5EF4-FFF2-40B4-BE49-F238E27FC236}">
              <a16:creationId xmlns:a16="http://schemas.microsoft.com/office/drawing/2014/main" id="{00000000-0008-0000-0200-0000D6010000}"/>
            </a:ext>
          </a:extLst>
        </xdr:cNvPr>
        <xdr:cNvSpPr txBox="1"/>
      </xdr:nvSpPr>
      <xdr:spPr>
        <a:xfrm>
          <a:off x="6864427" y="1764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7977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200-0000EC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4699614" y="5497068"/>
          <a:ext cx="0" cy="1327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00000000-0008-0000-0200-0000EE010000}"/>
            </a:ext>
          </a:extLst>
        </xdr:cNvPr>
        <xdr:cNvSpPr txBox="1"/>
      </xdr:nvSpPr>
      <xdr:spPr>
        <a:xfrm>
          <a:off x="14738350" y="682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4611350" y="6824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00000000-0008-0000-0200-0000F0010000}"/>
            </a:ext>
          </a:extLst>
        </xdr:cNvPr>
        <xdr:cNvSpPr txBox="1"/>
      </xdr:nvSpPr>
      <xdr:spPr>
        <a:xfrm>
          <a:off x="14738350" y="528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4611350" y="5497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144289</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200-0000F2010000}"/>
            </a:ext>
          </a:extLst>
        </xdr:cNvPr>
        <xdr:cNvSpPr txBox="1"/>
      </xdr:nvSpPr>
      <xdr:spPr>
        <a:xfrm>
          <a:off x="14738350" y="5757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4649450" y="5899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3887450" y="581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3093700" y="58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2299950" y="57856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1487150" y="5856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4649450" y="62735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143273</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200-0000FE010000}"/>
            </a:ext>
          </a:extLst>
        </xdr:cNvPr>
        <xdr:cNvSpPr txBox="1"/>
      </xdr:nvSpPr>
      <xdr:spPr>
        <a:xfrm>
          <a:off x="14738350" y="6251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121412</xdr:rowOff>
    </xdr:from>
    <xdr:to>
      <xdr:col>81</xdr:col>
      <xdr:colOff>101600</xdr:colOff>
      <xdr:row>38</xdr:row>
      <xdr:rowOff>51562</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3887450" y="6230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xdr:rowOff>
    </xdr:from>
    <xdr:to>
      <xdr:col>85</xdr:col>
      <xdr:colOff>127000</xdr:colOff>
      <xdr:row>38</xdr:row>
      <xdr:rowOff>44196</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3938250" y="6274562"/>
          <a:ext cx="762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64262</xdr:rowOff>
    </xdr:from>
    <xdr:to>
      <xdr:col>76</xdr:col>
      <xdr:colOff>165100</xdr:colOff>
      <xdr:row>39</xdr:row>
      <xdr:rowOff>165862</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3093700" y="65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xdr:rowOff>
    </xdr:from>
    <xdr:to>
      <xdr:col>81</xdr:col>
      <xdr:colOff>50800</xdr:colOff>
      <xdr:row>39</xdr:row>
      <xdr:rowOff>115062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3144500" y="6274562"/>
          <a:ext cx="79375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87122</xdr:rowOff>
    </xdr:from>
    <xdr:to>
      <xdr:col>72</xdr:col>
      <xdr:colOff>38100</xdr:colOff>
      <xdr:row>40</xdr:row>
      <xdr:rowOff>17272</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2299950" y="6526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115062</xdr:rowOff>
    </xdr:from>
    <xdr:to>
      <xdr:col>76</xdr:col>
      <xdr:colOff>114300</xdr:colOff>
      <xdr:row>39</xdr:row>
      <xdr:rowOff>137922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2344400" y="6553962"/>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152671</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3742044" y="56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148099</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2960994" y="55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125239</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2167244" y="557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24655</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1354444" y="563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42689</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0000000-0008-0000-0200-000009020000}"/>
            </a:ext>
          </a:extLst>
        </xdr:cNvPr>
        <xdr:cNvSpPr txBox="1"/>
      </xdr:nvSpPr>
      <xdr:spPr>
        <a:xfrm>
          <a:off x="13742044" y="631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156989</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2960994" y="659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8399</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2167244" y="661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59850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9850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9850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200-000022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9951064" y="5433301"/>
          <a:ext cx="0" cy="152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200-000024020000}"/>
            </a:ext>
          </a:extLst>
        </xdr:cNvPr>
        <xdr:cNvSpPr txBox="1"/>
      </xdr:nvSpPr>
      <xdr:spPr>
        <a:xfrm>
          <a:off x="19989800" y="69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9881850" y="6953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200-000026020000}"/>
            </a:ext>
          </a:extLst>
        </xdr:cNvPr>
        <xdr:cNvSpPr txBox="1"/>
      </xdr:nvSpPr>
      <xdr:spPr>
        <a:xfrm>
          <a:off x="19989800" y="521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9881850" y="54333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200-000028020000}"/>
            </a:ext>
          </a:extLst>
        </xdr:cNvPr>
        <xdr:cNvSpPr txBox="1"/>
      </xdr:nvSpPr>
      <xdr:spPr>
        <a:xfrm>
          <a:off x="19989800" y="603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900900" y="6057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9157950" y="60081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8345150" y="60430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7551400" y="60787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6757650" y="61524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99301</xdr:rowOff>
    </xdr:from>
    <xdr:to>
      <xdr:col>116</xdr:col>
      <xdr:colOff>114300</xdr:colOff>
      <xdr:row>33</xdr:row>
      <xdr:rowOff>29451</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9900900" y="5382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52328</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id="{00000000-0008-0000-0200-000034020000}"/>
            </a:ext>
          </a:extLst>
        </xdr:cNvPr>
        <xdr:cNvSpPr txBox="1"/>
      </xdr:nvSpPr>
      <xdr:spPr>
        <a:xfrm>
          <a:off x="19989800" y="5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90119</xdr:rowOff>
    </xdr:from>
    <xdr:to>
      <xdr:col>112</xdr:col>
      <xdr:colOff>38100</xdr:colOff>
      <xdr:row>33</xdr:row>
      <xdr:rowOff>20269</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9157950" y="53733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140919</xdr:rowOff>
    </xdr:from>
    <xdr:to>
      <xdr:col>116</xdr:col>
      <xdr:colOff>63500</xdr:colOff>
      <xdr:row>32</xdr:row>
      <xdr:rowOff>150101</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9202400" y="5424119"/>
          <a:ext cx="7493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25400</xdr:rowOff>
    </xdr:from>
    <xdr:to>
      <xdr:col>107</xdr:col>
      <xdr:colOff>101600</xdr:colOff>
      <xdr:row>34</xdr:row>
      <xdr:rowOff>127000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834515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140919</xdr:rowOff>
    </xdr:from>
    <xdr:to>
      <xdr:col>111</xdr:col>
      <xdr:colOff>177800</xdr:colOff>
      <xdr:row>34</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18395950" y="5424119"/>
          <a:ext cx="806450" cy="2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40031</xdr:rowOff>
    </xdr:from>
    <xdr:to>
      <xdr:col>102</xdr:col>
      <xdr:colOff>165100</xdr:colOff>
      <xdr:row>34</xdr:row>
      <xdr:rowOff>141631</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7551400" y="56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76200</xdr:rowOff>
    </xdr:from>
    <xdr:to>
      <xdr:col>107</xdr:col>
      <xdr:colOff>50800</xdr:colOff>
      <xdr:row>34</xdr:row>
      <xdr:rowOff>90831</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7602200" y="5689600"/>
          <a:ext cx="79375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947911" y="61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8166861" y="61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56418</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17354061" y="61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6560311" y="59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36796</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00000000-0008-0000-0200-00003F020000}"/>
            </a:ext>
          </a:extLst>
        </xdr:cNvPr>
        <xdr:cNvSpPr txBox="1"/>
      </xdr:nvSpPr>
      <xdr:spPr>
        <a:xfrm>
          <a:off x="18915595" y="5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143527</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00000000-0008-0000-0200-000040020000}"/>
            </a:ext>
          </a:extLst>
        </xdr:cNvPr>
        <xdr:cNvSpPr txBox="1"/>
      </xdr:nvSpPr>
      <xdr:spPr>
        <a:xfrm>
          <a:off x="18134545" y="54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158158</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00000000-0008-0000-0200-000041020000}"/>
            </a:ext>
          </a:extLst>
        </xdr:cNvPr>
        <xdr:cNvSpPr txBox="1"/>
      </xdr:nvSpPr>
      <xdr:spPr>
        <a:xfrm>
          <a:off x="17321745" y="544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07977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090691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00000000-0008-0000-0200-000059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4699614" y="9194800"/>
          <a:ext cx="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00000000-0008-0000-0200-00005B020000}"/>
            </a:ext>
          </a:extLst>
        </xdr:cNvPr>
        <xdr:cNvSpPr txBox="1"/>
      </xdr:nvSpPr>
      <xdr:spPr>
        <a:xfrm>
          <a:off x="1473835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4611350" y="10546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00000000-0008-0000-0200-00005D020000}"/>
            </a:ext>
          </a:extLst>
        </xdr:cNvPr>
        <xdr:cNvSpPr txBox="1"/>
      </xdr:nvSpPr>
      <xdr:spPr>
        <a:xfrm>
          <a:off x="14738350" y="897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4611350" y="919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00000000-0008-0000-0200-00005F020000}"/>
            </a:ext>
          </a:extLst>
        </xdr:cNvPr>
        <xdr:cNvSpPr txBox="1"/>
      </xdr:nvSpPr>
      <xdr:spPr>
        <a:xfrm>
          <a:off x="14738350" y="9426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649450" y="95751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88745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3093700" y="9563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2299950" y="9569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148715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4649450" y="9867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104792</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00000000-0008-0000-0200-00006B020000}"/>
            </a:ext>
          </a:extLst>
        </xdr:cNvPr>
        <xdr:cNvSpPr txBox="1"/>
      </xdr:nvSpPr>
      <xdr:spPr>
        <a:xfrm>
          <a:off x="14738350"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3887450" y="982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5715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3938250" y="9878060"/>
          <a:ext cx="762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0937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137160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144500" y="984948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19685</xdr:rowOff>
    </xdr:from>
    <xdr:to>
      <xdr:col>72</xdr:col>
      <xdr:colOff>38100</xdr:colOff>
      <xdr:row>59</xdr:row>
      <xdr:rowOff>121285</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2299950" y="9760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70485</xdr:rowOff>
    </xdr:from>
    <xdr:to>
      <xdr:col>76</xdr:col>
      <xdr:colOff>114300</xdr:colOff>
      <xdr:row>59</xdr:row>
      <xdr:rowOff>108585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344400" y="981138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742044" y="938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960994" y="934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2167244" y="935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13544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7420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00000000-0008-0000-0200-000077020000}"/>
            </a:ext>
          </a:extLst>
        </xdr:cNvPr>
        <xdr:cNvSpPr txBox="1"/>
      </xdr:nvSpPr>
      <xdr:spPr>
        <a:xfrm>
          <a:off x="1296099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0000000-0008-0000-0200-000078020000}"/>
            </a:ext>
          </a:extLst>
        </xdr:cNvPr>
        <xdr:cNvSpPr txBox="1"/>
      </xdr:nvSpPr>
      <xdr:spPr>
        <a:xfrm>
          <a:off x="1216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00000000-0008-0000-0200-000091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9951064" y="9332685"/>
          <a:ext cx="0" cy="134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0000000-0008-0000-0200-000093020000}"/>
            </a:ext>
          </a:extLst>
        </xdr:cNvPr>
        <xdr:cNvSpPr txBox="1"/>
      </xdr:nvSpPr>
      <xdr:spPr>
        <a:xfrm>
          <a:off x="19989800" y="1067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9881850" y="1067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00000000-0008-0000-0200-000095020000}"/>
            </a:ext>
          </a:extLst>
        </xdr:cNvPr>
        <xdr:cNvSpPr txBox="1"/>
      </xdr:nvSpPr>
      <xdr:spPr>
        <a:xfrm>
          <a:off x="19989800" y="91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9881850" y="9332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00000000-0008-0000-0200-000097020000}"/>
            </a:ext>
          </a:extLst>
        </xdr:cNvPr>
        <xdr:cNvSpPr txBox="1"/>
      </xdr:nvSpPr>
      <xdr:spPr>
        <a:xfrm>
          <a:off x="19989800" y="10211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9900900" y="1035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9157950" y="1036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8345150" y="10365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7551400" y="1040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6757650" y="10413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9900900" y="10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00000000-0008-0000-0200-0000A3020000}"/>
            </a:ext>
          </a:extLst>
        </xdr:cNvPr>
        <xdr:cNvSpPr txBox="1"/>
      </xdr:nvSpPr>
      <xdr:spPr>
        <a:xfrm>
          <a:off x="19989800"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9157950" y="10413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9202400" y="1046389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8345150" y="10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395950" y="104638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11793</xdr:rowOff>
    </xdr:from>
    <xdr:to>
      <xdr:col>102</xdr:col>
      <xdr:colOff>165100</xdr:colOff>
      <xdr:row>63</xdr:row>
      <xdr:rowOff>113393</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7551400" y="10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62593</xdr:rowOff>
    </xdr:from>
    <xdr:to>
      <xdr:col>107</xdr:col>
      <xdr:colOff>50800</xdr:colOff>
      <xdr:row>63</xdr:row>
      <xdr:rowOff>62593</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7602200" y="104638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682" name="n_1aveValue【保健センター・保健所】&#10;一人当たり面積">
          <a:extLst>
            <a:ext uri="{FF2B5EF4-FFF2-40B4-BE49-F238E27FC236}">
              <a16:creationId xmlns:a16="http://schemas.microsoft.com/office/drawing/2014/main" id="{00000000-0008-0000-0200-0000AA020000}"/>
            </a:ext>
          </a:extLst>
        </xdr:cNvPr>
        <xdr:cNvSpPr txBox="1"/>
      </xdr:nvSpPr>
      <xdr:spPr>
        <a:xfrm>
          <a:off x="18980227" y="1014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83" name="n_2aveValue【保健センター・保健所】&#10;一人当たり面積">
          <a:extLst>
            <a:ext uri="{FF2B5EF4-FFF2-40B4-BE49-F238E27FC236}">
              <a16:creationId xmlns:a16="http://schemas.microsoft.com/office/drawing/2014/main" id="{00000000-0008-0000-0200-0000AB020000}"/>
            </a:ext>
          </a:extLst>
        </xdr:cNvPr>
        <xdr:cNvSpPr txBox="1"/>
      </xdr:nvSpPr>
      <xdr:spPr>
        <a:xfrm>
          <a:off x="18180127" y="1014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684" name="n_3aveValue【保健センター・保健所】&#10;一人当たり面積">
          <a:extLst>
            <a:ext uri="{FF2B5EF4-FFF2-40B4-BE49-F238E27FC236}">
              <a16:creationId xmlns:a16="http://schemas.microsoft.com/office/drawing/2014/main" id="{00000000-0008-0000-0200-0000AC020000}"/>
            </a:ext>
          </a:extLst>
        </xdr:cNvPr>
        <xdr:cNvSpPr txBox="1"/>
      </xdr:nvSpPr>
      <xdr:spPr>
        <a:xfrm>
          <a:off x="17386377" y="101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85" name="n_4aveValue【保健センター・保健所】&#10;一人当たり面積">
          <a:extLst>
            <a:ext uri="{FF2B5EF4-FFF2-40B4-BE49-F238E27FC236}">
              <a16:creationId xmlns:a16="http://schemas.microsoft.com/office/drawing/2014/main" id="{00000000-0008-0000-0200-0000AD020000}"/>
            </a:ext>
          </a:extLst>
        </xdr:cNvPr>
        <xdr:cNvSpPr txBox="1"/>
      </xdr:nvSpPr>
      <xdr:spPr>
        <a:xfrm>
          <a:off x="16592627" y="1020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686" name="n_1mainValue【保健センター・保健所】&#10;一人当たり面積">
          <a:extLst>
            <a:ext uri="{FF2B5EF4-FFF2-40B4-BE49-F238E27FC236}">
              <a16:creationId xmlns:a16="http://schemas.microsoft.com/office/drawing/2014/main" id="{00000000-0008-0000-0200-0000AE020000}"/>
            </a:ext>
          </a:extLst>
        </xdr:cNvPr>
        <xdr:cNvSpPr txBox="1"/>
      </xdr:nvSpPr>
      <xdr:spPr>
        <a:xfrm>
          <a:off x="18980227" y="105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687" name="n_2mainValue【保健センター・保健所】&#10;一人当たり面積">
          <a:extLst>
            <a:ext uri="{FF2B5EF4-FFF2-40B4-BE49-F238E27FC236}">
              <a16:creationId xmlns:a16="http://schemas.microsoft.com/office/drawing/2014/main" id="{00000000-0008-0000-0200-0000AF020000}"/>
            </a:ext>
          </a:extLst>
        </xdr:cNvPr>
        <xdr:cNvSpPr txBox="1"/>
      </xdr:nvSpPr>
      <xdr:spPr>
        <a:xfrm>
          <a:off x="18180127" y="105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104520</xdr:rowOff>
    </xdr:from>
    <xdr:ext cx="469744" cy="259045"/>
    <xdr:sp macro="" textlink="">
      <xdr:nvSpPr>
        <xdr:cNvPr id="688" name="n_3mainValue【保健センター・保健所】&#10;一人当たり面積">
          <a:extLst>
            <a:ext uri="{FF2B5EF4-FFF2-40B4-BE49-F238E27FC236}">
              <a16:creationId xmlns:a16="http://schemas.microsoft.com/office/drawing/2014/main" id="{00000000-0008-0000-0200-0000B0020000}"/>
            </a:ext>
          </a:extLst>
        </xdr:cNvPr>
        <xdr:cNvSpPr txBox="1"/>
      </xdr:nvSpPr>
      <xdr:spPr>
        <a:xfrm>
          <a:off x="17386377" y="105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00000000-0008-0000-0200-0000C8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4699614" y="13092430"/>
          <a:ext cx="0" cy="1021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4" name="【消防施設】&#10;有形固定資産減価償却率最小値テキスト">
          <a:extLst>
            <a:ext uri="{FF2B5EF4-FFF2-40B4-BE49-F238E27FC236}">
              <a16:creationId xmlns:a16="http://schemas.microsoft.com/office/drawing/2014/main" id="{00000000-0008-0000-0200-0000CA020000}"/>
            </a:ext>
          </a:extLst>
        </xdr:cNvPr>
        <xdr:cNvSpPr txBox="1"/>
      </xdr:nvSpPr>
      <xdr:spPr>
        <a:xfrm>
          <a:off x="1473835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4611350" y="141135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6" name="【消防施設】&#10;有形固定資産減価償却率最大値テキスト">
          <a:extLst>
            <a:ext uri="{FF2B5EF4-FFF2-40B4-BE49-F238E27FC236}">
              <a16:creationId xmlns:a16="http://schemas.microsoft.com/office/drawing/2014/main" id="{00000000-0008-0000-0200-0000CC020000}"/>
            </a:ext>
          </a:extLst>
        </xdr:cNvPr>
        <xdr:cNvSpPr txBox="1"/>
      </xdr:nvSpPr>
      <xdr:spPr>
        <a:xfrm>
          <a:off x="14738350" y="1288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4611350" y="1309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61613</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00000000-0008-0000-0200-0000CE020000}"/>
            </a:ext>
          </a:extLst>
        </xdr:cNvPr>
        <xdr:cNvSpPr txBox="1"/>
      </xdr:nvSpPr>
      <xdr:spPr>
        <a:xfrm>
          <a:off x="14738350" y="1343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4649450" y="1357693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3887450" y="1358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309370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2299950" y="1352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1487150" y="13279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4649450" y="13774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49547</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00000000-0008-0000-0200-0000DA020000}"/>
            </a:ext>
          </a:extLst>
        </xdr:cNvPr>
        <xdr:cNvSpPr txBox="1"/>
      </xdr:nvSpPr>
      <xdr:spPr>
        <a:xfrm>
          <a:off x="1473835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3887450" y="137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121920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3938250" y="1378902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80645</xdr:rowOff>
    </xdr:from>
    <xdr:to>
      <xdr:col>76</xdr:col>
      <xdr:colOff>165100</xdr:colOff>
      <xdr:row>84</xdr:row>
      <xdr:rowOff>10795</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3093700" y="13783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85725</xdr:rowOff>
    </xdr:from>
    <xdr:to>
      <xdr:col>81</xdr:col>
      <xdr:colOff>50800</xdr:colOff>
      <xdr:row>83</xdr:row>
      <xdr:rowOff>131445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3144500" y="13789025"/>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46355</xdr:rowOff>
    </xdr:from>
    <xdr:to>
      <xdr:col>72</xdr:col>
      <xdr:colOff>38100</xdr:colOff>
      <xdr:row>83</xdr:row>
      <xdr:rowOff>147955</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2299950" y="137496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97155</xdr:rowOff>
    </xdr:from>
    <xdr:to>
      <xdr:col>76</xdr:col>
      <xdr:colOff>114300</xdr:colOff>
      <xdr:row>83</xdr:row>
      <xdr:rowOff>131445</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344400" y="1380045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7" name="n_1aveValue【消防施設】&#10;有形固定資産減価償却率">
          <a:extLst>
            <a:ext uri="{FF2B5EF4-FFF2-40B4-BE49-F238E27FC236}">
              <a16:creationId xmlns:a16="http://schemas.microsoft.com/office/drawing/2014/main" id="{00000000-0008-0000-0200-0000E1020000}"/>
            </a:ext>
          </a:extLst>
        </xdr:cNvPr>
        <xdr:cNvSpPr txBox="1"/>
      </xdr:nvSpPr>
      <xdr:spPr>
        <a:xfrm>
          <a:off x="13742044" y="1337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38" name="n_2aveValue【消防施設】&#10;有形固定資産減価償却率">
          <a:extLst>
            <a:ext uri="{FF2B5EF4-FFF2-40B4-BE49-F238E27FC236}">
              <a16:creationId xmlns:a16="http://schemas.microsoft.com/office/drawing/2014/main" id="{00000000-0008-0000-0200-0000E2020000}"/>
            </a:ext>
          </a:extLst>
        </xdr:cNvPr>
        <xdr:cNvSpPr txBox="1"/>
      </xdr:nvSpPr>
      <xdr:spPr>
        <a:xfrm>
          <a:off x="12960994" y="1334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39" name="n_3aveValue【消防施設】&#10;有形固定資産減価償却率">
          <a:extLst>
            <a:ext uri="{FF2B5EF4-FFF2-40B4-BE49-F238E27FC236}">
              <a16:creationId xmlns:a16="http://schemas.microsoft.com/office/drawing/2014/main" id="{00000000-0008-0000-0200-0000E3020000}"/>
            </a:ext>
          </a:extLst>
        </xdr:cNvPr>
        <xdr:cNvSpPr txBox="1"/>
      </xdr:nvSpPr>
      <xdr:spPr>
        <a:xfrm>
          <a:off x="1216724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40" name="n_4aveValue【消防施設】&#10;有形固定資産減価償却率">
          <a:extLst>
            <a:ext uri="{FF2B5EF4-FFF2-40B4-BE49-F238E27FC236}">
              <a16:creationId xmlns:a16="http://schemas.microsoft.com/office/drawing/2014/main" id="{00000000-0008-0000-0200-0000E4020000}"/>
            </a:ext>
          </a:extLst>
        </xdr:cNvPr>
        <xdr:cNvSpPr txBox="1"/>
      </xdr:nvSpPr>
      <xdr:spPr>
        <a:xfrm>
          <a:off x="11354444"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741" name="n_1mainValue【消防施設】&#10;有形固定資産減価償却率">
          <a:extLst>
            <a:ext uri="{FF2B5EF4-FFF2-40B4-BE49-F238E27FC236}">
              <a16:creationId xmlns:a16="http://schemas.microsoft.com/office/drawing/2014/main" id="{00000000-0008-0000-0200-0000E5020000}"/>
            </a:ext>
          </a:extLst>
        </xdr:cNvPr>
        <xdr:cNvSpPr txBox="1"/>
      </xdr:nvSpPr>
      <xdr:spPr>
        <a:xfrm>
          <a:off x="1374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1922</xdr:rowOff>
    </xdr:from>
    <xdr:ext cx="405111" cy="259045"/>
    <xdr:sp macro="" textlink="">
      <xdr:nvSpPr>
        <xdr:cNvPr id="742" name="n_2mainValue【消防施設】&#10;有形固定資産減価償却率">
          <a:extLst>
            <a:ext uri="{FF2B5EF4-FFF2-40B4-BE49-F238E27FC236}">
              <a16:creationId xmlns:a16="http://schemas.microsoft.com/office/drawing/2014/main" id="{00000000-0008-0000-0200-0000E6020000}"/>
            </a:ext>
          </a:extLst>
        </xdr:cNvPr>
        <xdr:cNvSpPr txBox="1"/>
      </xdr:nvSpPr>
      <xdr:spPr>
        <a:xfrm>
          <a:off x="12960994" y="1387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139082</xdr:rowOff>
    </xdr:from>
    <xdr:ext cx="405111" cy="259045"/>
    <xdr:sp macro="" textlink="">
      <xdr:nvSpPr>
        <xdr:cNvPr id="743" name="n_3mainValue【消防施設】&#10;有形固定資産減価償却率">
          <a:extLst>
            <a:ext uri="{FF2B5EF4-FFF2-40B4-BE49-F238E27FC236}">
              <a16:creationId xmlns:a16="http://schemas.microsoft.com/office/drawing/2014/main" id="{00000000-0008-0000-0200-0000E7020000}"/>
            </a:ext>
          </a:extLst>
        </xdr:cNvPr>
        <xdr:cNvSpPr txBox="1"/>
      </xdr:nvSpPr>
      <xdr:spPr>
        <a:xfrm>
          <a:off x="121672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00000000-0008-0000-0200-0000FC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9951064" y="13151865"/>
          <a:ext cx="0"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6" name="【消防施設】&#10;一人当たり面積最小値テキスト">
          <a:extLst>
            <a:ext uri="{FF2B5EF4-FFF2-40B4-BE49-F238E27FC236}">
              <a16:creationId xmlns:a16="http://schemas.microsoft.com/office/drawing/2014/main" id="{00000000-0008-0000-0200-0000FE020000}"/>
            </a:ext>
          </a:extLst>
        </xdr:cNvPr>
        <xdr:cNvSpPr txBox="1"/>
      </xdr:nvSpPr>
      <xdr:spPr>
        <a:xfrm>
          <a:off x="19989800" y="140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9881850" y="14069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68" name="【消防施設】&#10;一人当たり面積最大値テキスト">
          <a:extLst>
            <a:ext uri="{FF2B5EF4-FFF2-40B4-BE49-F238E27FC236}">
              <a16:creationId xmlns:a16="http://schemas.microsoft.com/office/drawing/2014/main" id="{00000000-0008-0000-0200-000000030000}"/>
            </a:ext>
          </a:extLst>
        </xdr:cNvPr>
        <xdr:cNvSpPr txBox="1"/>
      </xdr:nvSpPr>
      <xdr:spPr>
        <a:xfrm>
          <a:off x="19989800" y="129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9881850" y="13151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70" name="【消防施設】&#10;一人当たり面積平均値テキスト">
          <a:extLst>
            <a:ext uri="{FF2B5EF4-FFF2-40B4-BE49-F238E27FC236}">
              <a16:creationId xmlns:a16="http://schemas.microsoft.com/office/drawing/2014/main" id="{00000000-0008-0000-0200-000002030000}"/>
            </a:ext>
          </a:extLst>
        </xdr:cNvPr>
        <xdr:cNvSpPr txBox="1"/>
      </xdr:nvSpPr>
      <xdr:spPr>
        <a:xfrm>
          <a:off x="19989800" y="13678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9900900" y="13820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9157950" y="13820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8345150" y="138254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7551400" y="13857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6757650" y="1390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9900900" y="13951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169690</xdr:rowOff>
    </xdr:from>
    <xdr:ext cx="469744" cy="259045"/>
    <xdr:sp macro="" textlink="">
      <xdr:nvSpPr>
        <xdr:cNvPr id="782" name="【消防施設】&#10;一人当たり面積該当値テキスト">
          <a:extLst>
            <a:ext uri="{FF2B5EF4-FFF2-40B4-BE49-F238E27FC236}">
              <a16:creationId xmlns:a16="http://schemas.microsoft.com/office/drawing/2014/main" id="{00000000-0008-0000-0200-00000E030000}"/>
            </a:ext>
          </a:extLst>
        </xdr:cNvPr>
        <xdr:cNvSpPr txBox="1"/>
      </xdr:nvSpPr>
      <xdr:spPr>
        <a:xfrm>
          <a:off x="19989800" y="138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9157950" y="13965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147828</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9202400" y="14002513"/>
          <a:ext cx="7493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834515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8395950" y="1401622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755140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7602200" y="140208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89" name="n_1aveValue【消防施設】&#10;一人当たり面積">
          <a:extLst>
            <a:ext uri="{FF2B5EF4-FFF2-40B4-BE49-F238E27FC236}">
              <a16:creationId xmlns:a16="http://schemas.microsoft.com/office/drawing/2014/main" id="{00000000-0008-0000-0200-000015030000}"/>
            </a:ext>
          </a:extLst>
        </xdr:cNvPr>
        <xdr:cNvSpPr txBox="1"/>
      </xdr:nvSpPr>
      <xdr:spPr>
        <a:xfrm>
          <a:off x="18980227" y="136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90" name="n_2aveValue【消防施設】&#10;一人当たり面積">
          <a:extLst>
            <a:ext uri="{FF2B5EF4-FFF2-40B4-BE49-F238E27FC236}">
              <a16:creationId xmlns:a16="http://schemas.microsoft.com/office/drawing/2014/main" id="{00000000-0008-0000-0200-000016030000}"/>
            </a:ext>
          </a:extLst>
        </xdr:cNvPr>
        <xdr:cNvSpPr txBox="1"/>
      </xdr:nvSpPr>
      <xdr:spPr>
        <a:xfrm>
          <a:off x="18180127" y="1360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91" name="n_3aveValue【消防施設】&#10;一人当たり面積">
          <a:extLst>
            <a:ext uri="{FF2B5EF4-FFF2-40B4-BE49-F238E27FC236}">
              <a16:creationId xmlns:a16="http://schemas.microsoft.com/office/drawing/2014/main" id="{00000000-0008-0000-0200-000017030000}"/>
            </a:ext>
          </a:extLst>
        </xdr:cNvPr>
        <xdr:cNvSpPr txBox="1"/>
      </xdr:nvSpPr>
      <xdr:spPr>
        <a:xfrm>
          <a:off x="17386377" y="136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92" name="n_4aveValue【消防施設】&#10;一人当たり面積">
          <a:extLst>
            <a:ext uri="{FF2B5EF4-FFF2-40B4-BE49-F238E27FC236}">
              <a16:creationId xmlns:a16="http://schemas.microsoft.com/office/drawing/2014/main" id="{00000000-0008-0000-0200-000018030000}"/>
            </a:ext>
          </a:extLst>
        </xdr:cNvPr>
        <xdr:cNvSpPr txBox="1"/>
      </xdr:nvSpPr>
      <xdr:spPr>
        <a:xfrm>
          <a:off x="16592627" y="136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93" name="n_1mainValue【消防施設】&#10;一人当たり面積">
          <a:extLst>
            <a:ext uri="{FF2B5EF4-FFF2-40B4-BE49-F238E27FC236}">
              <a16:creationId xmlns:a16="http://schemas.microsoft.com/office/drawing/2014/main" id="{00000000-0008-0000-0200-000019030000}"/>
            </a:ext>
          </a:extLst>
        </xdr:cNvPr>
        <xdr:cNvSpPr txBox="1"/>
      </xdr:nvSpPr>
      <xdr:spPr>
        <a:xfrm>
          <a:off x="18980227" y="1405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94" name="n_2mainValue【消防施設】&#10;一人当たり面積">
          <a:extLst>
            <a:ext uri="{FF2B5EF4-FFF2-40B4-BE49-F238E27FC236}">
              <a16:creationId xmlns:a16="http://schemas.microsoft.com/office/drawing/2014/main" id="{00000000-0008-0000-0200-00001A030000}"/>
            </a:ext>
          </a:extLst>
        </xdr:cNvPr>
        <xdr:cNvSpPr txBox="1"/>
      </xdr:nvSpPr>
      <xdr:spPr>
        <a:xfrm>
          <a:off x="1818012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95" name="n_3mainValue【消防施設】&#10;一人当たり面積">
          <a:extLst>
            <a:ext uri="{FF2B5EF4-FFF2-40B4-BE49-F238E27FC236}">
              <a16:creationId xmlns:a16="http://schemas.microsoft.com/office/drawing/2014/main" id="{00000000-0008-0000-0200-00001B030000}"/>
            </a:ext>
          </a:extLst>
        </xdr:cNvPr>
        <xdr:cNvSpPr txBox="1"/>
      </xdr:nvSpPr>
      <xdr:spPr>
        <a:xfrm>
          <a:off x="1738637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a:extLst>
            <a:ext uri="{FF2B5EF4-FFF2-40B4-BE49-F238E27FC236}">
              <a16:creationId xmlns:a16="http://schemas.microsoft.com/office/drawing/2014/main" id="{00000000-0008-0000-0200-00003403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14699614" y="16666211"/>
          <a:ext cx="0" cy="123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22" name="【庁舎】&#10;有形固定資産減価償却率最小値テキスト">
          <a:extLst>
            <a:ext uri="{FF2B5EF4-FFF2-40B4-BE49-F238E27FC236}">
              <a16:creationId xmlns:a16="http://schemas.microsoft.com/office/drawing/2014/main" id="{00000000-0008-0000-0200-000036030000}"/>
            </a:ext>
          </a:extLst>
        </xdr:cNvPr>
        <xdr:cNvSpPr txBox="1"/>
      </xdr:nvSpPr>
      <xdr:spPr>
        <a:xfrm>
          <a:off x="14738350"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4611350" y="17900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4" name="【庁舎】&#10;有形固定資産減価償却率最大値テキスト">
          <a:extLst>
            <a:ext uri="{FF2B5EF4-FFF2-40B4-BE49-F238E27FC236}">
              <a16:creationId xmlns:a16="http://schemas.microsoft.com/office/drawing/2014/main" id="{00000000-0008-0000-0200-000038030000}"/>
            </a:ext>
          </a:extLst>
        </xdr:cNvPr>
        <xdr:cNvSpPr txBox="1"/>
      </xdr:nvSpPr>
      <xdr:spPr>
        <a:xfrm>
          <a:off x="1473835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4611350" y="1666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26" name="【庁舎】&#10;有形固定資産減価償却率平均値テキスト">
          <a:extLst>
            <a:ext uri="{FF2B5EF4-FFF2-40B4-BE49-F238E27FC236}">
              <a16:creationId xmlns:a16="http://schemas.microsoft.com/office/drawing/2014/main" id="{00000000-0008-0000-0200-00003A030000}"/>
            </a:ext>
          </a:extLst>
        </xdr:cNvPr>
        <xdr:cNvSpPr txBox="1"/>
      </xdr:nvSpPr>
      <xdr:spPr>
        <a:xfrm>
          <a:off x="14738350" y="17162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4649450" y="171778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3887450" y="172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3093700" y="17158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2299950" y="172872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1487150" y="17244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144599</xdr:rowOff>
    </xdr:from>
    <xdr:to>
      <xdr:col>85</xdr:col>
      <xdr:colOff>177800</xdr:colOff>
      <xdr:row>102</xdr:row>
      <xdr:rowOff>74749</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4649450" y="168196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167476</xdr:rowOff>
    </xdr:from>
    <xdr:ext cx="405111" cy="259045"/>
    <xdr:sp macro="" textlink="">
      <xdr:nvSpPr>
        <xdr:cNvPr id="838" name="【庁舎】&#10;有形固定資産減価償却率該当値テキスト">
          <a:extLst>
            <a:ext uri="{FF2B5EF4-FFF2-40B4-BE49-F238E27FC236}">
              <a16:creationId xmlns:a16="http://schemas.microsoft.com/office/drawing/2014/main" id="{00000000-0008-0000-0200-000046030000}"/>
            </a:ext>
          </a:extLst>
        </xdr:cNvPr>
        <xdr:cNvSpPr txBox="1"/>
      </xdr:nvSpPr>
      <xdr:spPr>
        <a:xfrm>
          <a:off x="14738350" y="1667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3887450" y="175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23949</xdr:rowOff>
    </xdr:from>
    <xdr:to>
      <xdr:col>85</xdr:col>
      <xdr:colOff>127000</xdr:colOff>
      <xdr:row>106</xdr:row>
      <xdr:rowOff>108857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3938250" y="16864149"/>
          <a:ext cx="762000" cy="7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3093700" y="175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108857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3144500" y="17594762"/>
          <a:ext cx="7937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2299950" y="176927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107</xdr:row>
      <xdr:rowOff>77832</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12344400" y="17594762"/>
          <a:ext cx="800100" cy="1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845" name="n_1aveValue【庁舎】&#10;有形固定資産減価償却率">
          <a:extLst>
            <a:ext uri="{FF2B5EF4-FFF2-40B4-BE49-F238E27FC236}">
              <a16:creationId xmlns:a16="http://schemas.microsoft.com/office/drawing/2014/main" id="{00000000-0008-0000-0200-00004D030000}"/>
            </a:ext>
          </a:extLst>
        </xdr:cNvPr>
        <xdr:cNvSpPr txBox="1"/>
      </xdr:nvSpPr>
      <xdr:spPr>
        <a:xfrm>
          <a:off x="13742044" y="169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46" name="n_2aveValue【庁舎】&#10;有形固定資産減価償却率">
          <a:extLst>
            <a:ext uri="{FF2B5EF4-FFF2-40B4-BE49-F238E27FC236}">
              <a16:creationId xmlns:a16="http://schemas.microsoft.com/office/drawing/2014/main" id="{00000000-0008-0000-0200-00004E030000}"/>
            </a:ext>
          </a:extLst>
        </xdr:cNvPr>
        <xdr:cNvSpPr txBox="1"/>
      </xdr:nvSpPr>
      <xdr:spPr>
        <a:xfrm>
          <a:off x="12960994" y="1693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7" name="n_3aveValue【庁舎】&#10;有形固定資産減価償却率">
          <a:extLst>
            <a:ext uri="{FF2B5EF4-FFF2-40B4-BE49-F238E27FC236}">
              <a16:creationId xmlns:a16="http://schemas.microsoft.com/office/drawing/2014/main" id="{00000000-0008-0000-0200-00004F030000}"/>
            </a:ext>
          </a:extLst>
        </xdr:cNvPr>
        <xdr:cNvSpPr txBox="1"/>
      </xdr:nvSpPr>
      <xdr:spPr>
        <a:xfrm>
          <a:off x="12167244"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48" name="n_4aveValue【庁舎】&#10;有形固定資産減価償却率">
          <a:extLst>
            <a:ext uri="{FF2B5EF4-FFF2-40B4-BE49-F238E27FC236}">
              <a16:creationId xmlns:a16="http://schemas.microsoft.com/office/drawing/2014/main" id="{00000000-0008-0000-0200-000050030000}"/>
            </a:ext>
          </a:extLst>
        </xdr:cNvPr>
        <xdr:cNvSpPr txBox="1"/>
      </xdr:nvSpPr>
      <xdr:spPr>
        <a:xfrm>
          <a:off x="11354444" y="1702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849" name="n_1mainValue【庁舎】&#10;有形固定資産減価償却率">
          <a:extLst>
            <a:ext uri="{FF2B5EF4-FFF2-40B4-BE49-F238E27FC236}">
              <a16:creationId xmlns:a16="http://schemas.microsoft.com/office/drawing/2014/main" id="{00000000-0008-0000-0200-000051030000}"/>
            </a:ext>
          </a:extLst>
        </xdr:cNvPr>
        <xdr:cNvSpPr txBox="1"/>
      </xdr:nvSpPr>
      <xdr:spPr>
        <a:xfrm>
          <a:off x="13742044" y="17651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850" name="n_2mainValue【庁舎】&#10;有形固定資産減価償却率">
          <a:extLst>
            <a:ext uri="{FF2B5EF4-FFF2-40B4-BE49-F238E27FC236}">
              <a16:creationId xmlns:a16="http://schemas.microsoft.com/office/drawing/2014/main" id="{00000000-0008-0000-0200-000052030000}"/>
            </a:ext>
          </a:extLst>
        </xdr:cNvPr>
        <xdr:cNvSpPr txBox="1"/>
      </xdr:nvSpPr>
      <xdr:spPr>
        <a:xfrm>
          <a:off x="12960994" y="17636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851" name="n_3mainValue【庁舎】&#10;有形固定資産減価償却率">
          <a:extLst>
            <a:ext uri="{FF2B5EF4-FFF2-40B4-BE49-F238E27FC236}">
              <a16:creationId xmlns:a16="http://schemas.microsoft.com/office/drawing/2014/main" id="{00000000-0008-0000-0200-000053030000}"/>
            </a:ext>
          </a:extLst>
        </xdr:cNvPr>
        <xdr:cNvSpPr txBox="1"/>
      </xdr:nvSpPr>
      <xdr:spPr>
        <a:xfrm>
          <a:off x="12167244" y="177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a:extLst>
            <a:ext uri="{FF2B5EF4-FFF2-40B4-BE49-F238E27FC236}">
              <a16:creationId xmlns:a16="http://schemas.microsoft.com/office/drawing/2014/main" id="{00000000-0008-0000-0200-00006A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flipV="1">
          <a:off x="19951064" y="1669796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6" name="【庁舎】&#10;一人当たり面積最小値テキスト">
          <a:extLst>
            <a:ext uri="{FF2B5EF4-FFF2-40B4-BE49-F238E27FC236}">
              <a16:creationId xmlns:a16="http://schemas.microsoft.com/office/drawing/2014/main" id="{00000000-0008-0000-0200-00006C030000}"/>
            </a:ext>
          </a:extLst>
        </xdr:cNvPr>
        <xdr:cNvSpPr txBox="1"/>
      </xdr:nvSpPr>
      <xdr:spPr>
        <a:xfrm>
          <a:off x="199898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9881850" y="17757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78" name="【庁舎】&#10;一人当たり面積最大値テキスト">
          <a:extLst>
            <a:ext uri="{FF2B5EF4-FFF2-40B4-BE49-F238E27FC236}">
              <a16:creationId xmlns:a16="http://schemas.microsoft.com/office/drawing/2014/main" id="{00000000-0008-0000-0200-00006E030000}"/>
            </a:ext>
          </a:extLst>
        </xdr:cNvPr>
        <xdr:cNvSpPr txBox="1"/>
      </xdr:nvSpPr>
      <xdr:spPr>
        <a:xfrm>
          <a:off x="19989800" y="1648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9881850" y="1669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30497</xdr:rowOff>
    </xdr:from>
    <xdr:ext cx="469744" cy="259045"/>
    <xdr:sp macro="" textlink="">
      <xdr:nvSpPr>
        <xdr:cNvPr id="880" name="【庁舎】&#10;一人当たり面積平均値テキスト">
          <a:extLst>
            <a:ext uri="{FF2B5EF4-FFF2-40B4-BE49-F238E27FC236}">
              <a16:creationId xmlns:a16="http://schemas.microsoft.com/office/drawing/2014/main" id="{00000000-0008-0000-0200-000070030000}"/>
            </a:ext>
          </a:extLst>
        </xdr:cNvPr>
        <xdr:cNvSpPr txBox="1"/>
      </xdr:nvSpPr>
      <xdr:spPr>
        <a:xfrm>
          <a:off x="19989800" y="17200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9900900" y="1722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82" name="フローチャート: 判断 881">
          <a:extLst>
            <a:ext uri="{FF2B5EF4-FFF2-40B4-BE49-F238E27FC236}">
              <a16:creationId xmlns:a16="http://schemas.microsoft.com/office/drawing/2014/main" id="{00000000-0008-0000-0200-000072030000}"/>
            </a:ext>
          </a:extLst>
        </xdr:cNvPr>
        <xdr:cNvSpPr/>
      </xdr:nvSpPr>
      <xdr:spPr>
        <a:xfrm>
          <a:off x="19157950" y="1725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3" name="フローチャート: 判断 882">
          <a:extLst>
            <a:ext uri="{FF2B5EF4-FFF2-40B4-BE49-F238E27FC236}">
              <a16:creationId xmlns:a16="http://schemas.microsoft.com/office/drawing/2014/main" id="{00000000-0008-0000-0200-000073030000}"/>
            </a:ext>
          </a:extLst>
        </xdr:cNvPr>
        <xdr:cNvSpPr/>
      </xdr:nvSpPr>
      <xdr:spPr>
        <a:xfrm>
          <a:off x="18345150" y="1725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4" name="フローチャート: 判断 883">
          <a:extLst>
            <a:ext uri="{FF2B5EF4-FFF2-40B4-BE49-F238E27FC236}">
              <a16:creationId xmlns:a16="http://schemas.microsoft.com/office/drawing/2014/main" id="{00000000-0008-0000-0200-000074030000}"/>
            </a:ext>
          </a:extLst>
        </xdr:cNvPr>
        <xdr:cNvSpPr/>
      </xdr:nvSpPr>
      <xdr:spPr>
        <a:xfrm>
          <a:off x="17551400" y="1729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85" name="フローチャート: 判断 884">
          <a:extLst>
            <a:ext uri="{FF2B5EF4-FFF2-40B4-BE49-F238E27FC236}">
              <a16:creationId xmlns:a16="http://schemas.microsoft.com/office/drawing/2014/main" id="{00000000-0008-0000-0200-000075030000}"/>
            </a:ext>
          </a:extLst>
        </xdr:cNvPr>
        <xdr:cNvSpPr/>
      </xdr:nvSpPr>
      <xdr:spPr>
        <a:xfrm>
          <a:off x="16757650" y="1749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120650</xdr:rowOff>
    </xdr:from>
    <xdr:to>
      <xdr:col>116</xdr:col>
      <xdr:colOff>114300</xdr:colOff>
      <xdr:row>103</xdr:row>
      <xdr:rowOff>50800</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9900900" y="1696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143527</xdr:rowOff>
    </xdr:from>
    <xdr:ext cx="469744" cy="259045"/>
    <xdr:sp macro="" textlink="">
      <xdr:nvSpPr>
        <xdr:cNvPr id="892" name="【庁舎】&#10;一人当たり面積該当値テキスト">
          <a:extLst>
            <a:ext uri="{FF2B5EF4-FFF2-40B4-BE49-F238E27FC236}">
              <a16:creationId xmlns:a16="http://schemas.microsoft.com/office/drawing/2014/main" id="{00000000-0008-0000-0200-00007C030000}"/>
            </a:ext>
          </a:extLst>
        </xdr:cNvPr>
        <xdr:cNvSpPr txBox="1"/>
      </xdr:nvSpPr>
      <xdr:spPr>
        <a:xfrm>
          <a:off x="199898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9157950" y="17395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0</xdr:rowOff>
    </xdr:from>
    <xdr:to>
      <xdr:col>116</xdr:col>
      <xdr:colOff>63500</xdr:colOff>
      <xdr:row>105</xdr:row>
      <xdr:rowOff>110489</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flipV="1">
          <a:off x="19202400" y="17005300"/>
          <a:ext cx="749300" cy="4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95" name="楕円 894">
          <a:extLst>
            <a:ext uri="{FF2B5EF4-FFF2-40B4-BE49-F238E27FC236}">
              <a16:creationId xmlns:a16="http://schemas.microsoft.com/office/drawing/2014/main" id="{00000000-0008-0000-0200-00007F030000}"/>
            </a:ext>
          </a:extLst>
        </xdr:cNvPr>
        <xdr:cNvSpPr/>
      </xdr:nvSpPr>
      <xdr:spPr>
        <a:xfrm>
          <a:off x="1834515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110489</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395950" y="174459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97" name="楕円 896">
          <a:extLst>
            <a:ext uri="{FF2B5EF4-FFF2-40B4-BE49-F238E27FC236}">
              <a16:creationId xmlns:a16="http://schemas.microsoft.com/office/drawing/2014/main" id="{00000000-0008-0000-0200-000081030000}"/>
            </a:ext>
          </a:extLst>
        </xdr:cNvPr>
        <xdr:cNvSpPr/>
      </xdr:nvSpPr>
      <xdr:spPr>
        <a:xfrm>
          <a:off x="17551400" y="1746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106</xdr:row>
      <xdr:rowOff>7620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flipV="1">
          <a:off x="17602200" y="17445989"/>
          <a:ext cx="7937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899" name="n_1aveValue【庁舎】&#10;一人当たり面積">
          <a:extLst>
            <a:ext uri="{FF2B5EF4-FFF2-40B4-BE49-F238E27FC236}">
              <a16:creationId xmlns:a16="http://schemas.microsoft.com/office/drawing/2014/main" id="{00000000-0008-0000-0200-000083030000}"/>
            </a:ext>
          </a:extLst>
        </xdr:cNvPr>
        <xdr:cNvSpPr txBox="1"/>
      </xdr:nvSpPr>
      <xdr:spPr>
        <a:xfrm>
          <a:off x="18980227"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00" name="n_2aveValue【庁舎】&#10;一人当たり面積">
          <a:extLst>
            <a:ext uri="{FF2B5EF4-FFF2-40B4-BE49-F238E27FC236}">
              <a16:creationId xmlns:a16="http://schemas.microsoft.com/office/drawing/2014/main" id="{00000000-0008-0000-0200-000084030000}"/>
            </a:ext>
          </a:extLst>
        </xdr:cNvPr>
        <xdr:cNvSpPr txBox="1"/>
      </xdr:nvSpPr>
      <xdr:spPr>
        <a:xfrm>
          <a:off x="18180127"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901" name="n_3aveValue【庁舎】&#10;一人当たり面積">
          <a:extLst>
            <a:ext uri="{FF2B5EF4-FFF2-40B4-BE49-F238E27FC236}">
              <a16:creationId xmlns:a16="http://schemas.microsoft.com/office/drawing/2014/main" id="{00000000-0008-0000-0200-000085030000}"/>
            </a:ext>
          </a:extLst>
        </xdr:cNvPr>
        <xdr:cNvSpPr txBox="1"/>
      </xdr:nvSpPr>
      <xdr:spPr>
        <a:xfrm>
          <a:off x="17386377"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902" name="n_4aveValue【庁舎】&#10;一人当たり面積">
          <a:extLst>
            <a:ext uri="{FF2B5EF4-FFF2-40B4-BE49-F238E27FC236}">
              <a16:creationId xmlns:a16="http://schemas.microsoft.com/office/drawing/2014/main" id="{00000000-0008-0000-0200-000086030000}"/>
            </a:ext>
          </a:extLst>
        </xdr:cNvPr>
        <xdr:cNvSpPr txBox="1"/>
      </xdr:nvSpPr>
      <xdr:spPr>
        <a:xfrm>
          <a:off x="16592627"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152416</xdr:rowOff>
    </xdr:from>
    <xdr:ext cx="469744" cy="259045"/>
    <xdr:sp macro="" textlink="">
      <xdr:nvSpPr>
        <xdr:cNvPr id="903" name="n_1mainValue【庁舎】&#10;一人当たり面積">
          <a:extLst>
            <a:ext uri="{FF2B5EF4-FFF2-40B4-BE49-F238E27FC236}">
              <a16:creationId xmlns:a16="http://schemas.microsoft.com/office/drawing/2014/main" id="{00000000-0008-0000-0200-000087030000}"/>
            </a:ext>
          </a:extLst>
        </xdr:cNvPr>
        <xdr:cNvSpPr txBox="1"/>
      </xdr:nvSpPr>
      <xdr:spPr>
        <a:xfrm>
          <a:off x="189802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04" name="n_2mainValue【庁舎】&#10;一人当たり面積">
          <a:extLst>
            <a:ext uri="{FF2B5EF4-FFF2-40B4-BE49-F238E27FC236}">
              <a16:creationId xmlns:a16="http://schemas.microsoft.com/office/drawing/2014/main" id="{00000000-0008-0000-0200-000088030000}"/>
            </a:ext>
          </a:extLst>
        </xdr:cNvPr>
        <xdr:cNvSpPr txBox="1"/>
      </xdr:nvSpPr>
      <xdr:spPr>
        <a:xfrm>
          <a:off x="181801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05" name="n_3mainValue【庁舎】&#10;一人当たり面積">
          <a:extLst>
            <a:ext uri="{FF2B5EF4-FFF2-40B4-BE49-F238E27FC236}">
              <a16:creationId xmlns:a16="http://schemas.microsoft.com/office/drawing/2014/main" id="{00000000-0008-0000-0200-000089030000}"/>
            </a:ext>
          </a:extLst>
        </xdr:cNvPr>
        <xdr:cNvSpPr txBox="1"/>
      </xdr:nvSpPr>
      <xdr:spPr>
        <a:xfrm>
          <a:off x="17386377" y="1755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図書館については、スイトピアセンター、上石津、墨俣の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館を計上しているが、主となるスイトピアセンターについて耐用年数が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年築）が経過しているため償却率が高い。</a:t>
          </a:r>
          <a:endParaRPr lang="ja-JP" altLang="ja-JP" sz="1400">
            <a:effectLst/>
          </a:endParaRPr>
        </a:p>
        <a:p>
          <a:r>
            <a:rPr kumimoji="1" lang="ja-JP" altLang="ja-JP" sz="1100">
              <a:solidFill>
                <a:schemeClr val="dk1"/>
              </a:solidFill>
              <a:effectLst/>
              <a:latin typeface="+mn-lt"/>
              <a:ea typeface="+mn-ea"/>
              <a:cs typeface="+mn-cs"/>
            </a:rPr>
            <a:t>　同様に、市民会館については、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年築）が経過し、後年に整備したオイルタンク室等の償却を残すのみとなっているため償却率が高い。</a:t>
          </a:r>
          <a:endParaRPr lang="ja-JP" altLang="ja-JP" sz="1400">
            <a:effectLst/>
          </a:endParaRPr>
        </a:p>
        <a:p>
          <a:r>
            <a:rPr kumimoji="1" lang="ja-JP" altLang="ja-JP" sz="1100">
              <a:solidFill>
                <a:schemeClr val="dk1"/>
              </a:solidFill>
              <a:effectLst/>
              <a:latin typeface="+mn-lt"/>
              <a:ea typeface="+mn-ea"/>
              <a:cs typeface="+mn-cs"/>
            </a:rPr>
            <a:t>　庁舎については、新庁舎建設事業の本格化に伴い、償却率が大幅に減少した。</a:t>
          </a:r>
          <a:endParaRPr lang="ja-JP" altLang="ja-JP" sz="1400">
            <a:effectLst/>
          </a:endParaRPr>
        </a:p>
        <a:p>
          <a:r>
            <a:rPr kumimoji="1" lang="ja-JP" altLang="ja-JP" sz="1100">
              <a:solidFill>
                <a:schemeClr val="dk1"/>
              </a:solidFill>
              <a:effectLst/>
              <a:latin typeface="+mn-lt"/>
              <a:ea typeface="+mn-ea"/>
              <a:cs typeface="+mn-cs"/>
            </a:rPr>
            <a:t>　その他の施設全般に</a:t>
          </a:r>
          <a:r>
            <a:rPr kumimoji="1" lang="ja-JP" altLang="en-US" sz="1100">
              <a:solidFill>
                <a:schemeClr val="dk1"/>
              </a:solidFill>
              <a:effectLst/>
              <a:latin typeface="+mn-lt"/>
              <a:ea typeface="+mn-ea"/>
              <a:cs typeface="+mn-cs"/>
            </a:rPr>
            <a:t>おいては</a:t>
          </a:r>
          <a:r>
            <a:rPr kumimoji="1" lang="ja-JP" altLang="ja-JP" sz="1100">
              <a:solidFill>
                <a:schemeClr val="dk1"/>
              </a:solidFill>
              <a:effectLst/>
              <a:latin typeface="+mn-lt"/>
              <a:ea typeface="+mn-ea"/>
              <a:cs typeface="+mn-cs"/>
            </a:rPr>
            <a:t>償却率が高い水準にあるため、</a:t>
          </a:r>
          <a:r>
            <a:rPr kumimoji="1" lang="ja-JP" altLang="en-US" sz="1100">
              <a:solidFill>
                <a:schemeClr val="dk1"/>
              </a:solidFill>
              <a:effectLst/>
              <a:latin typeface="+mn-lt"/>
              <a:ea typeface="+mn-ea"/>
              <a:cs typeface="+mn-cs"/>
            </a:rPr>
            <a:t>法定点検等において施設の状況を適切に把握する中で</a:t>
          </a:r>
          <a:r>
            <a:rPr kumimoji="1" lang="ja-JP" altLang="ja-JP" sz="1100">
              <a:solidFill>
                <a:schemeClr val="dk1"/>
              </a:solidFill>
              <a:effectLst/>
              <a:latin typeface="+mn-lt"/>
              <a:ea typeface="+mn-ea"/>
              <a:cs typeface="+mn-cs"/>
            </a:rPr>
            <a:t>、計画的な更新等を行い適正管理に努める。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令和元年度の財政力指数は、法人税割、固定資産税（家屋）の増等により分子である基準財政収入額が前年度比で</a:t>
          </a:r>
          <a:r>
            <a:rPr kumimoji="1" lang="en-US" altLang="ja-JP" sz="1100">
              <a:latin typeface="ＭＳ Ｐゴシック" panose="020B0600070205080204" pitchFamily="50" charset="-128"/>
              <a:ea typeface="ＭＳ Ｐゴシック" panose="020B0600070205080204" pitchFamily="50" charset="-128"/>
            </a:rPr>
            <a:t>423</a:t>
          </a:r>
          <a:r>
            <a:rPr kumimoji="1" lang="ja-JP" altLang="en-US" sz="1100">
              <a:latin typeface="ＭＳ Ｐゴシック" panose="020B0600070205080204" pitchFamily="50" charset="-128"/>
              <a:ea typeface="ＭＳ Ｐゴシック" panose="020B0600070205080204" pitchFamily="50" charset="-128"/>
            </a:rPr>
            <a:t>百万円の増となるものの、社会福祉費の増等により分母である基準財政需要額が前年度比で</a:t>
          </a:r>
          <a:r>
            <a:rPr kumimoji="1" lang="en-US" altLang="ja-JP" sz="1100">
              <a:latin typeface="ＭＳ Ｐゴシック" panose="020B0600070205080204" pitchFamily="50" charset="-128"/>
              <a:ea typeface="ＭＳ Ｐゴシック" panose="020B0600070205080204" pitchFamily="50" charset="-128"/>
            </a:rPr>
            <a:t>616</a:t>
          </a:r>
          <a:r>
            <a:rPr kumimoji="1" lang="ja-JP" altLang="en-US" sz="1100">
              <a:latin typeface="ＭＳ Ｐゴシック" panose="020B0600070205080204" pitchFamily="50" charset="-128"/>
              <a:ea typeface="ＭＳ Ｐゴシック" panose="020B0600070205080204" pitchFamily="50" charset="-128"/>
            </a:rPr>
            <a:t>百万円の増となったため、単年度では前年度（</a:t>
          </a:r>
          <a:r>
            <a:rPr kumimoji="1" lang="en-US" altLang="ja-JP" sz="1100">
              <a:latin typeface="ＭＳ Ｐゴシック" panose="020B0600070205080204" pitchFamily="50" charset="-128"/>
              <a:ea typeface="ＭＳ Ｐゴシック" panose="020B0600070205080204" pitchFamily="50" charset="-128"/>
            </a:rPr>
            <a:t>0.885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となった。また、単年度の財政力指数において、平成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年度に比べ令和元年度が低下したことにより、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カ年平均の財政力指数が前年度（</a:t>
          </a:r>
          <a:r>
            <a:rPr kumimoji="1" lang="en-US" altLang="ja-JP" sz="1100">
              <a:latin typeface="ＭＳ Ｐゴシック" panose="020B0600070205080204" pitchFamily="50" charset="-128"/>
              <a:ea typeface="ＭＳ Ｐゴシック" panose="020B0600070205080204" pitchFamily="50" charset="-128"/>
            </a:rPr>
            <a:t>0.890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0.885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≪単年度財政力指数≫</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0.895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0.889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0.885</a:t>
          </a:r>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0.880</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令和元年度の経常収支比率は、分母となる経常一般財源が臨時財政対策債の減等により前年度比</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百万円の減となったほか、分子となる経常経費充当一般財源が前年に比べ</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百万円の増（扶助費</a:t>
          </a:r>
          <a:r>
            <a:rPr kumimoji="1" lang="en-US" altLang="ja-JP" sz="1100">
              <a:latin typeface="ＭＳ Ｐゴシック" panose="020B0600070205080204" pitchFamily="50" charset="-128"/>
              <a:ea typeface="ＭＳ Ｐゴシック" panose="020B0600070205080204" pitchFamily="50" charset="-128"/>
            </a:rPr>
            <a:t>170</a:t>
          </a:r>
          <a:r>
            <a:rPr kumimoji="1" lang="ja-JP" altLang="en-US" sz="1100">
              <a:latin typeface="ＭＳ Ｐゴシック" panose="020B0600070205080204" pitchFamily="50" charset="-128"/>
              <a:ea typeface="ＭＳ Ｐゴシック" panose="020B0600070205080204" pitchFamily="50" charset="-128"/>
            </a:rPr>
            <a:t>百万円増、公債費</a:t>
          </a:r>
          <a:r>
            <a:rPr kumimoji="1" lang="en-US" altLang="ja-JP" sz="1100">
              <a:latin typeface="ＭＳ Ｐゴシック" panose="020B0600070205080204" pitchFamily="50" charset="-128"/>
              <a:ea typeface="ＭＳ Ｐゴシック" panose="020B0600070205080204" pitchFamily="50" charset="-128"/>
            </a:rPr>
            <a:t>215</a:t>
          </a:r>
          <a:r>
            <a:rPr kumimoji="1" lang="ja-JP" altLang="en-US" sz="1100">
              <a:latin typeface="ＭＳ Ｐゴシック" panose="020B0600070205080204" pitchFamily="50" charset="-128"/>
              <a:ea typeface="ＭＳ Ｐゴシック" panose="020B0600070205080204" pitchFamily="50" charset="-128"/>
            </a:rPr>
            <a:t>百万円、繰出金</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百万円ほか）となったため、前年度比</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89.9</a:t>
          </a:r>
          <a:r>
            <a:rPr kumimoji="1" lang="ja-JP" altLang="en-US" sz="1100">
              <a:latin typeface="ＭＳ Ｐゴシック" panose="020B0600070205080204" pitchFamily="50" charset="-128"/>
              <a:ea typeface="ＭＳ Ｐゴシック" panose="020B0600070205080204" pitchFamily="50" charset="-128"/>
            </a:rPr>
            <a:t>％となった。臨時財政対策債を経常一般財源等から除いた場合は、前年比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94.3</a:t>
          </a:r>
          <a:r>
            <a:rPr kumimoji="1" lang="ja-JP" altLang="en-US" sz="11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9391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28363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84667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5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62</xdr:row>
      <xdr:rowOff>84667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2500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人件費（退職手当を除き、事業費支弁人件費を含む）は、人事院勧告による給与改定の影響などで前年度比</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物件費は、電子市役所構築事業費、水都大垣ふるさと応援寄附金事業費の増などにより、前年度比</a:t>
          </a:r>
          <a:r>
            <a:rPr kumimoji="1" lang="en-US" altLang="ja-JP" sz="1100">
              <a:latin typeface="ＭＳ Ｐゴシック" panose="020B0600070205080204" pitchFamily="50" charset="-128"/>
              <a:ea typeface="ＭＳ Ｐゴシック" panose="020B0600070205080204" pitchFamily="50" charset="-128"/>
            </a:rPr>
            <a:t>421</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100">
              <a:latin typeface="ＭＳ Ｐゴシック" panose="020B0600070205080204" pitchFamily="50" charset="-128"/>
              <a:ea typeface="ＭＳ Ｐゴシック" panose="020B0600070205080204" pitchFamily="50" charset="-128"/>
            </a:rPr>
            <a:t>521</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17,679</a:t>
          </a:r>
          <a:r>
            <a:rPr kumimoji="1" lang="ja-JP" altLang="en-US" sz="1100">
              <a:latin typeface="ＭＳ Ｐゴシック" panose="020B0600070205080204" pitchFamily="50" charset="-128"/>
              <a:ea typeface="ＭＳ Ｐゴシック" panose="020B0600070205080204" pitchFamily="50" charset="-128"/>
            </a:rPr>
            <a:t>百万円となった。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97436</xdr:rowOff>
    </xdr:from>
    <xdr:to>
      <xdr:col>23</xdr:col>
      <xdr:colOff>133350</xdr:colOff>
      <xdr:row>83</xdr:row>
      <xdr:rowOff>165503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27786"/>
          <a:ext cx="8382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97436</xdr:rowOff>
    </xdr:from>
    <xdr:to>
      <xdr:col>19</xdr:col>
      <xdr:colOff>133350</xdr:colOff>
      <xdr:row>83</xdr:row>
      <xdr:rowOff>101237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27786"/>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75398</xdr:rowOff>
    </xdr:from>
    <xdr:to>
      <xdr:col>15</xdr:col>
      <xdr:colOff>82550</xdr:colOff>
      <xdr:row>83</xdr:row>
      <xdr:rowOff>101237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05748"/>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75398</xdr:rowOff>
    </xdr:from>
    <xdr:to>
      <xdr:col>11</xdr:col>
      <xdr:colOff>31750</xdr:colOff>
      <xdr:row>83</xdr:row>
      <xdr:rowOff>78032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05748"/>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114703</xdr:rowOff>
    </xdr:from>
    <xdr:to>
      <xdr:col>23</xdr:col>
      <xdr:colOff>184150</xdr:colOff>
      <xdr:row>84</xdr:row>
      <xdr:rowOff>44853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131230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46636</xdr:rowOff>
    </xdr:from>
    <xdr:to>
      <xdr:col>19</xdr:col>
      <xdr:colOff>184150</xdr:colOff>
      <xdr:row>83</xdr:row>
      <xdr:rowOff>148236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158413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4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50437</xdr:rowOff>
    </xdr:from>
    <xdr:to>
      <xdr:col>15</xdr:col>
      <xdr:colOff>133350</xdr:colOff>
      <xdr:row>83</xdr:row>
      <xdr:rowOff>152037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162214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24598</xdr:rowOff>
    </xdr:from>
    <xdr:to>
      <xdr:col>11</xdr:col>
      <xdr:colOff>82550</xdr:colOff>
      <xdr:row>83</xdr:row>
      <xdr:rowOff>126198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136375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27232</xdr:rowOff>
    </xdr:from>
    <xdr:to>
      <xdr:col>7</xdr:col>
      <xdr:colOff>31750</xdr:colOff>
      <xdr:row>83</xdr:row>
      <xdr:rowOff>128832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139009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2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学歴等によらない能力や業務実績に基づく昇給・昇格の実施のほか、市職員の人材確保に取り組むため、近隣市との均衡を図り、初任給基準を国より高く設定していることなどにより、ラスパイレス指数は</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を超えている。</a:t>
          </a:r>
        </a:p>
        <a:p>
          <a:r>
            <a:rPr kumimoji="1" lang="ja-JP" altLang="en-US" sz="1100">
              <a:latin typeface="ＭＳ Ｐゴシック" panose="020B0600070205080204" pitchFamily="50" charset="-128"/>
              <a:ea typeface="ＭＳ Ｐゴシック" panose="020B0600070205080204" pitchFamily="50" charset="-128"/>
            </a:rPr>
            <a:t>　引き続き、人事院勧告に準拠し、給与の適正化に努める。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132291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6532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28168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61384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653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定員適正化を積極的に進めた結果、病院部門を除く職員数は、平成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1,238</a:t>
          </a:r>
          <a:r>
            <a:rPr kumimoji="1" lang="ja-JP" altLang="en-US" sz="1100">
              <a:latin typeface="ＭＳ Ｐゴシック" panose="020B0600070205080204" pitchFamily="50" charset="-128"/>
              <a:ea typeface="ＭＳ Ｐゴシック" panose="020B0600070205080204" pitchFamily="50" charset="-128"/>
            </a:rPr>
            <a:t>人から、平成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1,179</a:t>
          </a:r>
          <a:r>
            <a:rPr kumimoji="1" lang="ja-JP" altLang="en-US" sz="1100">
              <a:latin typeface="ＭＳ Ｐゴシック" panose="020B0600070205080204" pitchFamily="50" charset="-128"/>
              <a:ea typeface="ＭＳ Ｐゴシック" panose="020B0600070205080204" pitchFamily="50" charset="-128"/>
            </a:rPr>
            <a:t>人に減少した。</a:t>
          </a:r>
        </a:p>
        <a:p>
          <a:r>
            <a:rPr kumimoji="1" lang="ja-JP" altLang="en-US" sz="1100">
              <a:latin typeface="ＭＳ Ｐゴシック" panose="020B0600070205080204" pitchFamily="50" charset="-128"/>
              <a:ea typeface="ＭＳ Ｐゴシック" panose="020B0600070205080204" pitchFamily="50" charset="-128"/>
            </a:rPr>
            <a:t>　今後は、新たな課題への対応や市民ニーズの多様化など、増加する行政需要に対応するため、また、安定した行政運営を可能にする体制を維持するため、「第六次定員適正化計画」に基づき、病院部門を除く職員数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1,179</a:t>
          </a:r>
          <a:r>
            <a:rPr kumimoji="1" lang="ja-JP" altLang="en-US" sz="1100">
              <a:latin typeface="ＭＳ Ｐゴシック" panose="020B0600070205080204" pitchFamily="50" charset="-128"/>
              <a:ea typeface="ＭＳ Ｐゴシック" panose="020B0600070205080204" pitchFamily="50" charset="-128"/>
            </a:rPr>
            <a:t>人から令和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1,185</a:t>
          </a:r>
          <a:r>
            <a:rPr kumimoji="1" lang="ja-JP" altLang="en-US" sz="1100">
              <a:latin typeface="ＭＳ Ｐゴシック" panose="020B0600070205080204" pitchFamily="50" charset="-128"/>
              <a:ea typeface="ＭＳ Ｐゴシック" panose="020B0600070205080204" pitchFamily="50" charset="-128"/>
            </a:rPr>
            <a:t>人となるよう定員の適正化に努める。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128778</xdr:rowOff>
    </xdr:from>
    <xdr:to>
      <xdr:col>81</xdr:col>
      <xdr:colOff>44450</xdr:colOff>
      <xdr:row>64</xdr:row>
      <xdr:rowOff>77978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301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46736</xdr:rowOff>
    </xdr:from>
    <xdr:to>
      <xdr:col>77</xdr:col>
      <xdr:colOff>44450</xdr:colOff>
      <xdr:row>63</xdr:row>
      <xdr:rowOff>128778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480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3302</xdr:rowOff>
    </xdr:from>
    <xdr:to>
      <xdr:col>72</xdr:col>
      <xdr:colOff>203200</xdr:colOff>
      <xdr:row>63</xdr:row>
      <xdr:rowOff>46736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0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3302</xdr:rowOff>
    </xdr:from>
    <xdr:to>
      <xdr:col>68</xdr:col>
      <xdr:colOff>152400</xdr:colOff>
      <xdr:row>63</xdr:row>
      <xdr:rowOff>3302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0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67835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27178</xdr:rowOff>
    </xdr:from>
    <xdr:to>
      <xdr:col>81</xdr:col>
      <xdr:colOff>95250</xdr:colOff>
      <xdr:row>64</xdr:row>
      <xdr:rowOff>128778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170705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77978</xdr:rowOff>
    </xdr:from>
    <xdr:to>
      <xdr:col>77</xdr:col>
      <xdr:colOff>95250</xdr:colOff>
      <xdr:row>64</xdr:row>
      <xdr:rowOff>8128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164355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167386</xdr:rowOff>
    </xdr:from>
    <xdr:to>
      <xdr:col>73</xdr:col>
      <xdr:colOff>44450</xdr:colOff>
      <xdr:row>63</xdr:row>
      <xdr:rowOff>97536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82313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123952</xdr:rowOff>
    </xdr:from>
    <xdr:to>
      <xdr:col>68</xdr:col>
      <xdr:colOff>203200</xdr:colOff>
      <xdr:row>63</xdr:row>
      <xdr:rowOff>54102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123952</xdr:rowOff>
    </xdr:from>
    <xdr:to>
      <xdr:col>64</xdr:col>
      <xdr:colOff>152400</xdr:colOff>
      <xdr:row>63</xdr:row>
      <xdr:rowOff>54102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38879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令和元年度の実質公債費比率は、平成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～令和元年度の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カ年平均で算出される。平成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年度と令和元年度を比較すると、臨時財政対策債償還費などの増に伴い災害復旧費等に係る基準財政需要額が増加したが、一般会計等公債費が</a:t>
          </a:r>
          <a:r>
            <a:rPr kumimoji="1" lang="en-US" altLang="ja-JP" sz="1100">
              <a:latin typeface="ＭＳ Ｐゴシック" panose="020B0600070205080204" pitchFamily="50" charset="-128"/>
              <a:ea typeface="ＭＳ Ｐゴシック" panose="020B0600070205080204" pitchFamily="50" charset="-128"/>
            </a:rPr>
            <a:t>281</a:t>
          </a:r>
          <a:r>
            <a:rPr kumimoji="1" lang="ja-JP" altLang="en-US" sz="1100">
              <a:latin typeface="ＭＳ Ｐゴシック" panose="020B0600070205080204" pitchFamily="50" charset="-128"/>
              <a:ea typeface="ＭＳ Ｐゴシック" panose="020B0600070205080204" pitchFamily="50" charset="-128"/>
            </a:rPr>
            <a:t>百万円増加したため、単年度の実質公債費比率の比較では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％となった。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≪単年度実質公債費比率≫</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140123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471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140123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38</xdr:row>
      <xdr:rowOff>140123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55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38</xdr:row>
      <xdr:rowOff>164254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552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公営企業債等の償還が進んだことにより公営企業債等繰入見込額が</a:t>
          </a:r>
          <a:r>
            <a:rPr kumimoji="1" lang="en-US" altLang="ja-JP" sz="1100">
              <a:latin typeface="ＭＳ Ｐゴシック" panose="020B0600070205080204" pitchFamily="50" charset="-128"/>
              <a:ea typeface="ＭＳ Ｐゴシック" panose="020B0600070205080204" pitchFamily="50" charset="-128"/>
            </a:rPr>
            <a:t>962</a:t>
          </a:r>
          <a:r>
            <a:rPr kumimoji="1" lang="ja-JP" altLang="en-US" sz="1100">
              <a:latin typeface="ＭＳ Ｐゴシック" panose="020B0600070205080204" pitchFamily="50" charset="-128"/>
              <a:ea typeface="ＭＳ Ｐゴシック" panose="020B0600070205080204" pitchFamily="50" charset="-128"/>
            </a:rPr>
            <a:t>百万円の減となるほか、土地開発公社の経営健全化を推進したことにより土地開発公社に係る将来負担額が</a:t>
          </a:r>
          <a:r>
            <a:rPr kumimoji="1" lang="en-US" altLang="ja-JP" sz="1100">
              <a:latin typeface="ＭＳ Ｐゴシック" panose="020B0600070205080204" pitchFamily="50" charset="-128"/>
              <a:ea typeface="ＭＳ Ｐゴシック" panose="020B0600070205080204" pitchFamily="50" charset="-128"/>
            </a:rPr>
            <a:t>1,124</a:t>
          </a:r>
          <a:r>
            <a:rPr kumimoji="1" lang="ja-JP" altLang="en-US" sz="1100">
              <a:latin typeface="ＭＳ Ｐゴシック" panose="020B0600070205080204" pitchFamily="50" charset="-128"/>
              <a:ea typeface="ＭＳ Ｐゴシック" panose="020B0600070205080204" pitchFamily="50" charset="-128"/>
            </a:rPr>
            <a:t>百万円の減となる一方で、臨時財政対策債や新庁舎建設事業債の発行などにより、一般会計等の地方債現在高が</a:t>
          </a:r>
          <a:r>
            <a:rPr kumimoji="1" lang="en-US" altLang="ja-JP" sz="1100">
              <a:latin typeface="ＭＳ Ｐゴシック" panose="020B0600070205080204" pitchFamily="50" charset="-128"/>
              <a:ea typeface="ＭＳ Ｐゴシック" panose="020B0600070205080204" pitchFamily="50" charset="-128"/>
            </a:rPr>
            <a:t>2,318</a:t>
          </a:r>
          <a:r>
            <a:rPr kumimoji="1" lang="ja-JP" altLang="en-US" sz="1100">
              <a:latin typeface="ＭＳ Ｐゴシック" panose="020B0600070205080204" pitchFamily="50" charset="-128"/>
              <a:ea typeface="ＭＳ Ｐゴシック" panose="020B0600070205080204" pitchFamily="50" charset="-128"/>
            </a:rPr>
            <a:t>百万円の増となり、将来負担額総額は</a:t>
          </a:r>
          <a:r>
            <a:rPr kumimoji="1" lang="en-US" altLang="ja-JP" sz="1100">
              <a:latin typeface="ＭＳ Ｐゴシック" panose="020B0600070205080204" pitchFamily="50" charset="-128"/>
              <a:ea typeface="ＭＳ Ｐゴシック" panose="020B0600070205080204" pitchFamily="50" charset="-128"/>
            </a:rPr>
            <a:t>399</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また、将来負担額から差し引く充当可能財源等は、新庁舎建設に伴う公共施設整備基金の取り崩し等により充当可能基金残高が</a:t>
          </a:r>
          <a:r>
            <a:rPr kumimoji="1" lang="en-US" altLang="ja-JP" sz="1100">
              <a:latin typeface="ＭＳ Ｐゴシック" panose="020B0600070205080204" pitchFamily="50" charset="-128"/>
              <a:ea typeface="ＭＳ Ｐゴシック" panose="020B0600070205080204" pitchFamily="50" charset="-128"/>
            </a:rPr>
            <a:t>3,968</a:t>
          </a:r>
          <a:r>
            <a:rPr kumimoji="1" lang="ja-JP" altLang="en-US" sz="1100">
              <a:latin typeface="ＭＳ Ｐゴシック" panose="020B0600070205080204" pitchFamily="50" charset="-128"/>
              <a:ea typeface="ＭＳ Ｐゴシック" panose="020B0600070205080204" pitchFamily="50" charset="-128"/>
            </a:rPr>
            <a:t>百万円の減、都市計画税歳入見込額の減により、</a:t>
          </a:r>
          <a:r>
            <a:rPr kumimoji="1" lang="en-US" altLang="ja-JP" sz="1100">
              <a:latin typeface="ＭＳ Ｐゴシック" panose="020B0600070205080204" pitchFamily="50" charset="-128"/>
              <a:ea typeface="ＭＳ Ｐゴシック" panose="020B0600070205080204" pitchFamily="50" charset="-128"/>
            </a:rPr>
            <a:t>3,234</a:t>
          </a:r>
          <a:r>
            <a:rPr kumimoji="1" lang="ja-JP" altLang="en-US" sz="1100">
              <a:latin typeface="ＭＳ Ｐゴシック" panose="020B0600070205080204" pitchFamily="50" charset="-128"/>
              <a:ea typeface="ＭＳ Ｐゴシック" panose="020B0600070205080204" pitchFamily="50" charset="-128"/>
            </a:rPr>
            <a:t>百万円の減となった。将来負担額の増に加え、充当可能財源等の減により、将来負担比率は前年度比</a:t>
          </a:r>
          <a:r>
            <a:rPr kumimoji="1" lang="en-US" altLang="ja-JP" sz="1100">
              <a:latin typeface="ＭＳ Ｐゴシック" panose="020B0600070205080204" pitchFamily="50" charset="-128"/>
              <a:ea typeface="ＭＳ Ｐゴシック" panose="020B0600070205080204" pitchFamily="50" charset="-128"/>
            </a:rPr>
            <a:t>26.7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37.0</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53213</xdr:rowOff>
    </xdr:from>
    <xdr:to>
      <xdr:col>81</xdr:col>
      <xdr:colOff>44450</xdr:colOff>
      <xdr:row>15</xdr:row>
      <xdr:rowOff>96520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53513"/>
          <a:ext cx="8382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16214</xdr:rowOff>
    </xdr:from>
    <xdr:to>
      <xdr:col>77</xdr:col>
      <xdr:colOff>44450</xdr:colOff>
      <xdr:row>14</xdr:row>
      <xdr:rowOff>53213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1651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16214</xdr:rowOff>
    </xdr:from>
    <xdr:to>
      <xdr:col>72</xdr:col>
      <xdr:colOff>203200</xdr:colOff>
      <xdr:row>14</xdr:row>
      <xdr:rowOff>95843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1651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77343</xdr:rowOff>
    </xdr:from>
    <xdr:to>
      <xdr:col>68</xdr:col>
      <xdr:colOff>152400</xdr:colOff>
      <xdr:row>14</xdr:row>
      <xdr:rowOff>95843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7764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116137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45720</xdr:rowOff>
    </xdr:from>
    <xdr:to>
      <xdr:col>81</xdr:col>
      <xdr:colOff>95250</xdr:colOff>
      <xdr:row>15</xdr:row>
      <xdr:rowOff>147320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17797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8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xdr:rowOff>
    </xdr:from>
    <xdr:to>
      <xdr:col>77</xdr:col>
      <xdr:colOff>95250</xdr:colOff>
      <xdr:row>14</xdr:row>
      <xdr:rowOff>104013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114190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7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136864</xdr:rowOff>
    </xdr:from>
    <xdr:to>
      <xdr:col>73</xdr:col>
      <xdr:colOff>44450</xdr:colOff>
      <xdr:row>14</xdr:row>
      <xdr:rowOff>67014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77191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45043</xdr:rowOff>
    </xdr:from>
    <xdr:to>
      <xdr:col>68</xdr:col>
      <xdr:colOff>203200</xdr:colOff>
      <xdr:row>14</xdr:row>
      <xdr:rowOff>146643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156820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26543</xdr:rowOff>
    </xdr:from>
    <xdr:to>
      <xdr:col>64</xdr:col>
      <xdr:colOff>152400</xdr:colOff>
      <xdr:row>14</xdr:row>
      <xdr:rowOff>128143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138320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退職者の減少に伴い退職手当が減となる一方で、人事院勧告に伴う給与改定の影響などにより、分子である人件費に係る経常経費充当一般財源は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百万円の増となったほか、分母である経常一般財源等が、臨時財政対策債の減少などにより前年度比</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百万円の減となったことにより、人件費に係る経常収支比率は前年度比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36</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36</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139700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99077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本庁舎管理事業費の増などにより、分子である物件費に係る経常経費充当一般財源は前年度比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また、分母である経常一般財源等が減少したため、物件費に係る経常収支比率は前年度比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27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2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84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0</xdr:rowOff>
    </xdr:from>
    <xdr:to>
      <xdr:col>82</xdr:col>
      <xdr:colOff>158750</xdr:colOff>
      <xdr:row>17</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38100</xdr:rowOff>
    </xdr:from>
    <xdr:to>
      <xdr:col>69</xdr:col>
      <xdr:colOff>142875</xdr:colOff>
      <xdr:row>17</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認定こども園等給付事業費や児童扶養手当費の増などにより、分子である扶助費に係る経常経費充当一般財源は前年度比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また、分母である経常一般財源等が減少したため、扶助費に係る経常収支比率は前年度比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なお、類似団体の平均を上回っている要因は、市単独の老人医療扶助や、子ども医療扶助を行っていることが考えられる。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731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％）の内訳は、繰出金</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％となっている。（前年度　繰出金</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社会保障関係経費の増加に伴い後期高齢者医療事業や介護保険事業に係る繰出金が増となったほか、分母である経常一般財源等が減少したため、繰出金に係る経常収支比率は前年度比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59</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40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96520</xdr:rowOff>
    </xdr:from>
    <xdr:to>
      <xdr:col>78</xdr:col>
      <xdr:colOff>69850</xdr:colOff>
      <xdr:row>58</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5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577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分子である補助費等に係る経常経費充当一般財源は前年度とほぼ同額で、前年度比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分母である経常一般財源等が減少したが、補助費等に係る経常収支比率は増減なしの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35</xdr:row>
      <xdr:rowOff>151493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52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35</xdr:row>
      <xdr:rowOff>151493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35</xdr:row>
      <xdr:rowOff>151493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35</xdr:row>
      <xdr:rowOff>151493</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78922</xdr:rowOff>
    </xdr:from>
    <xdr:to>
      <xdr:col>74</xdr:col>
      <xdr:colOff>31750</xdr:colOff>
      <xdr:row>36</xdr:row>
      <xdr:rowOff>9072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19249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78922</xdr:rowOff>
    </xdr:from>
    <xdr:to>
      <xdr:col>65</xdr:col>
      <xdr:colOff>53975</xdr:colOff>
      <xdr:row>36</xdr:row>
      <xdr:rowOff>9072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19249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年度に借り入れた臨時財政対策債や公共用地先行取得事業債の元金償還が始まったことなどにより、分子である公債費に係る経常経費充当一般財源は前年度比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また、分母である経常一般財源等が減少したため、公債費に係る経常収支比率は前年度比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54611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54611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分子である経常経費充当一般財源（公債費除く）が前年度比</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百万円の増となったほか、分母である経常一般財源等が減少したため、公債費以外に係る経常収支比率は前年度比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080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53848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53848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80061"/>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10719</xdr:rowOff>
    </xdr:from>
    <xdr:to>
      <xdr:col>29</xdr:col>
      <xdr:colOff>127000</xdr:colOff>
      <xdr:row>15</xdr:row>
      <xdr:rowOff>44552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30094"/>
          <a:ext cx="6477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44552</xdr:rowOff>
    </xdr:from>
    <xdr:to>
      <xdr:col>26</xdr:col>
      <xdr:colOff>50800</xdr:colOff>
      <xdr:row>15</xdr:row>
      <xdr:rowOff>114000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63927"/>
          <a:ext cx="698500" cy="6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114000</xdr:rowOff>
    </xdr:from>
    <xdr:to>
      <xdr:col>22</xdr:col>
      <xdr:colOff>114300</xdr:colOff>
      <xdr:row>15</xdr:row>
      <xdr:rowOff>163286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33375"/>
          <a:ext cx="698500" cy="4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115783</xdr:rowOff>
    </xdr:from>
    <xdr:to>
      <xdr:col>18</xdr:col>
      <xdr:colOff>177800</xdr:colOff>
      <xdr:row>15</xdr:row>
      <xdr:rowOff>163286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35158"/>
          <a:ext cx="698500" cy="4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131369</xdr:rowOff>
    </xdr:from>
    <xdr:to>
      <xdr:col>29</xdr:col>
      <xdr:colOff>177800</xdr:colOff>
      <xdr:row>15</xdr:row>
      <xdr:rowOff>61519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7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147896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2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165202</xdr:rowOff>
    </xdr:from>
    <xdr:to>
      <xdr:col>26</xdr:col>
      <xdr:colOff>101600</xdr:colOff>
      <xdr:row>15</xdr:row>
      <xdr:rowOff>95352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1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105529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8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63200</xdr:rowOff>
    </xdr:from>
    <xdr:to>
      <xdr:col>22</xdr:col>
      <xdr:colOff>165100</xdr:colOff>
      <xdr:row>15</xdr:row>
      <xdr:rowOff>164800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8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3527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112486</xdr:rowOff>
    </xdr:from>
    <xdr:to>
      <xdr:col>19</xdr:col>
      <xdr:colOff>38100</xdr:colOff>
      <xdr:row>16</xdr:row>
      <xdr:rowOff>42636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31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52813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0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64983</xdr:rowOff>
    </xdr:from>
    <xdr:to>
      <xdr:col>15</xdr:col>
      <xdr:colOff>101600</xdr:colOff>
      <xdr:row>15</xdr:row>
      <xdr:rowOff>166583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8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5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111608</xdr:rowOff>
    </xdr:from>
    <xdr:to>
      <xdr:col>29</xdr:col>
      <xdr:colOff>127000</xdr:colOff>
      <xdr:row>37</xdr:row>
      <xdr:rowOff>4090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64858"/>
          <a:ext cx="6477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2984</xdr:rowOff>
    </xdr:from>
    <xdr:to>
      <xdr:col>26</xdr:col>
      <xdr:colOff>50800</xdr:colOff>
      <xdr:row>37</xdr:row>
      <xdr:rowOff>4090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27684"/>
          <a:ext cx="698500" cy="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137896</xdr:rowOff>
    </xdr:from>
    <xdr:to>
      <xdr:col>22</xdr:col>
      <xdr:colOff>114300</xdr:colOff>
      <xdr:row>37</xdr:row>
      <xdr:rowOff>2984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91146"/>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137896</xdr:rowOff>
    </xdr:from>
    <xdr:to>
      <xdr:col>18</xdr:col>
      <xdr:colOff>177800</xdr:colOff>
      <xdr:row>36</xdr:row>
      <xdr:rowOff>151461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91146"/>
          <a:ext cx="698500" cy="1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60808</xdr:rowOff>
    </xdr:from>
    <xdr:to>
      <xdr:col>29</xdr:col>
      <xdr:colOff>177800</xdr:colOff>
      <xdr:row>36</xdr:row>
      <xdr:rowOff>162408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32885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124740</xdr:rowOff>
    </xdr:from>
    <xdr:to>
      <xdr:col>26</xdr:col>
      <xdr:colOff>101600</xdr:colOff>
      <xdr:row>37</xdr:row>
      <xdr:rowOff>54890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39667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123634</xdr:rowOff>
    </xdr:from>
    <xdr:to>
      <xdr:col>22</xdr:col>
      <xdr:colOff>165100</xdr:colOff>
      <xdr:row>37</xdr:row>
      <xdr:rowOff>53784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7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38561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6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87096</xdr:rowOff>
    </xdr:from>
    <xdr:to>
      <xdr:col>19</xdr:col>
      <xdr:colOff>38100</xdr:colOff>
      <xdr:row>37</xdr:row>
      <xdr:rowOff>17246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2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100661</xdr:rowOff>
    </xdr:from>
    <xdr:to>
      <xdr:col>15</xdr:col>
      <xdr:colOff>101600</xdr:colOff>
      <xdr:row>37</xdr:row>
      <xdr:rowOff>30811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5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4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147739</xdr:rowOff>
    </xdr:from>
    <xdr:to>
      <xdr:col>24</xdr:col>
      <xdr:colOff>63500</xdr:colOff>
      <xdr:row>35</xdr:row>
      <xdr:rowOff>160045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8489"/>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157302</xdr:rowOff>
    </xdr:from>
    <xdr:to>
      <xdr:col>19</xdr:col>
      <xdr:colOff>177800</xdr:colOff>
      <xdr:row>35</xdr:row>
      <xdr:rowOff>160045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80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157302</xdr:rowOff>
    </xdr:from>
    <xdr:to>
      <xdr:col>15</xdr:col>
      <xdr:colOff>50800</xdr:colOff>
      <xdr:row>36</xdr:row>
      <xdr:rowOff>19990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805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65176</xdr:rowOff>
    </xdr:from>
    <xdr:to>
      <xdr:col>10</xdr:col>
      <xdr:colOff>114300</xdr:colOff>
      <xdr:row>36</xdr:row>
      <xdr:rowOff>19990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65926"/>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96939</xdr:rowOff>
    </xdr:from>
    <xdr:to>
      <xdr:col>24</xdr:col>
      <xdr:colOff>114300</xdr:colOff>
      <xdr:row>36</xdr:row>
      <xdr:rowOff>27089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75366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109245</xdr:rowOff>
    </xdr:from>
    <xdr:to>
      <xdr:col>20</xdr:col>
      <xdr:colOff>38100</xdr:colOff>
      <xdr:row>36</xdr:row>
      <xdr:rowOff>39395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30522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106502</xdr:rowOff>
    </xdr:from>
    <xdr:to>
      <xdr:col>15</xdr:col>
      <xdr:colOff>101600</xdr:colOff>
      <xdr:row>36</xdr:row>
      <xdr:rowOff>36652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27779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140640</xdr:rowOff>
    </xdr:from>
    <xdr:to>
      <xdr:col>10</xdr:col>
      <xdr:colOff>165100</xdr:colOff>
      <xdr:row>36</xdr:row>
      <xdr:rowOff>70790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61917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14376</xdr:rowOff>
    </xdr:from>
    <xdr:to>
      <xdr:col>6</xdr:col>
      <xdr:colOff>38100</xdr:colOff>
      <xdr:row>35</xdr:row>
      <xdr:rowOff>115976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107103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110439</xdr:rowOff>
    </xdr:from>
    <xdr:to>
      <xdr:col>24</xdr:col>
      <xdr:colOff>63500</xdr:colOff>
      <xdr:row>57</xdr:row>
      <xdr:rowOff>40983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1639"/>
          <a:ext cx="8382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4940</xdr:rowOff>
    </xdr:from>
    <xdr:to>
      <xdr:col>19</xdr:col>
      <xdr:colOff>177800</xdr:colOff>
      <xdr:row>57</xdr:row>
      <xdr:rowOff>40983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77590"/>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4940</xdr:rowOff>
    </xdr:from>
    <xdr:to>
      <xdr:col>15</xdr:col>
      <xdr:colOff>50800</xdr:colOff>
      <xdr:row>57</xdr:row>
      <xdr:rowOff>23076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7590"/>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23076</xdr:rowOff>
    </xdr:from>
    <xdr:to>
      <xdr:col>10</xdr:col>
      <xdr:colOff>114300</xdr:colOff>
      <xdr:row>57</xdr:row>
      <xdr:rowOff>42583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572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41215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59639</xdr:rowOff>
    </xdr:from>
    <xdr:to>
      <xdr:col>24</xdr:col>
      <xdr:colOff>114300</xdr:colOff>
      <xdr:row>56</xdr:row>
      <xdr:rowOff>161239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38066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161633</xdr:rowOff>
    </xdr:from>
    <xdr:to>
      <xdr:col>20</xdr:col>
      <xdr:colOff>38100</xdr:colOff>
      <xdr:row>57</xdr:row>
      <xdr:rowOff>91783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82910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125590</xdr:rowOff>
    </xdr:from>
    <xdr:to>
      <xdr:col>15</xdr:col>
      <xdr:colOff>101600</xdr:colOff>
      <xdr:row>57</xdr:row>
      <xdr:rowOff>55740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46867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143726</xdr:rowOff>
    </xdr:from>
    <xdr:to>
      <xdr:col>10</xdr:col>
      <xdr:colOff>165100</xdr:colOff>
      <xdr:row>57</xdr:row>
      <xdr:rowOff>73876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65003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163233</xdr:rowOff>
    </xdr:from>
    <xdr:to>
      <xdr:col>6</xdr:col>
      <xdr:colOff>38100</xdr:colOff>
      <xdr:row>57</xdr:row>
      <xdr:rowOff>93383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84510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48450</xdr:rowOff>
    </xdr:from>
    <xdr:to>
      <xdr:col>24</xdr:col>
      <xdr:colOff>63500</xdr:colOff>
      <xdr:row>76</xdr:row>
      <xdr:rowOff>48640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7865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87393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0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23876</xdr:rowOff>
    </xdr:from>
    <xdr:to>
      <xdr:col>19</xdr:col>
      <xdr:colOff>177800</xdr:colOff>
      <xdr:row>76</xdr:row>
      <xdr:rowOff>48450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54076"/>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138447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1969</xdr:rowOff>
    </xdr:from>
    <xdr:to>
      <xdr:col>15</xdr:col>
      <xdr:colOff>50800</xdr:colOff>
      <xdr:row>76</xdr:row>
      <xdr:rowOff>23876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2169"/>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1969</xdr:rowOff>
    </xdr:from>
    <xdr:to>
      <xdr:col>10</xdr:col>
      <xdr:colOff>114300</xdr:colOff>
      <xdr:row>76</xdr:row>
      <xdr:rowOff>11303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3216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74820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169290</xdr:rowOff>
    </xdr:from>
    <xdr:to>
      <xdr:col>24</xdr:col>
      <xdr:colOff>114300</xdr:colOff>
      <xdr:row>76</xdr:row>
      <xdr:rowOff>99440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147717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169100</xdr:rowOff>
    </xdr:from>
    <xdr:to>
      <xdr:col>20</xdr:col>
      <xdr:colOff>38100</xdr:colOff>
      <xdr:row>76</xdr:row>
      <xdr:rowOff>99250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90377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144526</xdr:rowOff>
    </xdr:from>
    <xdr:to>
      <xdr:col>15</xdr:col>
      <xdr:colOff>101600</xdr:colOff>
      <xdr:row>76</xdr:row>
      <xdr:rowOff>74676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65803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122619</xdr:rowOff>
    </xdr:from>
    <xdr:to>
      <xdr:col>10</xdr:col>
      <xdr:colOff>165100</xdr:colOff>
      <xdr:row>76</xdr:row>
      <xdr:rowOff>52769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43896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7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131953</xdr:rowOff>
    </xdr:from>
    <xdr:to>
      <xdr:col>6</xdr:col>
      <xdr:colOff>38100</xdr:colOff>
      <xdr:row>76</xdr:row>
      <xdr:rowOff>62103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53230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8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51803</xdr:rowOff>
    </xdr:from>
    <xdr:to>
      <xdr:col>24</xdr:col>
      <xdr:colOff>63500</xdr:colOff>
      <xdr:row>96</xdr:row>
      <xdr:rowOff>39802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39553"/>
          <a:ext cx="8382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151549</xdr:rowOff>
    </xdr:from>
    <xdr:to>
      <xdr:col>19</xdr:col>
      <xdr:colOff>177800</xdr:colOff>
      <xdr:row>96</xdr:row>
      <xdr:rowOff>39802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39299"/>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51460</xdr:rowOff>
    </xdr:from>
    <xdr:to>
      <xdr:col>15</xdr:col>
      <xdr:colOff>50800</xdr:colOff>
      <xdr:row>95</xdr:row>
      <xdr:rowOff>151549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3921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51460</xdr:rowOff>
    </xdr:from>
    <xdr:to>
      <xdr:col>10</xdr:col>
      <xdr:colOff>114300</xdr:colOff>
      <xdr:row>96</xdr:row>
      <xdr:rowOff>35573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9210"/>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xdr:rowOff>
    </xdr:from>
    <xdr:to>
      <xdr:col>24</xdr:col>
      <xdr:colOff>114300</xdr:colOff>
      <xdr:row>95</xdr:row>
      <xdr:rowOff>102603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150880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160452</xdr:rowOff>
    </xdr:from>
    <xdr:to>
      <xdr:col>20</xdr:col>
      <xdr:colOff>38100</xdr:colOff>
      <xdr:row>96</xdr:row>
      <xdr:rowOff>90602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81729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100749</xdr:rowOff>
    </xdr:from>
    <xdr:to>
      <xdr:col>15</xdr:col>
      <xdr:colOff>101600</xdr:colOff>
      <xdr:row>96</xdr:row>
      <xdr:rowOff>30899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22026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660</xdr:rowOff>
    </xdr:from>
    <xdr:to>
      <xdr:col>10</xdr:col>
      <xdr:colOff>165100</xdr:colOff>
      <xdr:row>95</xdr:row>
      <xdr:rowOff>102260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93387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156223</xdr:rowOff>
    </xdr:from>
    <xdr:to>
      <xdr:col>6</xdr:col>
      <xdr:colOff>38100</xdr:colOff>
      <xdr:row>96</xdr:row>
      <xdr:rowOff>86373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167197</xdr:rowOff>
    </xdr:from>
    <xdr:to>
      <xdr:col>55</xdr:col>
      <xdr:colOff>0</xdr:colOff>
      <xdr:row>36</xdr:row>
      <xdr:rowOff>80982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167947"/>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167197</xdr:rowOff>
    </xdr:from>
    <xdr:to>
      <xdr:col>50</xdr:col>
      <xdr:colOff>114300</xdr:colOff>
      <xdr:row>36</xdr:row>
      <xdr:rowOff>130099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167947"/>
          <a:ext cx="88900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130099</xdr:rowOff>
    </xdr:from>
    <xdr:to>
      <xdr:col>45</xdr:col>
      <xdr:colOff>177800</xdr:colOff>
      <xdr:row>37</xdr:row>
      <xdr:rowOff>38463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02299"/>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65601</xdr:rowOff>
    </xdr:from>
    <xdr:to>
      <xdr:col>41</xdr:col>
      <xdr:colOff>50800</xdr:colOff>
      <xdr:row>37</xdr:row>
      <xdr:rowOff>38463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237801"/>
          <a:ext cx="889000" cy="1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53056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30182</xdr:rowOff>
    </xdr:from>
    <xdr:to>
      <xdr:col>55</xdr:col>
      <xdr:colOff>50800</xdr:colOff>
      <xdr:row>36</xdr:row>
      <xdr:rowOff>131782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53059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116397</xdr:rowOff>
    </xdr:from>
    <xdr:to>
      <xdr:col>50</xdr:col>
      <xdr:colOff>165100</xdr:colOff>
      <xdr:row>36</xdr:row>
      <xdr:rowOff>46547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63074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8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79299</xdr:rowOff>
    </xdr:from>
    <xdr:to>
      <xdr:col>46</xdr:col>
      <xdr:colOff>38100</xdr:colOff>
      <xdr:row>37</xdr:row>
      <xdr:rowOff>9449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25976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159113</xdr:rowOff>
    </xdr:from>
    <xdr:to>
      <xdr:col>41</xdr:col>
      <xdr:colOff>101600</xdr:colOff>
      <xdr:row>37</xdr:row>
      <xdr:rowOff>89263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105790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14801</xdr:rowOff>
    </xdr:from>
    <xdr:to>
      <xdr:col>36</xdr:col>
      <xdr:colOff>165100</xdr:colOff>
      <xdr:row>36</xdr:row>
      <xdr:rowOff>116401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132928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96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89545</xdr:rowOff>
    </xdr:from>
    <xdr:to>
      <xdr:col>55</xdr:col>
      <xdr:colOff>0</xdr:colOff>
      <xdr:row>56</xdr:row>
      <xdr:rowOff>132202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004945"/>
          <a:ext cx="838200" cy="7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29334</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3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132202</xdr:rowOff>
    </xdr:from>
    <xdr:to>
      <xdr:col>50</xdr:col>
      <xdr:colOff>114300</xdr:colOff>
      <xdr:row>58</xdr:row>
      <xdr:rowOff>149964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33402"/>
          <a:ext cx="889000" cy="36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168734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9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128979</xdr:rowOff>
    </xdr:from>
    <xdr:to>
      <xdr:col>45</xdr:col>
      <xdr:colOff>177800</xdr:colOff>
      <xdr:row>58</xdr:row>
      <xdr:rowOff>149964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58729"/>
          <a:ext cx="889000" cy="5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107015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128979</xdr:rowOff>
    </xdr:from>
    <xdr:to>
      <xdr:col>41</xdr:col>
      <xdr:colOff>50800</xdr:colOff>
      <xdr:row>57</xdr:row>
      <xdr:rowOff>6838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58729"/>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64607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67418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38745</xdr:rowOff>
    </xdr:from>
    <xdr:to>
      <xdr:col>55</xdr:col>
      <xdr:colOff>50800</xdr:colOff>
      <xdr:row>52</xdr:row>
      <xdr:rowOff>140345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9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146969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89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81402</xdr:rowOff>
    </xdr:from>
    <xdr:to>
      <xdr:col>50</xdr:col>
      <xdr:colOff>165100</xdr:colOff>
      <xdr:row>57</xdr:row>
      <xdr:rowOff>11552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28079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99164</xdr:rowOff>
    </xdr:from>
    <xdr:to>
      <xdr:col>46</xdr:col>
      <xdr:colOff>38100</xdr:colOff>
      <xdr:row>59</xdr:row>
      <xdr:rowOff>29314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20441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3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78179</xdr:rowOff>
    </xdr:from>
    <xdr:to>
      <xdr:col>41</xdr:col>
      <xdr:colOff>101600</xdr:colOff>
      <xdr:row>56</xdr:row>
      <xdr:rowOff>8329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24856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127488</xdr:rowOff>
    </xdr:from>
    <xdr:to>
      <xdr:col>36</xdr:col>
      <xdr:colOff>165100</xdr:colOff>
      <xdr:row>57</xdr:row>
      <xdr:rowOff>57638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74165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75398</xdr:rowOff>
    </xdr:from>
    <xdr:to>
      <xdr:col>55</xdr:col>
      <xdr:colOff>0</xdr:colOff>
      <xdr:row>77</xdr:row>
      <xdr:rowOff>165238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105598"/>
          <a:ext cx="8382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127355</xdr:rowOff>
    </xdr:from>
    <xdr:to>
      <xdr:col>50</xdr:col>
      <xdr:colOff>114300</xdr:colOff>
      <xdr:row>77</xdr:row>
      <xdr:rowOff>165238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29005"/>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23571</xdr:rowOff>
    </xdr:from>
    <xdr:to>
      <xdr:col>45</xdr:col>
      <xdr:colOff>177800</xdr:colOff>
      <xdr:row>77</xdr:row>
      <xdr:rowOff>127355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053771"/>
          <a:ext cx="8890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23571</xdr:rowOff>
    </xdr:from>
    <xdr:to>
      <xdr:col>41</xdr:col>
      <xdr:colOff>50800</xdr:colOff>
      <xdr:row>76</xdr:row>
      <xdr:rowOff>93066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5377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110337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24598</xdr:rowOff>
    </xdr:from>
    <xdr:to>
      <xdr:col>55</xdr:col>
      <xdr:colOff>50800</xdr:colOff>
      <xdr:row>76</xdr:row>
      <xdr:rowOff>126198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47475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114438</xdr:rowOff>
    </xdr:from>
    <xdr:to>
      <xdr:col>50</xdr:col>
      <xdr:colOff>165100</xdr:colOff>
      <xdr:row>78</xdr:row>
      <xdr:rowOff>44588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35715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76555</xdr:rowOff>
    </xdr:from>
    <xdr:to>
      <xdr:col>46</xdr:col>
      <xdr:colOff>38100</xdr:colOff>
      <xdr:row>78</xdr:row>
      <xdr:rowOff>6705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169282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144221</xdr:rowOff>
    </xdr:from>
    <xdr:to>
      <xdr:col>41</xdr:col>
      <xdr:colOff>101600</xdr:colOff>
      <xdr:row>76</xdr:row>
      <xdr:rowOff>74371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90898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7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42266</xdr:rowOff>
    </xdr:from>
    <xdr:to>
      <xdr:col>36</xdr:col>
      <xdr:colOff>165100</xdr:colOff>
      <xdr:row>76</xdr:row>
      <xdr:rowOff>143866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134993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54051</xdr:rowOff>
    </xdr:from>
    <xdr:to>
      <xdr:col>55</xdr:col>
      <xdr:colOff>0</xdr:colOff>
      <xdr:row>94</xdr:row>
      <xdr:rowOff>97447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827451"/>
          <a:ext cx="838200" cy="3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65460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53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97447</xdr:rowOff>
    </xdr:from>
    <xdr:to>
      <xdr:col>50</xdr:col>
      <xdr:colOff>114300</xdr:colOff>
      <xdr:row>96</xdr:row>
      <xdr:rowOff>119983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213747"/>
          <a:ext cx="889000" cy="3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109220</xdr:rowOff>
    </xdr:from>
    <xdr:to>
      <xdr:col>45</xdr:col>
      <xdr:colOff>177800</xdr:colOff>
      <xdr:row>96</xdr:row>
      <xdr:rowOff>119983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68420"/>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109220</xdr:rowOff>
    </xdr:from>
    <xdr:to>
      <xdr:col>41</xdr:col>
      <xdr:colOff>50800</xdr:colOff>
      <xdr:row>96</xdr:row>
      <xdr:rowOff>126251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68420"/>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3251</xdr:rowOff>
    </xdr:from>
    <xdr:to>
      <xdr:col>55</xdr:col>
      <xdr:colOff>50800</xdr:colOff>
      <xdr:row>92</xdr:row>
      <xdr:rowOff>104851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7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26128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6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46647</xdr:rowOff>
    </xdr:from>
    <xdr:to>
      <xdr:col>50</xdr:col>
      <xdr:colOff>165100</xdr:colOff>
      <xdr:row>94</xdr:row>
      <xdr:rowOff>148247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164774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9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69183</xdr:rowOff>
    </xdr:from>
    <xdr:to>
      <xdr:col>46</xdr:col>
      <xdr:colOff>38100</xdr:colOff>
      <xdr:row>96</xdr:row>
      <xdr:rowOff>170783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58420</xdr:rowOff>
    </xdr:from>
    <xdr:to>
      <xdr:col>41</xdr:col>
      <xdr:colOff>101600</xdr:colOff>
      <xdr:row>96</xdr:row>
      <xdr:rowOff>160020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151147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75451</xdr:rowOff>
    </xdr:from>
    <xdr:to>
      <xdr:col>36</xdr:col>
      <xdr:colOff>165100</xdr:colOff>
      <xdr:row>97</xdr:row>
      <xdr:rowOff>5601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22128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20188</xdr:rowOff>
    </xdr:from>
    <xdr:to>
      <xdr:col>85</xdr:col>
      <xdr:colOff>127000</xdr:colOff>
      <xdr:row>38</xdr:row>
      <xdr:rowOff>128818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35288"/>
          <a:ext cx="838200" cy="10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20188</xdr:rowOff>
    </xdr:from>
    <xdr:to>
      <xdr:col>81</xdr:col>
      <xdr:colOff>50800</xdr:colOff>
      <xdr:row>38</xdr:row>
      <xdr:rowOff>117206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35288"/>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117206</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32306"/>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96815</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11915"/>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78018</xdr:rowOff>
    </xdr:from>
    <xdr:to>
      <xdr:col>85</xdr:col>
      <xdr:colOff>177800</xdr:colOff>
      <xdr:row>39</xdr:row>
      <xdr:rowOff>8168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164395</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140838</xdr:rowOff>
    </xdr:from>
    <xdr:to>
      <xdr:col>81</xdr:col>
      <xdr:colOff>101600</xdr:colOff>
      <xdr:row>38</xdr:row>
      <xdr:rowOff>70988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62115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5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66406</xdr:rowOff>
    </xdr:from>
    <xdr:to>
      <xdr:col>76</xdr:col>
      <xdr:colOff>165100</xdr:colOff>
      <xdr:row>38</xdr:row>
      <xdr:rowOff>168006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159133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46015</xdr:rowOff>
    </xdr:from>
    <xdr:to>
      <xdr:col>67</xdr:col>
      <xdr:colOff>101600</xdr:colOff>
      <xdr:row>38</xdr:row>
      <xdr:rowOff>147615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138742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163337</xdr:rowOff>
    </xdr:from>
    <xdr:to>
      <xdr:col>85</xdr:col>
      <xdr:colOff>127000</xdr:colOff>
      <xdr:row>77</xdr:row>
      <xdr:rowOff>21811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93537"/>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21811</xdr:rowOff>
    </xdr:from>
    <xdr:to>
      <xdr:col>81</xdr:col>
      <xdr:colOff>50800</xdr:colOff>
      <xdr:row>77</xdr:row>
      <xdr:rowOff>34612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2346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34612</xdr:rowOff>
    </xdr:from>
    <xdr:to>
      <xdr:col>76</xdr:col>
      <xdr:colOff>114300</xdr:colOff>
      <xdr:row>77</xdr:row>
      <xdr:rowOff>35001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362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35001</xdr:rowOff>
    </xdr:from>
    <xdr:to>
      <xdr:col>71</xdr:col>
      <xdr:colOff>177800</xdr:colOff>
      <xdr:row>77</xdr:row>
      <xdr:rowOff>52490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36651"/>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112537</xdr:rowOff>
    </xdr:from>
    <xdr:to>
      <xdr:col>85</xdr:col>
      <xdr:colOff>177800</xdr:colOff>
      <xdr:row>77</xdr:row>
      <xdr:rowOff>42687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90964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142461</xdr:rowOff>
    </xdr:from>
    <xdr:to>
      <xdr:col>81</xdr:col>
      <xdr:colOff>101600</xdr:colOff>
      <xdr:row>77</xdr:row>
      <xdr:rowOff>72611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63738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155262</xdr:rowOff>
    </xdr:from>
    <xdr:to>
      <xdr:col>76</xdr:col>
      <xdr:colOff>165100</xdr:colOff>
      <xdr:row>77</xdr:row>
      <xdr:rowOff>85412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76539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155651</xdr:rowOff>
    </xdr:from>
    <xdr:to>
      <xdr:col>72</xdr:col>
      <xdr:colOff>38100</xdr:colOff>
      <xdr:row>77</xdr:row>
      <xdr:rowOff>85801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76928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1690</xdr:rowOff>
    </xdr:from>
    <xdr:to>
      <xdr:col>67</xdr:col>
      <xdr:colOff>101600</xdr:colOff>
      <xdr:row>77</xdr:row>
      <xdr:rowOff>103290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94417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137740</xdr:rowOff>
    </xdr:from>
    <xdr:to>
      <xdr:col>85</xdr:col>
      <xdr:colOff>127000</xdr:colOff>
      <xdr:row>93</xdr:row>
      <xdr:rowOff>131209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911140"/>
          <a:ext cx="8382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153759</xdr:rowOff>
    </xdr:from>
    <xdr:ext cx="469744"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270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139591</xdr:rowOff>
    </xdr:from>
    <xdr:to>
      <xdr:col>81</xdr:col>
      <xdr:colOff>50800</xdr:colOff>
      <xdr:row>93</xdr:row>
      <xdr:rowOff>131209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5741541"/>
          <a:ext cx="889000" cy="3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158985</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4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139591</xdr:rowOff>
    </xdr:from>
    <xdr:to>
      <xdr:col>76</xdr:col>
      <xdr:colOff>114300</xdr:colOff>
      <xdr:row>93</xdr:row>
      <xdr:rowOff>152110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5741541"/>
          <a:ext cx="889000" cy="3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12137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7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29972</xdr:rowOff>
    </xdr:from>
    <xdr:to>
      <xdr:col>71</xdr:col>
      <xdr:colOff>177800</xdr:colOff>
      <xdr:row>93</xdr:row>
      <xdr:rowOff>152110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5974822"/>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170197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45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135927</xdr:rowOff>
    </xdr:from>
    <xdr:to>
      <xdr:col>67</xdr:col>
      <xdr:colOff>101600</xdr:colOff>
      <xdr:row>93</xdr:row>
      <xdr:rowOff>66077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82604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56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86940</xdr:rowOff>
    </xdr:from>
    <xdr:to>
      <xdr:col>85</xdr:col>
      <xdr:colOff>177800</xdr:colOff>
      <xdr:row>93</xdr:row>
      <xdr:rowOff>17090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8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109817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7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80409</xdr:rowOff>
    </xdr:from>
    <xdr:to>
      <xdr:col>81</xdr:col>
      <xdr:colOff>101600</xdr:colOff>
      <xdr:row>94</xdr:row>
      <xdr:rowOff>10559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27086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580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88791</xdr:rowOff>
    </xdr:from>
    <xdr:to>
      <xdr:col>76</xdr:col>
      <xdr:colOff>165100</xdr:colOff>
      <xdr:row>92</xdr:row>
      <xdr:rowOff>18941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56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35468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4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101310</xdr:rowOff>
    </xdr:from>
    <xdr:to>
      <xdr:col>72</xdr:col>
      <xdr:colOff>38100</xdr:colOff>
      <xdr:row>94</xdr:row>
      <xdr:rowOff>31460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0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47987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582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150622</xdr:rowOff>
    </xdr:from>
    <xdr:to>
      <xdr:col>67</xdr:col>
      <xdr:colOff>101600</xdr:colOff>
      <xdr:row>93</xdr:row>
      <xdr:rowOff>80772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59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71899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27305</xdr:rowOff>
    </xdr:from>
    <xdr:to>
      <xdr:col>116</xdr:col>
      <xdr:colOff>63500</xdr:colOff>
      <xdr:row>38</xdr:row>
      <xdr:rowOff>35878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4240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2921</xdr:rowOff>
    </xdr:from>
    <xdr:to>
      <xdr:col>111</xdr:col>
      <xdr:colOff>177800</xdr:colOff>
      <xdr:row>38</xdr:row>
      <xdr:rowOff>35878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18021"/>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166751</xdr:rowOff>
    </xdr:from>
    <xdr:to>
      <xdr:col>107</xdr:col>
      <xdr:colOff>50800</xdr:colOff>
      <xdr:row>38</xdr:row>
      <xdr:rowOff>2921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1040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142367</xdr:rowOff>
    </xdr:from>
    <xdr:to>
      <xdr:col>102</xdr:col>
      <xdr:colOff>114300</xdr:colOff>
      <xdr:row>37</xdr:row>
      <xdr:rowOff>166751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48601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26179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147955</xdr:rowOff>
    </xdr:from>
    <xdr:to>
      <xdr:col>116</xdr:col>
      <xdr:colOff>114300</xdr:colOff>
      <xdr:row>38</xdr:row>
      <xdr:rowOff>78105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126382</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156528</xdr:rowOff>
    </xdr:from>
    <xdr:to>
      <xdr:col>112</xdr:col>
      <xdr:colOff>38100</xdr:colOff>
      <xdr:row>38</xdr:row>
      <xdr:rowOff>86678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77805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59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123571</xdr:rowOff>
    </xdr:from>
    <xdr:to>
      <xdr:col>107</xdr:col>
      <xdr:colOff>101600</xdr:colOff>
      <xdr:row>38</xdr:row>
      <xdr:rowOff>53721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44848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115951</xdr:rowOff>
    </xdr:from>
    <xdr:to>
      <xdr:col>102</xdr:col>
      <xdr:colOff>165100</xdr:colOff>
      <xdr:row>38</xdr:row>
      <xdr:rowOff>46101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37228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91567</xdr:rowOff>
    </xdr:from>
    <xdr:to>
      <xdr:col>98</xdr:col>
      <xdr:colOff>38100</xdr:colOff>
      <xdr:row>38</xdr:row>
      <xdr:rowOff>21717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38244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112116</xdr:rowOff>
    </xdr:from>
    <xdr:to>
      <xdr:col>116</xdr:col>
      <xdr:colOff>63500</xdr:colOff>
      <xdr:row>57</xdr:row>
      <xdr:rowOff>123469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884766"/>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159931</xdr:rowOff>
    </xdr:from>
    <xdr:to>
      <xdr:col>111</xdr:col>
      <xdr:colOff>177800</xdr:colOff>
      <xdr:row>57</xdr:row>
      <xdr:rowOff>123469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761131"/>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19989</xdr:rowOff>
    </xdr:from>
    <xdr:to>
      <xdr:col>107</xdr:col>
      <xdr:colOff>50800</xdr:colOff>
      <xdr:row>56</xdr:row>
      <xdr:rowOff>159931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621189"/>
          <a:ext cx="889000" cy="1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49954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9093</xdr:rowOff>
    </xdr:from>
    <xdr:to>
      <xdr:col>102</xdr:col>
      <xdr:colOff>114300</xdr:colOff>
      <xdr:row>56</xdr:row>
      <xdr:rowOff>19989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6102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28389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129315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61316</xdr:rowOff>
    </xdr:from>
    <xdr:to>
      <xdr:col>116</xdr:col>
      <xdr:colOff>114300</xdr:colOff>
      <xdr:row>57</xdr:row>
      <xdr:rowOff>162916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39743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1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72669</xdr:rowOff>
    </xdr:from>
    <xdr:to>
      <xdr:col>112</xdr:col>
      <xdr:colOff>38100</xdr:colOff>
      <xdr:row>58</xdr:row>
      <xdr:rowOff>2819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165396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109131</xdr:rowOff>
    </xdr:from>
    <xdr:to>
      <xdr:col>107</xdr:col>
      <xdr:colOff>101600</xdr:colOff>
      <xdr:row>57</xdr:row>
      <xdr:rowOff>39281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55808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140639</xdr:rowOff>
    </xdr:from>
    <xdr:to>
      <xdr:col>102</xdr:col>
      <xdr:colOff>165100</xdr:colOff>
      <xdr:row>56</xdr:row>
      <xdr:rowOff>70789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87316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9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129743</xdr:rowOff>
    </xdr:from>
    <xdr:to>
      <xdr:col>98</xdr:col>
      <xdr:colOff>38100</xdr:colOff>
      <xdr:row>56</xdr:row>
      <xdr:rowOff>59893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5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76420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9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18314</xdr:rowOff>
    </xdr:from>
    <xdr:to>
      <xdr:col>116</xdr:col>
      <xdr:colOff>63500</xdr:colOff>
      <xdr:row>73</xdr:row>
      <xdr:rowOff>56307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534164"/>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56307</xdr:rowOff>
    </xdr:from>
    <xdr:to>
      <xdr:col>111</xdr:col>
      <xdr:colOff>177800</xdr:colOff>
      <xdr:row>73</xdr:row>
      <xdr:rowOff>60285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572157"/>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85615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58547</xdr:rowOff>
    </xdr:from>
    <xdr:to>
      <xdr:col>107</xdr:col>
      <xdr:colOff>50800</xdr:colOff>
      <xdr:row>73</xdr:row>
      <xdr:rowOff>60285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5743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58547</xdr:rowOff>
    </xdr:from>
    <xdr:to>
      <xdr:col>102</xdr:col>
      <xdr:colOff>114300</xdr:colOff>
      <xdr:row>73</xdr:row>
      <xdr:rowOff>124201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574397"/>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156278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138964</xdr:rowOff>
    </xdr:from>
    <xdr:to>
      <xdr:col>116</xdr:col>
      <xdr:colOff>114300</xdr:colOff>
      <xdr:row>73</xdr:row>
      <xdr:rowOff>69114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4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161841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3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5507</xdr:rowOff>
    </xdr:from>
    <xdr:to>
      <xdr:col>112</xdr:col>
      <xdr:colOff>38100</xdr:colOff>
      <xdr:row>73</xdr:row>
      <xdr:rowOff>107107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5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123634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2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9485</xdr:rowOff>
    </xdr:from>
    <xdr:to>
      <xdr:col>107</xdr:col>
      <xdr:colOff>101600</xdr:colOff>
      <xdr:row>73</xdr:row>
      <xdr:rowOff>111085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5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127612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3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7747</xdr:rowOff>
    </xdr:from>
    <xdr:to>
      <xdr:col>102</xdr:col>
      <xdr:colOff>165100</xdr:colOff>
      <xdr:row>73</xdr:row>
      <xdr:rowOff>109347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5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125874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2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73401</xdr:rowOff>
    </xdr:from>
    <xdr:to>
      <xdr:col>98</xdr:col>
      <xdr:colOff>38100</xdr:colOff>
      <xdr:row>74</xdr:row>
      <xdr:rowOff>3551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5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166128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405,406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39,249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％）の増となった。最も大きな割合を占め増減の大きかった普通建設事業費では、住民一人当たり</a:t>
          </a:r>
          <a:r>
            <a:rPr kumimoji="1" lang="en-US" altLang="ja-JP" sz="1300">
              <a:latin typeface="ＭＳ Ｐゴシック" panose="020B0600070205080204" pitchFamily="50" charset="-128"/>
              <a:ea typeface="ＭＳ Ｐゴシック" panose="020B0600070205080204" pitchFamily="50" charset="-128"/>
            </a:rPr>
            <a:t>87,194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31,866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57.6</a:t>
          </a:r>
          <a:r>
            <a:rPr kumimoji="1" lang="ja-JP" altLang="en-US" sz="1300">
              <a:latin typeface="ＭＳ Ｐゴシック" panose="020B0600070205080204" pitchFamily="50" charset="-128"/>
              <a:ea typeface="ＭＳ Ｐゴシック" panose="020B0600070205080204" pitchFamily="50" charset="-128"/>
            </a:rPr>
            <a:t>％）の増となっており、新庁舎建設事業費（住民一人当たり</a:t>
          </a:r>
          <a:r>
            <a:rPr kumimoji="1" lang="en-US" altLang="ja-JP" sz="1300">
              <a:latin typeface="ＭＳ Ｐゴシック" panose="020B0600070205080204" pitchFamily="50" charset="-128"/>
              <a:ea typeface="ＭＳ Ｐゴシック" panose="020B0600070205080204" pitchFamily="50" charset="-128"/>
            </a:rPr>
            <a:t>27,238</a:t>
          </a:r>
          <a:r>
            <a:rPr kumimoji="1" lang="ja-JP" altLang="en-US" sz="1300">
              <a:latin typeface="ＭＳ Ｐゴシック" panose="020B0600070205080204" pitchFamily="50" charset="-128"/>
              <a:ea typeface="ＭＳ Ｐゴシック" panose="020B0600070205080204" pitchFamily="50" charset="-128"/>
            </a:rPr>
            <a:t>円増）や福田公園整備事業費（住民一人当たり</a:t>
          </a:r>
          <a:r>
            <a:rPr kumimoji="1" lang="en-US" altLang="ja-JP" sz="1300">
              <a:latin typeface="ＭＳ Ｐゴシック" panose="020B0600070205080204" pitchFamily="50" charset="-128"/>
              <a:ea typeface="ＭＳ Ｐゴシック" panose="020B0600070205080204" pitchFamily="50" charset="-128"/>
            </a:rPr>
            <a:t>3,940</a:t>
          </a:r>
          <a:r>
            <a:rPr kumimoji="1" lang="ja-JP" altLang="en-US" sz="1300">
              <a:latin typeface="ＭＳ Ｐゴシック" panose="020B0600070205080204" pitchFamily="50" charset="-128"/>
              <a:ea typeface="ＭＳ Ｐゴシック" panose="020B0600070205080204" pitchFamily="50" charset="-128"/>
            </a:rPr>
            <a:t>円増）などの増が主な要因である。</a:t>
          </a:r>
        </a:p>
        <a:p>
          <a:r>
            <a:rPr kumimoji="1" lang="ja-JP" altLang="en-US" sz="1300">
              <a:latin typeface="ＭＳ Ｐゴシック" panose="020B0600070205080204" pitchFamily="50" charset="-128"/>
              <a:ea typeface="ＭＳ Ｐゴシック" panose="020B0600070205080204" pitchFamily="50" charset="-128"/>
            </a:rPr>
            <a:t>　次に大きな割合を占める扶助費（児童手当、子ども医療扶助費など）では、認定こども園等給付事業費の増などにより住民一人当たり</a:t>
          </a:r>
          <a:r>
            <a:rPr kumimoji="1" lang="en-US" altLang="ja-JP" sz="1300">
              <a:latin typeface="ＭＳ Ｐゴシック" panose="020B0600070205080204" pitchFamily="50" charset="-128"/>
              <a:ea typeface="ＭＳ Ｐゴシック" panose="020B0600070205080204" pitchFamily="50" charset="-128"/>
            </a:rPr>
            <a:t>77,807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4,185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補助費等は、市制</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周年記念事業費や養老線管理機構負担金の減などにより住民一人当たり</a:t>
          </a:r>
          <a:r>
            <a:rPr kumimoji="1" lang="en-US" altLang="ja-JP" sz="1300">
              <a:latin typeface="ＭＳ Ｐゴシック" panose="020B0600070205080204" pitchFamily="50" charset="-128"/>
              <a:ea typeface="ＭＳ Ｐゴシック" panose="020B0600070205080204" pitchFamily="50" charset="-128"/>
            </a:rPr>
            <a:t>36,298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2,610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％）の減、災害復旧事業費は住民一人当たり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号の影響にかかる事業費などがあったため、前年度比</a:t>
          </a:r>
          <a:r>
            <a:rPr kumimoji="1" lang="en-US" altLang="ja-JP" sz="1300">
              <a:latin typeface="ＭＳ Ｐゴシック" panose="020B0600070205080204" pitchFamily="50" charset="-128"/>
              <a:ea typeface="ＭＳ Ｐゴシック" panose="020B0600070205080204" pitchFamily="50" charset="-128"/>
            </a:rPr>
            <a:t>1,188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％）の減、積立金は、水都大垣ふるさと応援基金積立金、教育施設にかかる公共施設整備基金の増などにより住民一人当たり</a:t>
          </a:r>
          <a:r>
            <a:rPr kumimoji="1" lang="en-US" altLang="ja-JP" sz="1300">
              <a:latin typeface="ＭＳ Ｐゴシック" panose="020B0600070205080204" pitchFamily="50" charset="-128"/>
              <a:ea typeface="ＭＳ Ｐゴシック" panose="020B0600070205080204" pitchFamily="50" charset="-128"/>
            </a:rPr>
            <a:t>10,668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％）の増となっており、これらの項目で比較的大きな増減が見られた。</a:t>
          </a:r>
        </a:p>
        <a:p>
          <a:r>
            <a:rPr kumimoji="1" lang="ja-JP" altLang="en-US" sz="1300">
              <a:latin typeface="ＭＳ Ｐゴシック" panose="020B0600070205080204" pitchFamily="50" charset="-128"/>
              <a:ea typeface="ＭＳ Ｐゴシック" panose="020B0600070205080204" pitchFamily="50" charset="-128"/>
            </a:rPr>
            <a:t>　そのほか、人件費が住民一人当たり</a:t>
          </a:r>
          <a:r>
            <a:rPr kumimoji="1" lang="en-US" altLang="ja-JP" sz="1300">
              <a:latin typeface="ＭＳ Ｐゴシック" panose="020B0600070205080204" pitchFamily="50" charset="-128"/>
              <a:ea typeface="ＭＳ Ｐゴシック" panose="020B0600070205080204" pitchFamily="50" charset="-128"/>
            </a:rPr>
            <a:t>55,289</a:t>
          </a:r>
          <a:r>
            <a:rPr kumimoji="1" lang="ja-JP" altLang="en-US" sz="1300">
              <a:latin typeface="ＭＳ Ｐゴシック" panose="020B0600070205080204" pitchFamily="50" charset="-128"/>
              <a:ea typeface="ＭＳ Ｐゴシック" panose="020B0600070205080204" pitchFamily="50" charset="-128"/>
            </a:rPr>
            <a:t>円、物件費が住民一人当たり</a:t>
          </a:r>
          <a:r>
            <a:rPr kumimoji="1" lang="en-US" altLang="ja-JP" sz="1300">
              <a:latin typeface="ＭＳ Ｐゴシック" panose="020B0600070205080204" pitchFamily="50" charset="-128"/>
              <a:ea typeface="ＭＳ Ｐゴシック" panose="020B0600070205080204" pitchFamily="50" charset="-128"/>
            </a:rPr>
            <a:t>51,768</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33,966</a:t>
          </a:r>
          <a:r>
            <a:rPr kumimoji="1" lang="ja-JP" altLang="en-US" sz="1300">
              <a:latin typeface="ＭＳ Ｐゴシック" panose="020B0600070205080204" pitchFamily="50" charset="-128"/>
              <a:ea typeface="ＭＳ Ｐゴシック" panose="020B0600070205080204" pitchFamily="50" charset="-128"/>
            </a:rPr>
            <a:t>円、貸付金が住民一人当たり</a:t>
          </a:r>
          <a:r>
            <a:rPr kumimoji="1" lang="en-US" altLang="ja-JP" sz="1300">
              <a:latin typeface="ＭＳ Ｐゴシック" panose="020B0600070205080204" pitchFamily="50" charset="-128"/>
              <a:ea typeface="ＭＳ Ｐゴシック" panose="020B0600070205080204" pitchFamily="50" charset="-128"/>
            </a:rPr>
            <a:t>7,224</a:t>
          </a:r>
          <a:r>
            <a:rPr kumimoji="1" lang="ja-JP" altLang="en-US" sz="1300">
              <a:latin typeface="ＭＳ Ｐゴシック" panose="020B0600070205080204" pitchFamily="50" charset="-128"/>
              <a:ea typeface="ＭＳ Ｐゴシック" panose="020B0600070205080204" pitchFamily="50" charset="-128"/>
            </a:rPr>
            <a:t>円などとなっている。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161,310
155,722
206.57
68,394,264
65,396,100
2,816,481
35,293,164
69,809,977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113030</xdr:rowOff>
    </xdr:from>
    <xdr:to>
      <xdr:col>24</xdr:col>
      <xdr:colOff>63500</xdr:colOff>
      <xdr:row>37</xdr:row>
      <xdr:rowOff>8255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52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113030</xdr:rowOff>
    </xdr:from>
    <xdr:to>
      <xdr:col>19</xdr:col>
      <xdr:colOff>177800</xdr:colOff>
      <xdr:row>37</xdr:row>
      <xdr:rowOff>10160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5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10160</xdr:rowOff>
    </xdr:from>
    <xdr:to>
      <xdr:col>15</xdr:col>
      <xdr:colOff>50800</xdr:colOff>
      <xdr:row>37</xdr:row>
      <xdr:rowOff>135890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38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133985</xdr:rowOff>
    </xdr:from>
    <xdr:to>
      <xdr:col>10</xdr:col>
      <xdr:colOff>114300</xdr:colOff>
      <xdr:row>37</xdr:row>
      <xdr:rowOff>135890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3285"/>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128905</xdr:rowOff>
    </xdr:from>
    <xdr:to>
      <xdr:col>24</xdr:col>
      <xdr:colOff>114300</xdr:colOff>
      <xdr:row>37</xdr:row>
      <xdr:rowOff>59055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107332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62230</xdr:rowOff>
    </xdr:from>
    <xdr:to>
      <xdr:col>20</xdr:col>
      <xdr:colOff>38100</xdr:colOff>
      <xdr:row>36</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154957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130810</xdr:rowOff>
    </xdr:from>
    <xdr:to>
      <xdr:col>15</xdr:col>
      <xdr:colOff>101600</xdr:colOff>
      <xdr:row>37</xdr:row>
      <xdr:rowOff>60960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52087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85090</xdr:rowOff>
    </xdr:from>
    <xdr:to>
      <xdr:col>10</xdr:col>
      <xdr:colOff>165100</xdr:colOff>
      <xdr:row>38</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6367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83185</xdr:rowOff>
    </xdr:from>
    <xdr:to>
      <xdr:col>6</xdr:col>
      <xdr:colOff>38100</xdr:colOff>
      <xdr:row>35</xdr:row>
      <xdr:rowOff>13335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23480</xdr:rowOff>
    </xdr:from>
    <xdr:to>
      <xdr:col>24</xdr:col>
      <xdr:colOff>63500</xdr:colOff>
      <xdr:row>53</xdr:row>
      <xdr:rowOff>86505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595980"/>
          <a:ext cx="838200" cy="5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54320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8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86505</xdr:rowOff>
    </xdr:from>
    <xdr:to>
      <xdr:col>19</xdr:col>
      <xdr:colOff>177800</xdr:colOff>
      <xdr:row>55</xdr:row>
      <xdr:rowOff>101387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173355"/>
          <a:ext cx="889000" cy="35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101387</xdr:rowOff>
    </xdr:from>
    <xdr:to>
      <xdr:col>15</xdr:col>
      <xdr:colOff>50800</xdr:colOff>
      <xdr:row>56</xdr:row>
      <xdr:rowOff>45037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31137"/>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156319</xdr:rowOff>
    </xdr:from>
    <xdr:to>
      <xdr:col>10</xdr:col>
      <xdr:colOff>114300</xdr:colOff>
      <xdr:row>56</xdr:row>
      <xdr:rowOff>45037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86069"/>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158083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144130</xdr:rowOff>
    </xdr:from>
    <xdr:to>
      <xdr:col>24</xdr:col>
      <xdr:colOff>114300</xdr:colOff>
      <xdr:row>50</xdr:row>
      <xdr:rowOff>74280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5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97157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4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35705</xdr:rowOff>
    </xdr:from>
    <xdr:to>
      <xdr:col>20</xdr:col>
      <xdr:colOff>38100</xdr:colOff>
      <xdr:row>53</xdr:row>
      <xdr:rowOff>137305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1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153832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88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50587</xdr:rowOff>
    </xdr:from>
    <xdr:to>
      <xdr:col>15</xdr:col>
      <xdr:colOff>101600</xdr:colOff>
      <xdr:row>55</xdr:row>
      <xdr:rowOff>152187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168714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165687</xdr:rowOff>
    </xdr:from>
    <xdr:to>
      <xdr:col>10</xdr:col>
      <xdr:colOff>165100</xdr:colOff>
      <xdr:row>56</xdr:row>
      <xdr:rowOff>95837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86964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8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105519</xdr:rowOff>
    </xdr:from>
    <xdr:to>
      <xdr:col>6</xdr:col>
      <xdr:colOff>38100</xdr:colOff>
      <xdr:row>56</xdr:row>
      <xdr:rowOff>35669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26796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82686</xdr:rowOff>
    </xdr:from>
    <xdr:to>
      <xdr:col>24</xdr:col>
      <xdr:colOff>63500</xdr:colOff>
      <xdr:row>77</xdr:row>
      <xdr:rowOff>89568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284336"/>
          <a:ext cx="8382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38465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97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82686</xdr:rowOff>
    </xdr:from>
    <xdr:to>
      <xdr:col>19</xdr:col>
      <xdr:colOff>177800</xdr:colOff>
      <xdr:row>77</xdr:row>
      <xdr:rowOff>119560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84336"/>
          <a:ext cx="889000" cy="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76039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143791</xdr:rowOff>
    </xdr:from>
    <xdr:to>
      <xdr:col>15</xdr:col>
      <xdr:colOff>50800</xdr:colOff>
      <xdr:row>77</xdr:row>
      <xdr:rowOff>119560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73991"/>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92453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143791</xdr:rowOff>
    </xdr:from>
    <xdr:to>
      <xdr:col>10</xdr:col>
      <xdr:colOff>114300</xdr:colOff>
      <xdr:row>78</xdr:row>
      <xdr:rowOff>31504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73991"/>
          <a:ext cx="889000" cy="2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38768</xdr:rowOff>
    </xdr:from>
    <xdr:to>
      <xdr:col>24</xdr:col>
      <xdr:colOff>114300</xdr:colOff>
      <xdr:row>77</xdr:row>
      <xdr:rowOff>140368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17195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1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31886</xdr:rowOff>
    </xdr:from>
    <xdr:to>
      <xdr:col>20</xdr:col>
      <xdr:colOff>38100</xdr:colOff>
      <xdr:row>77</xdr:row>
      <xdr:rowOff>133486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124613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32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68760</xdr:rowOff>
    </xdr:from>
    <xdr:to>
      <xdr:col>15</xdr:col>
      <xdr:colOff>101600</xdr:colOff>
      <xdr:row>77</xdr:row>
      <xdr:rowOff>170360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161487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6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92991</xdr:rowOff>
    </xdr:from>
    <xdr:to>
      <xdr:col>10</xdr:col>
      <xdr:colOff>165100</xdr:colOff>
      <xdr:row>77</xdr:row>
      <xdr:rowOff>23141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39669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89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152154</xdr:rowOff>
    </xdr:from>
    <xdr:to>
      <xdr:col>6</xdr:col>
      <xdr:colOff>38100</xdr:colOff>
      <xdr:row>78</xdr:row>
      <xdr:rowOff>82304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98831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42030</xdr:rowOff>
    </xdr:from>
    <xdr:to>
      <xdr:col>24</xdr:col>
      <xdr:colOff>63500</xdr:colOff>
      <xdr:row>96</xdr:row>
      <xdr:rowOff>48603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01230"/>
          <a:ext cx="8382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117697</xdr:rowOff>
    </xdr:from>
    <xdr:to>
      <xdr:col>19</xdr:col>
      <xdr:colOff>177800</xdr:colOff>
      <xdr:row>96</xdr:row>
      <xdr:rowOff>48603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233997"/>
          <a:ext cx="889000" cy="2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76949</xdr:rowOff>
    </xdr:from>
    <xdr:to>
      <xdr:col>15</xdr:col>
      <xdr:colOff>50800</xdr:colOff>
      <xdr:row>94</xdr:row>
      <xdr:rowOff>117697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021799"/>
          <a:ext cx="889000" cy="2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76949</xdr:rowOff>
    </xdr:from>
    <xdr:to>
      <xdr:col>10</xdr:col>
      <xdr:colOff>114300</xdr:colOff>
      <xdr:row>93</xdr:row>
      <xdr:rowOff>107638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021799"/>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164082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84186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162680</xdr:rowOff>
    </xdr:from>
    <xdr:to>
      <xdr:col>24</xdr:col>
      <xdr:colOff>114300</xdr:colOff>
      <xdr:row>96</xdr:row>
      <xdr:rowOff>92830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141107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169253</xdr:rowOff>
    </xdr:from>
    <xdr:to>
      <xdr:col>20</xdr:col>
      <xdr:colOff>38100</xdr:colOff>
      <xdr:row>96</xdr:row>
      <xdr:rowOff>99403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90530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5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66897</xdr:rowOff>
    </xdr:from>
    <xdr:to>
      <xdr:col>15</xdr:col>
      <xdr:colOff>101600</xdr:colOff>
      <xdr:row>94</xdr:row>
      <xdr:rowOff>168497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1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159624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26149</xdr:rowOff>
    </xdr:from>
    <xdr:to>
      <xdr:col>10</xdr:col>
      <xdr:colOff>165100</xdr:colOff>
      <xdr:row>93</xdr:row>
      <xdr:rowOff>127749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5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144276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57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56838</xdr:rowOff>
    </xdr:from>
    <xdr:to>
      <xdr:col>6</xdr:col>
      <xdr:colOff>38100</xdr:colOff>
      <xdr:row>93</xdr:row>
      <xdr:rowOff>158438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0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3515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57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152273</xdr:rowOff>
    </xdr:from>
    <xdr:to>
      <xdr:col>55</xdr:col>
      <xdr:colOff>0</xdr:colOff>
      <xdr:row>38</xdr:row>
      <xdr:rowOff>158478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6737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148027</xdr:rowOff>
    </xdr:from>
    <xdr:to>
      <xdr:col>50</xdr:col>
      <xdr:colOff>114300</xdr:colOff>
      <xdr:row>38</xdr:row>
      <xdr:rowOff>152273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6312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148027</xdr:rowOff>
    </xdr:from>
    <xdr:to>
      <xdr:col>45</xdr:col>
      <xdr:colOff>177800</xdr:colOff>
      <xdr:row>38</xdr:row>
      <xdr:rowOff>161090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631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161090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6051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107678</xdr:rowOff>
    </xdr:from>
    <xdr:to>
      <xdr:col>55</xdr:col>
      <xdr:colOff>50800</xdr:colOff>
      <xdr:row>39</xdr:row>
      <xdr:rowOff>37828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22605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3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101473</xdr:rowOff>
    </xdr:from>
    <xdr:to>
      <xdr:col>50</xdr:col>
      <xdr:colOff>165100</xdr:colOff>
      <xdr:row>39</xdr:row>
      <xdr:rowOff>31623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22750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97227</xdr:rowOff>
    </xdr:from>
    <xdr:to>
      <xdr:col>46</xdr:col>
      <xdr:colOff>38100</xdr:colOff>
      <xdr:row>39</xdr:row>
      <xdr:rowOff>27377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0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110290</xdr:rowOff>
    </xdr:from>
    <xdr:to>
      <xdr:col>41</xdr:col>
      <xdr:colOff>101600</xdr:colOff>
      <xdr:row>39</xdr:row>
      <xdr:rowOff>40440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31567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1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94615</xdr:rowOff>
    </xdr:from>
    <xdr:to>
      <xdr:col>36</xdr:col>
      <xdr:colOff>165100</xdr:colOff>
      <xdr:row>39</xdr:row>
      <xdr:rowOff>24765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15892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22611</xdr:rowOff>
    </xdr:from>
    <xdr:to>
      <xdr:col>55</xdr:col>
      <xdr:colOff>0</xdr:colOff>
      <xdr:row>57</xdr:row>
      <xdr:rowOff>56764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95261"/>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50683</xdr:rowOff>
    </xdr:from>
    <xdr:to>
      <xdr:col>50</xdr:col>
      <xdr:colOff>114300</xdr:colOff>
      <xdr:row>57</xdr:row>
      <xdr:rowOff>56764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2333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45517</xdr:rowOff>
    </xdr:from>
    <xdr:to>
      <xdr:col>45</xdr:col>
      <xdr:colOff>177800</xdr:colOff>
      <xdr:row>57</xdr:row>
      <xdr:rowOff>50683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1816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125709</xdr:rowOff>
    </xdr:from>
    <xdr:to>
      <xdr:col>41</xdr:col>
      <xdr:colOff>50800</xdr:colOff>
      <xdr:row>57</xdr:row>
      <xdr:rowOff>45517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26909"/>
          <a:ext cx="8890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143261</xdr:rowOff>
    </xdr:from>
    <xdr:to>
      <xdr:col>55</xdr:col>
      <xdr:colOff>50800</xdr:colOff>
      <xdr:row>57</xdr:row>
      <xdr:rowOff>73411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121688</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2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5964</xdr:rowOff>
    </xdr:from>
    <xdr:to>
      <xdr:col>50</xdr:col>
      <xdr:colOff>165100</xdr:colOff>
      <xdr:row>57</xdr:row>
      <xdr:rowOff>107564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98691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171333</xdr:rowOff>
    </xdr:from>
    <xdr:to>
      <xdr:col>46</xdr:col>
      <xdr:colOff>38100</xdr:colOff>
      <xdr:row>57</xdr:row>
      <xdr:rowOff>101483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92610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86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166167</xdr:rowOff>
    </xdr:from>
    <xdr:to>
      <xdr:col>41</xdr:col>
      <xdr:colOff>101600</xdr:colOff>
      <xdr:row>57</xdr:row>
      <xdr:rowOff>96317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87444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74909</xdr:rowOff>
    </xdr:from>
    <xdr:to>
      <xdr:col>36</xdr:col>
      <xdr:colOff>165100</xdr:colOff>
      <xdr:row>57</xdr:row>
      <xdr:rowOff>5059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167636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97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167589</xdr:rowOff>
    </xdr:from>
    <xdr:to>
      <xdr:col>55</xdr:col>
      <xdr:colOff>0</xdr:colOff>
      <xdr:row>75</xdr:row>
      <xdr:rowOff>47026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854889"/>
          <a:ext cx="8382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101387</xdr:rowOff>
    </xdr:from>
    <xdr:to>
      <xdr:col>50</xdr:col>
      <xdr:colOff>114300</xdr:colOff>
      <xdr:row>74</xdr:row>
      <xdr:rowOff>167589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788687"/>
          <a:ext cx="889000" cy="6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88495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113685</xdr:rowOff>
    </xdr:from>
    <xdr:to>
      <xdr:col>45</xdr:col>
      <xdr:colOff>177800</xdr:colOff>
      <xdr:row>74</xdr:row>
      <xdr:rowOff>101387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629535"/>
          <a:ext cx="889000" cy="15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93433</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84058</xdr:rowOff>
    </xdr:from>
    <xdr:to>
      <xdr:col>41</xdr:col>
      <xdr:colOff>50800</xdr:colOff>
      <xdr:row>73</xdr:row>
      <xdr:rowOff>113685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599908"/>
          <a:ext cx="8890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69156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115836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8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167676</xdr:rowOff>
    </xdr:from>
    <xdr:to>
      <xdr:col>55</xdr:col>
      <xdr:colOff>50800</xdr:colOff>
      <xdr:row>75</xdr:row>
      <xdr:rowOff>97826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146103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3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116789</xdr:rowOff>
    </xdr:from>
    <xdr:to>
      <xdr:col>50</xdr:col>
      <xdr:colOff>165100</xdr:colOff>
      <xdr:row>75</xdr:row>
      <xdr:rowOff>46939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8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63466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5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50587</xdr:rowOff>
    </xdr:from>
    <xdr:to>
      <xdr:col>46</xdr:col>
      <xdr:colOff>38100</xdr:colOff>
      <xdr:row>74</xdr:row>
      <xdr:rowOff>152187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7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168714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62885</xdr:rowOff>
    </xdr:from>
    <xdr:to>
      <xdr:col>41</xdr:col>
      <xdr:colOff>101600</xdr:colOff>
      <xdr:row>73</xdr:row>
      <xdr:rowOff>164485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5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9562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3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33258</xdr:rowOff>
    </xdr:from>
    <xdr:to>
      <xdr:col>36</xdr:col>
      <xdr:colOff>165100</xdr:colOff>
      <xdr:row>73</xdr:row>
      <xdr:rowOff>134858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5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151385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3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131209</xdr:rowOff>
    </xdr:from>
    <xdr:to>
      <xdr:col>55</xdr:col>
      <xdr:colOff>0</xdr:colOff>
      <xdr:row>95</xdr:row>
      <xdr:rowOff>146199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247509"/>
          <a:ext cx="838200" cy="1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70821</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18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88787</xdr:rowOff>
    </xdr:from>
    <xdr:to>
      <xdr:col>50</xdr:col>
      <xdr:colOff>114300</xdr:colOff>
      <xdr:row>95</xdr:row>
      <xdr:rowOff>146199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376537"/>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28077</xdr:rowOff>
    </xdr:from>
    <xdr:to>
      <xdr:col>45</xdr:col>
      <xdr:colOff>177800</xdr:colOff>
      <xdr:row>95</xdr:row>
      <xdr:rowOff>88787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144377"/>
          <a:ext cx="889000" cy="2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62891</xdr:rowOff>
    </xdr:from>
    <xdr:to>
      <xdr:col>41</xdr:col>
      <xdr:colOff>50800</xdr:colOff>
      <xdr:row>94</xdr:row>
      <xdr:rowOff>28077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007741"/>
          <a:ext cx="889000" cy="13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166115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80409</xdr:rowOff>
    </xdr:from>
    <xdr:to>
      <xdr:col>55</xdr:col>
      <xdr:colOff>50800</xdr:colOff>
      <xdr:row>95</xdr:row>
      <xdr:rowOff>10559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103286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95399</xdr:rowOff>
    </xdr:from>
    <xdr:to>
      <xdr:col>50</xdr:col>
      <xdr:colOff>165100</xdr:colOff>
      <xdr:row>96</xdr:row>
      <xdr:rowOff>25549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4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37987</xdr:rowOff>
    </xdr:from>
    <xdr:to>
      <xdr:col>46</xdr:col>
      <xdr:colOff>38100</xdr:colOff>
      <xdr:row>95</xdr:row>
      <xdr:rowOff>139587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130714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148727</xdr:rowOff>
    </xdr:from>
    <xdr:to>
      <xdr:col>41</xdr:col>
      <xdr:colOff>101600</xdr:colOff>
      <xdr:row>94</xdr:row>
      <xdr:rowOff>78877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0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95404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8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12091</xdr:rowOff>
    </xdr:from>
    <xdr:to>
      <xdr:col>36</xdr:col>
      <xdr:colOff>165100</xdr:colOff>
      <xdr:row>93</xdr:row>
      <xdr:rowOff>113691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9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130218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7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141510</xdr:rowOff>
    </xdr:from>
    <xdr:to>
      <xdr:col>85</xdr:col>
      <xdr:colOff>127000</xdr:colOff>
      <xdr:row>37</xdr:row>
      <xdr:rowOff>171132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85160"/>
          <a:ext cx="8382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167403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9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171132</xdr:rowOff>
    </xdr:from>
    <xdr:to>
      <xdr:col>81</xdr:col>
      <xdr:colOff>50800</xdr:colOff>
      <xdr:row>38</xdr:row>
      <xdr:rowOff>39688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14782"/>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39688</xdr:rowOff>
    </xdr:from>
    <xdr:to>
      <xdr:col>76</xdr:col>
      <xdr:colOff>114300</xdr:colOff>
      <xdr:row>38</xdr:row>
      <xdr:rowOff>63786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54788"/>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15018</xdr:rowOff>
    </xdr:from>
    <xdr:to>
      <xdr:col>71</xdr:col>
      <xdr:colOff>177800</xdr:colOff>
      <xdr:row>38</xdr:row>
      <xdr:rowOff>63786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011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38911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90710</xdr:rowOff>
    </xdr:from>
    <xdr:to>
      <xdr:col>85</xdr:col>
      <xdr:colOff>177800</xdr:colOff>
      <xdr:row>38</xdr:row>
      <xdr:rowOff>20859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34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69137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120333</xdr:rowOff>
    </xdr:from>
    <xdr:to>
      <xdr:col>81</xdr:col>
      <xdr:colOff>101600</xdr:colOff>
      <xdr:row>38</xdr:row>
      <xdr:rowOff>50482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41609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160338</xdr:rowOff>
    </xdr:from>
    <xdr:to>
      <xdr:col>76</xdr:col>
      <xdr:colOff>165100</xdr:colOff>
      <xdr:row>38</xdr:row>
      <xdr:rowOff>90488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81615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12986</xdr:rowOff>
    </xdr:from>
    <xdr:to>
      <xdr:col>72</xdr:col>
      <xdr:colOff>38100</xdr:colOff>
      <xdr:row>38</xdr:row>
      <xdr:rowOff>114586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105713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135668</xdr:rowOff>
    </xdr:from>
    <xdr:to>
      <xdr:col>67</xdr:col>
      <xdr:colOff>101600</xdr:colOff>
      <xdr:row>38</xdr:row>
      <xdr:rowOff>65818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56945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114488</xdr:rowOff>
    </xdr:from>
    <xdr:to>
      <xdr:col>85</xdr:col>
      <xdr:colOff>127000</xdr:colOff>
      <xdr:row>57</xdr:row>
      <xdr:rowOff>48423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44238"/>
          <a:ext cx="8382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48423</xdr:rowOff>
    </xdr:from>
    <xdr:to>
      <xdr:col>81</xdr:col>
      <xdr:colOff>50800</xdr:colOff>
      <xdr:row>57</xdr:row>
      <xdr:rowOff>78305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2107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101643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7700</xdr:rowOff>
    </xdr:from>
    <xdr:to>
      <xdr:col>76</xdr:col>
      <xdr:colOff>114300</xdr:colOff>
      <xdr:row>57</xdr:row>
      <xdr:rowOff>78305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08900"/>
          <a:ext cx="889000" cy="2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110264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7700</xdr:rowOff>
    </xdr:from>
    <xdr:to>
      <xdr:col>71</xdr:col>
      <xdr:colOff>177800</xdr:colOff>
      <xdr:row>57</xdr:row>
      <xdr:rowOff>38104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08900"/>
          <a:ext cx="889000" cy="2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63688</xdr:rowOff>
    </xdr:from>
    <xdr:to>
      <xdr:col>85</xdr:col>
      <xdr:colOff>177800</xdr:colOff>
      <xdr:row>55</xdr:row>
      <xdr:rowOff>165288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86565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169073</xdr:rowOff>
    </xdr:from>
    <xdr:to>
      <xdr:col>81</xdr:col>
      <xdr:colOff>101600</xdr:colOff>
      <xdr:row>57</xdr:row>
      <xdr:rowOff>99223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90350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27505</xdr:rowOff>
    </xdr:from>
    <xdr:to>
      <xdr:col>76</xdr:col>
      <xdr:colOff>165100</xdr:colOff>
      <xdr:row>57</xdr:row>
      <xdr:rowOff>129105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120232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9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128350</xdr:rowOff>
    </xdr:from>
    <xdr:to>
      <xdr:col>72</xdr:col>
      <xdr:colOff>38100</xdr:colOff>
      <xdr:row>56</xdr:row>
      <xdr:rowOff>58500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75027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158754</xdr:rowOff>
    </xdr:from>
    <xdr:to>
      <xdr:col>67</xdr:col>
      <xdr:colOff>101600</xdr:colOff>
      <xdr:row>57</xdr:row>
      <xdr:rowOff>88904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80031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20188</xdr:rowOff>
    </xdr:from>
    <xdr:to>
      <xdr:col>85</xdr:col>
      <xdr:colOff>127000</xdr:colOff>
      <xdr:row>78</xdr:row>
      <xdr:rowOff>128818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3288"/>
          <a:ext cx="838200" cy="10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20188</xdr:rowOff>
    </xdr:from>
    <xdr:to>
      <xdr:col>81</xdr:col>
      <xdr:colOff>50800</xdr:colOff>
      <xdr:row>78</xdr:row>
      <xdr:rowOff>117205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3288"/>
          <a:ext cx="8890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117205</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0305"/>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96814</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69914"/>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78018</xdr:rowOff>
    </xdr:from>
    <xdr:to>
      <xdr:col>85</xdr:col>
      <xdr:colOff>177800</xdr:colOff>
      <xdr:row>79</xdr:row>
      <xdr:rowOff>8168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164395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140838</xdr:rowOff>
    </xdr:from>
    <xdr:to>
      <xdr:col>81</xdr:col>
      <xdr:colOff>101600</xdr:colOff>
      <xdr:row>78</xdr:row>
      <xdr:rowOff>70988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62115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3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66405</xdr:rowOff>
    </xdr:from>
    <xdr:to>
      <xdr:col>76</xdr:col>
      <xdr:colOff>165100</xdr:colOff>
      <xdr:row>78</xdr:row>
      <xdr:rowOff>168005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159132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46014</xdr:rowOff>
    </xdr:from>
    <xdr:to>
      <xdr:col>67</xdr:col>
      <xdr:colOff>101600</xdr:colOff>
      <xdr:row>78</xdr:row>
      <xdr:rowOff>147614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138741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1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163337</xdr:rowOff>
    </xdr:from>
    <xdr:to>
      <xdr:col>85</xdr:col>
      <xdr:colOff>127000</xdr:colOff>
      <xdr:row>97</xdr:row>
      <xdr:rowOff>21811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22537"/>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21811</xdr:rowOff>
    </xdr:from>
    <xdr:to>
      <xdr:col>81</xdr:col>
      <xdr:colOff>50800</xdr:colOff>
      <xdr:row>97</xdr:row>
      <xdr:rowOff>34612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5246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34612</xdr:rowOff>
    </xdr:from>
    <xdr:to>
      <xdr:col>76</xdr:col>
      <xdr:colOff>114300</xdr:colOff>
      <xdr:row>97</xdr:row>
      <xdr:rowOff>35001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652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35001</xdr:rowOff>
    </xdr:from>
    <xdr:to>
      <xdr:col>71</xdr:col>
      <xdr:colOff>177800</xdr:colOff>
      <xdr:row>97</xdr:row>
      <xdr:rowOff>52490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65651"/>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112537</xdr:rowOff>
    </xdr:from>
    <xdr:to>
      <xdr:col>85</xdr:col>
      <xdr:colOff>177800</xdr:colOff>
      <xdr:row>97</xdr:row>
      <xdr:rowOff>42687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90964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142461</xdr:rowOff>
    </xdr:from>
    <xdr:to>
      <xdr:col>81</xdr:col>
      <xdr:colOff>101600</xdr:colOff>
      <xdr:row>97</xdr:row>
      <xdr:rowOff>72611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63738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155262</xdr:rowOff>
    </xdr:from>
    <xdr:to>
      <xdr:col>76</xdr:col>
      <xdr:colOff>165100</xdr:colOff>
      <xdr:row>97</xdr:row>
      <xdr:rowOff>85412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76539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155651</xdr:rowOff>
    </xdr:from>
    <xdr:to>
      <xdr:col>72</xdr:col>
      <xdr:colOff>38100</xdr:colOff>
      <xdr:row>97</xdr:row>
      <xdr:rowOff>85801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xdr:rowOff>
    </xdr:from>
    <xdr:to>
      <xdr:col>67</xdr:col>
      <xdr:colOff>101600</xdr:colOff>
      <xdr:row>97</xdr:row>
      <xdr:rowOff>103290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94417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405,406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39,249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最も大きな割合を占める民生費では、三城幼保園建設事業費（住民一人当たり</a:t>
          </a:r>
          <a:r>
            <a:rPr kumimoji="1" lang="en-US" altLang="ja-JP" sz="1300">
              <a:latin typeface="ＭＳ Ｐゴシック" panose="020B0600070205080204" pitchFamily="50" charset="-128"/>
              <a:ea typeface="ＭＳ Ｐゴシック" panose="020B0600070205080204" pitchFamily="50" charset="-128"/>
            </a:rPr>
            <a:t>3,410</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129,693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総務費は、新庁舎建設事業費（住民一人当たり</a:t>
          </a:r>
          <a:r>
            <a:rPr kumimoji="1" lang="en-US" altLang="ja-JP" sz="1300">
              <a:latin typeface="ＭＳ Ｐゴシック" panose="020B0600070205080204" pitchFamily="50" charset="-128"/>
              <a:ea typeface="ＭＳ Ｐゴシック" panose="020B0600070205080204" pitchFamily="50" charset="-128"/>
            </a:rPr>
            <a:t>27,238</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85,084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25,257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％）の増、商工費は、市制</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周年記念事業費（住民一人当たり</a:t>
          </a:r>
          <a:r>
            <a:rPr kumimoji="1" lang="en-US" altLang="ja-JP" sz="1300">
              <a:latin typeface="ＭＳ Ｐゴシック" panose="020B0600070205080204" pitchFamily="50" charset="-128"/>
              <a:ea typeface="ＭＳ Ｐゴシック" panose="020B0600070205080204" pitchFamily="50" charset="-128"/>
            </a:rPr>
            <a:t>1,329</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13,277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％）の減、土木費は、福田公園整備事業費（住民一人当たり</a:t>
          </a:r>
          <a:r>
            <a:rPr kumimoji="1" lang="en-US" altLang="ja-JP" sz="1300">
              <a:latin typeface="ＭＳ Ｐゴシック" panose="020B0600070205080204" pitchFamily="50" charset="-128"/>
              <a:ea typeface="ＭＳ Ｐゴシック" panose="020B0600070205080204" pitchFamily="50" charset="-128"/>
            </a:rPr>
            <a:t>3,940</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45,260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5,709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％）の増、教育費は、小学校空調機整備事業費（住民一人当たり</a:t>
          </a:r>
          <a:r>
            <a:rPr kumimoji="1" lang="en-US" altLang="ja-JP" sz="1300">
              <a:latin typeface="ＭＳ Ｐゴシック" panose="020B0600070205080204" pitchFamily="50" charset="-128"/>
              <a:ea typeface="ＭＳ Ｐゴシック" panose="020B0600070205080204" pitchFamily="50" charset="-128"/>
            </a:rPr>
            <a:t>7,229</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50,522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8,477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％）の増となっている。</a:t>
          </a:r>
        </a:p>
        <a:p>
          <a:r>
            <a:rPr kumimoji="1" lang="ja-JP" altLang="en-US" sz="1300">
              <a:latin typeface="ＭＳ Ｐゴシック" panose="020B0600070205080204" pitchFamily="50" charset="-128"/>
              <a:ea typeface="ＭＳ Ｐゴシック" panose="020B0600070205080204" pitchFamily="50" charset="-128"/>
            </a:rPr>
            <a:t>　そのほか、衛生費が住民一人当たり</a:t>
          </a:r>
          <a:r>
            <a:rPr kumimoji="1" lang="en-US" altLang="ja-JP" sz="1300">
              <a:latin typeface="ＭＳ Ｐゴシック" panose="020B0600070205080204" pitchFamily="50" charset="-128"/>
              <a:ea typeface="ＭＳ Ｐゴシック" panose="020B0600070205080204" pitchFamily="50" charset="-128"/>
            </a:rPr>
            <a:t>25,709</a:t>
          </a:r>
          <a:r>
            <a:rPr kumimoji="1" lang="ja-JP" altLang="en-US" sz="1300">
              <a:latin typeface="ＭＳ Ｐゴシック" panose="020B0600070205080204" pitchFamily="50" charset="-128"/>
              <a:ea typeface="ＭＳ Ｐゴシック" panose="020B0600070205080204" pitchFamily="50" charset="-128"/>
            </a:rPr>
            <a:t>円、農林水産業費が住民一人当たり</a:t>
          </a:r>
          <a:r>
            <a:rPr kumimoji="1" lang="en-US" altLang="ja-JP" sz="1300">
              <a:latin typeface="ＭＳ Ｐゴシック" panose="020B0600070205080204" pitchFamily="50" charset="-128"/>
              <a:ea typeface="ＭＳ Ｐゴシック" panose="020B0600070205080204" pitchFamily="50" charset="-128"/>
            </a:rPr>
            <a:t>6,311</a:t>
          </a:r>
          <a:r>
            <a:rPr kumimoji="1" lang="ja-JP" altLang="en-US" sz="1300">
              <a:latin typeface="ＭＳ Ｐゴシック" panose="020B0600070205080204" pitchFamily="50" charset="-128"/>
              <a:ea typeface="ＭＳ Ｐゴシック" panose="020B0600070205080204" pitchFamily="50" charset="-128"/>
            </a:rPr>
            <a:t>円、消防費が住民一人当たり</a:t>
          </a:r>
          <a:r>
            <a:rPr kumimoji="1" lang="en-US" altLang="ja-JP" sz="1300">
              <a:latin typeface="ＭＳ Ｐゴシック" panose="020B0600070205080204" pitchFamily="50" charset="-128"/>
              <a:ea typeface="ＭＳ Ｐゴシック" panose="020B0600070205080204" pitchFamily="50" charset="-128"/>
            </a:rPr>
            <a:t>12,581</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33,966</a:t>
          </a:r>
          <a:r>
            <a:rPr kumimoji="1" lang="ja-JP" altLang="en-US" sz="1300">
              <a:latin typeface="ＭＳ Ｐゴシック" panose="020B0600070205080204" pitchFamily="50" charset="-128"/>
              <a:ea typeface="ＭＳ Ｐゴシック" panose="020B0600070205080204" pitchFamily="50" charset="-128"/>
            </a:rPr>
            <a:t>円などとなっている。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財政調整基金は、令和元年度に</a:t>
          </a:r>
          <a:r>
            <a:rPr kumimoji="1" lang="en-US" altLang="ja-JP" sz="1200">
              <a:latin typeface="ＭＳ ゴシック" pitchFamily="49" charset="-128"/>
              <a:ea typeface="ＭＳ ゴシック" pitchFamily="49" charset="-128"/>
            </a:rPr>
            <a:t>610</a:t>
          </a:r>
          <a:r>
            <a:rPr kumimoji="1" lang="ja-JP" altLang="en-US" sz="1200">
              <a:latin typeface="ＭＳ ゴシック" pitchFamily="49" charset="-128"/>
              <a:ea typeface="ＭＳ ゴシック" pitchFamily="49" charset="-128"/>
            </a:rPr>
            <a:t>百万円を積み立てる一方で、</a:t>
          </a:r>
          <a:r>
            <a:rPr kumimoji="1" lang="en-US" altLang="ja-JP" sz="1200">
              <a:latin typeface="ＭＳ ゴシック" pitchFamily="49" charset="-128"/>
              <a:ea typeface="ＭＳ ゴシック" pitchFamily="49" charset="-128"/>
            </a:rPr>
            <a:t>800</a:t>
          </a:r>
          <a:r>
            <a:rPr kumimoji="1" lang="ja-JP" altLang="en-US" sz="1200">
              <a:latin typeface="ＭＳ ゴシック" pitchFamily="49" charset="-128"/>
              <a:ea typeface="ＭＳ ゴシック" pitchFamily="49" charset="-128"/>
            </a:rPr>
            <a:t>百万円を取り崩した結果、令和元年度末残高は</a:t>
          </a:r>
          <a:r>
            <a:rPr kumimoji="1" lang="en-US" altLang="ja-JP" sz="1200">
              <a:latin typeface="ＭＳ ゴシック" pitchFamily="49" charset="-128"/>
              <a:ea typeface="ＭＳ ゴシック" pitchFamily="49" charset="-128"/>
            </a:rPr>
            <a:t>5,352</a:t>
          </a:r>
          <a:r>
            <a:rPr kumimoji="1" lang="ja-JP" altLang="en-US" sz="1200">
              <a:latin typeface="ＭＳ ゴシック" pitchFamily="49" charset="-128"/>
              <a:ea typeface="ＭＳ ゴシック" pitchFamily="49" charset="-128"/>
            </a:rPr>
            <a:t>百万円となり、標準財政規模比で</a:t>
          </a:r>
          <a:r>
            <a:rPr kumimoji="1" lang="en-US" altLang="ja-JP" sz="1200">
              <a:latin typeface="ＭＳ ゴシック" pitchFamily="49" charset="-128"/>
              <a:ea typeface="ＭＳ ゴシック" pitchFamily="49" charset="-128"/>
            </a:rPr>
            <a:t>0.57</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15.16</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実質収支額は、新庁舎建設事業など歳出が増加したが、市税をはじめとする歳入の増加や財政調整基金、特定目的基金の取り崩しなどにより、前年度比</a:t>
          </a:r>
          <a:r>
            <a:rPr kumimoji="1" lang="en-US" altLang="ja-JP" sz="1200">
              <a:latin typeface="ＭＳ ゴシック" pitchFamily="49" charset="-128"/>
              <a:ea typeface="ＭＳ ゴシック" pitchFamily="49" charset="-128"/>
            </a:rPr>
            <a:t>343</a:t>
          </a:r>
          <a:r>
            <a:rPr kumimoji="1" lang="ja-JP" altLang="en-US" sz="1200">
              <a:latin typeface="ＭＳ ゴシック" pitchFamily="49" charset="-128"/>
              <a:ea typeface="ＭＳ ゴシック" pitchFamily="49" charset="-128"/>
            </a:rPr>
            <a:t>百万円の増となり、標準財政規模比で</a:t>
          </a:r>
          <a:r>
            <a:rPr kumimoji="1" lang="en-US" altLang="ja-JP" sz="1200">
              <a:latin typeface="ＭＳ ゴシック" pitchFamily="49" charset="-128"/>
              <a:ea typeface="ＭＳ ゴシック" pitchFamily="49" charset="-128"/>
            </a:rPr>
            <a:t>0.96</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7.98</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また、財政調整基金の積立・取崩を考慮した実質単年度収支は</a:t>
          </a:r>
          <a:r>
            <a:rPr kumimoji="1" lang="en-US" altLang="ja-JP" sz="1200">
              <a:latin typeface="ＭＳ ゴシック" pitchFamily="49" charset="-128"/>
              <a:ea typeface="ＭＳ ゴシック" pitchFamily="49" charset="-128"/>
            </a:rPr>
            <a:t>152</a:t>
          </a:r>
          <a:r>
            <a:rPr kumimoji="1" lang="ja-JP" altLang="en-US" sz="1200">
              <a:latin typeface="ＭＳ ゴシック" pitchFamily="49" charset="-128"/>
              <a:ea typeface="ＭＳ ゴシック" pitchFamily="49" charset="-128"/>
            </a:rPr>
            <a:t>百万円の黒字となった。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p>
        <a:p>
          <a:r>
            <a:rPr kumimoji="1" lang="ja-JP" altLang="en-US" sz="1400">
              <a:latin typeface="ＭＳ ゴシック" pitchFamily="49" charset="-128"/>
              <a:ea typeface="ＭＳ ゴシック" pitchFamily="49" charset="-128"/>
            </a:rPr>
            <a:t>　前年度比較では、一般会計で実質収支額が前年度比</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0.96</a:t>
          </a:r>
          <a:r>
            <a:rPr kumimoji="1" lang="ja-JP" altLang="en-US" sz="1400">
              <a:latin typeface="ＭＳ ゴシック" pitchFamily="49" charset="-128"/>
              <a:ea typeface="ＭＳ ゴシック" pitchFamily="49" charset="-128"/>
            </a:rPr>
            <a:t>ポイントの増）となる一方で、国民健康保険事業会計で実質収支額が前年度比</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ポイントの減）となり、最も財政規模の大きい病院事業会計で余剰額が前年度比</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ポイントの減）となるなど、連結実質収支ベースで前年度比</a:t>
          </a:r>
          <a:r>
            <a:rPr kumimoji="1" lang="en-US" altLang="ja-JP" sz="1400">
              <a:latin typeface="ＭＳ ゴシック" pitchFamily="49" charset="-128"/>
              <a:ea typeface="ＭＳ ゴシック" pitchFamily="49" charset="-128"/>
            </a:rPr>
            <a:t>271</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ポイントの減）となった。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68394264</v>
      </c>
      <c r="BO4" s="393"/>
      <c r="BP4" s="393"/>
      <c r="BQ4" s="393"/>
      <c r="BR4" s="393"/>
      <c r="BS4" s="393"/>
      <c r="BT4" s="393"/>
      <c r="BU4" s="394"/>
      <c r="BV4" s="392">
        <v>61715721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v>
      </c>
      <c r="CU4" s="399"/>
      <c r="CV4" s="399"/>
      <c r="CW4" s="399"/>
      <c r="CX4" s="399"/>
      <c r="CY4" s="399"/>
      <c r="CZ4" s="399"/>
      <c r="DA4" s="400"/>
      <c r="DB4" s="398">
        <v>7</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65396100</v>
      </c>
      <c r="BO5" s="430"/>
      <c r="BP5" s="430"/>
      <c r="BQ5" s="430"/>
      <c r="BR5" s="430"/>
      <c r="BS5" s="430"/>
      <c r="BT5" s="430"/>
      <c r="BU5" s="431"/>
      <c r="BV5" s="429">
        <v>59148705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89.9</v>
      </c>
      <c r="CU5" s="427"/>
      <c r="CV5" s="427"/>
      <c r="CW5" s="427"/>
      <c r="CX5" s="427"/>
      <c r="CY5" s="427"/>
      <c r="CZ5" s="427"/>
      <c r="DA5" s="428"/>
      <c r="DB5" s="426">
        <v>87.5</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2998164</v>
      </c>
      <c r="BO6" s="430"/>
      <c r="BP6" s="430"/>
      <c r="BQ6" s="430"/>
      <c r="BR6" s="430"/>
      <c r="BS6" s="430"/>
      <c r="BT6" s="430"/>
      <c r="BU6" s="431"/>
      <c r="BV6" s="429">
        <v>2567016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94.3</v>
      </c>
      <c r="CU6" s="467"/>
      <c r="CV6" s="467"/>
      <c r="CW6" s="467"/>
      <c r="CX6" s="467"/>
      <c r="CY6" s="467"/>
      <c r="CZ6" s="467"/>
      <c r="DA6" s="468"/>
      <c r="DB6" s="466">
        <v>93</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181683</v>
      </c>
      <c r="BO7" s="430"/>
      <c r="BP7" s="430"/>
      <c r="BQ7" s="430"/>
      <c r="BR7" s="430"/>
      <c r="BS7" s="430"/>
      <c r="BT7" s="430"/>
      <c r="BU7" s="431"/>
      <c r="BV7" s="429">
        <v>93456</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35293164</v>
      </c>
      <c r="CU7" s="430"/>
      <c r="CV7" s="430"/>
      <c r="CW7" s="430"/>
      <c r="CX7" s="430"/>
      <c r="CY7" s="430"/>
      <c r="CZ7" s="430"/>
      <c r="DA7" s="431"/>
      <c r="DB7" s="429">
        <v>35243702</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2816481</v>
      </c>
      <c r="BO8" s="430"/>
      <c r="BP8" s="430"/>
      <c r="BQ8" s="430"/>
      <c r="BR8" s="430"/>
      <c r="BS8" s="430"/>
      <c r="BT8" s="430"/>
      <c r="BU8" s="431"/>
      <c r="BV8" s="429">
        <v>2473560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0.88</v>
      </c>
      <c r="CU8" s="470"/>
      <c r="CV8" s="470"/>
      <c r="CW8" s="470"/>
      <c r="CX8" s="470"/>
      <c r="CY8" s="470"/>
      <c r="CZ8" s="470"/>
      <c r="DA8" s="471"/>
      <c r="DB8" s="469">
        <v>0.89</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159879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342921</v>
      </c>
      <c r="BO9" s="430"/>
      <c r="BP9" s="430"/>
      <c r="BQ9" s="430"/>
      <c r="BR9" s="430"/>
      <c r="BS9" s="430"/>
      <c r="BT9" s="430"/>
      <c r="BU9" s="431"/>
      <c r="BV9" s="429">
        <v>405969</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12.9</v>
      </c>
      <c r="CU9" s="427"/>
      <c r="CV9" s="427"/>
      <c r="CW9" s="427"/>
      <c r="CX9" s="427"/>
      <c r="CY9" s="427"/>
      <c r="CZ9" s="427"/>
      <c r="DA9" s="428"/>
      <c r="DB9" s="426">
        <v>12.7</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161160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609500</v>
      </c>
      <c r="BO10" s="430"/>
      <c r="BP10" s="430"/>
      <c r="BQ10" s="430"/>
      <c r="BR10" s="430"/>
      <c r="BS10" s="430"/>
      <c r="BT10" s="430"/>
      <c r="BU10" s="431"/>
      <c r="BV10" s="429">
        <v>605900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2">
      <c r="A12" s="187"/>
      <c r="B12" s="489" t="s">
        <v>131</v>
      </c>
      <c r="C12" s="490"/>
      <c r="D12" s="490"/>
      <c r="E12" s="490"/>
      <c r="F12" s="490"/>
      <c r="G12" s="490"/>
      <c r="H12" s="490"/>
      <c r="I12" s="490"/>
      <c r="J12" s="490"/>
      <c r="K12" s="491"/>
      <c r="L12" s="498" t="s">
        <v>132</v>
      </c>
      <c r="M12" s="499"/>
      <c r="N12" s="499"/>
      <c r="O12" s="499"/>
      <c r="P12" s="499"/>
      <c r="Q12" s="500"/>
      <c r="R12" s="501">
        <v>161310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800000</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140</v>
      </c>
      <c r="N13" s="521"/>
      <c r="O13" s="521"/>
      <c r="P13" s="521"/>
      <c r="Q13" s="522"/>
      <c r="R13" s="513">
        <v>155722</v>
      </c>
      <c r="S13" s="514"/>
      <c r="T13" s="514"/>
      <c r="U13" s="514"/>
      <c r="V13" s="515"/>
      <c r="W13" s="445" t="s">
        <v>141</v>
      </c>
      <c r="X13" s="446"/>
      <c r="Y13" s="446"/>
      <c r="Z13" s="446"/>
      <c r="AA13" s="446"/>
      <c r="AB13" s="436"/>
      <c r="AC13" s="480">
        <v>1169</v>
      </c>
      <c r="AD13" s="481"/>
      <c r="AE13" s="481"/>
      <c r="AF13" s="481"/>
      <c r="AG13" s="523"/>
      <c r="AH13" s="480">
        <v>1135</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152421</v>
      </c>
      <c r="BO13" s="430"/>
      <c r="BP13" s="430"/>
      <c r="BQ13" s="430"/>
      <c r="BR13" s="430"/>
      <c r="BS13" s="430"/>
      <c r="BT13" s="430"/>
      <c r="BU13" s="431"/>
      <c r="BV13" s="429">
        <v>1011869</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0.9</v>
      </c>
      <c r="CU13" s="427"/>
      <c r="CV13" s="427"/>
      <c r="CW13" s="427"/>
      <c r="CX13" s="427"/>
      <c r="CY13" s="427"/>
      <c r="CZ13" s="427"/>
      <c r="DA13" s="428"/>
      <c r="DB13" s="426">
        <v>0.8</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146</v>
      </c>
      <c r="M14" s="511"/>
      <c r="N14" s="511"/>
      <c r="O14" s="511"/>
      <c r="P14" s="511"/>
      <c r="Q14" s="512"/>
      <c r="R14" s="513">
        <v>161539</v>
      </c>
      <c r="S14" s="514"/>
      <c r="T14" s="514"/>
      <c r="U14" s="514"/>
      <c r="V14" s="515"/>
      <c r="W14" s="419"/>
      <c r="X14" s="420"/>
      <c r="Y14" s="420"/>
      <c r="Z14" s="420"/>
      <c r="AA14" s="420"/>
      <c r="AB14" s="409"/>
      <c r="AC14" s="516">
        <v>1.5</v>
      </c>
      <c r="AD14" s="517"/>
      <c r="AE14" s="517"/>
      <c r="AF14" s="517"/>
      <c r="AG14" s="518"/>
      <c r="AH14" s="516">
        <v>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37</v>
      </c>
      <c r="CU14" s="528"/>
      <c r="CV14" s="528"/>
      <c r="CW14" s="528"/>
      <c r="CX14" s="528"/>
      <c r="CY14" s="528"/>
      <c r="CZ14" s="528"/>
      <c r="DA14" s="529"/>
      <c r="DB14" s="527">
        <v>10.3</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140</v>
      </c>
      <c r="N15" s="521"/>
      <c r="O15" s="521"/>
      <c r="P15" s="521"/>
      <c r="Q15" s="522"/>
      <c r="R15" s="513">
        <v>156419</v>
      </c>
      <c r="S15" s="514"/>
      <c r="T15" s="514"/>
      <c r="U15" s="514"/>
      <c r="V15" s="515"/>
      <c r="W15" s="445" t="s">
        <v>148</v>
      </c>
      <c r="X15" s="446"/>
      <c r="Y15" s="446"/>
      <c r="Z15" s="446"/>
      <c r="AA15" s="446"/>
      <c r="AB15" s="436"/>
      <c r="AC15" s="480">
        <v>25646</v>
      </c>
      <c r="AD15" s="481"/>
      <c r="AE15" s="481"/>
      <c r="AF15" s="481"/>
      <c r="AG15" s="523"/>
      <c r="AH15" s="480">
        <v>25228</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23158615</v>
      </c>
      <c r="BO15" s="393"/>
      <c r="BP15" s="393"/>
      <c r="BQ15" s="393"/>
      <c r="BR15" s="393"/>
      <c r="BS15" s="393"/>
      <c r="BT15" s="393"/>
      <c r="BU15" s="394"/>
      <c r="BV15" s="392">
        <v>22735350</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33.6</v>
      </c>
      <c r="AD16" s="517"/>
      <c r="AE16" s="517"/>
      <c r="AF16" s="517"/>
      <c r="AG16" s="518"/>
      <c r="AH16" s="516">
        <v>34</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26312993</v>
      </c>
      <c r="BO16" s="430"/>
      <c r="BP16" s="430"/>
      <c r="BQ16" s="430"/>
      <c r="BR16" s="430"/>
      <c r="BS16" s="430"/>
      <c r="BT16" s="430"/>
      <c r="BU16" s="431"/>
      <c r="BV16" s="429">
        <v>25696557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49431</v>
      </c>
      <c r="AD17" s="481"/>
      <c r="AE17" s="481"/>
      <c r="AF17" s="481"/>
      <c r="AG17" s="523"/>
      <c r="AH17" s="480">
        <v>47735</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29812707</v>
      </c>
      <c r="BO17" s="430"/>
      <c r="BP17" s="430"/>
      <c r="BQ17" s="430"/>
      <c r="BR17" s="430"/>
      <c r="BS17" s="430"/>
      <c r="BT17" s="430"/>
      <c r="BU17" s="431"/>
      <c r="BV17" s="429">
        <v>29252192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158</v>
      </c>
      <c r="C18" s="472"/>
      <c r="D18" s="472"/>
      <c r="E18" s="544"/>
      <c r="F18" s="544"/>
      <c r="G18" s="544"/>
      <c r="H18" s="544"/>
      <c r="I18" s="544"/>
      <c r="J18" s="544"/>
      <c r="K18" s="544"/>
      <c r="L18" s="545">
        <v>206.57</v>
      </c>
      <c r="M18" s="545"/>
      <c r="N18" s="545"/>
      <c r="O18" s="545"/>
      <c r="P18" s="545"/>
      <c r="Q18" s="545"/>
      <c r="R18" s="546"/>
      <c r="S18" s="546"/>
      <c r="T18" s="546"/>
      <c r="U18" s="546"/>
      <c r="V18" s="547"/>
      <c r="W18" s="447"/>
      <c r="X18" s="448"/>
      <c r="Y18" s="448"/>
      <c r="Z18" s="448"/>
      <c r="AA18" s="448"/>
      <c r="AB18" s="439"/>
      <c r="AC18" s="548">
        <v>64.8</v>
      </c>
      <c r="AD18" s="549"/>
      <c r="AE18" s="549"/>
      <c r="AF18" s="549"/>
      <c r="AG18" s="550"/>
      <c r="AH18" s="548">
        <v>64.400000000000006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32186936</v>
      </c>
      <c r="BO18" s="430"/>
      <c r="BP18" s="430"/>
      <c r="BQ18" s="430"/>
      <c r="BR18" s="430"/>
      <c r="BS18" s="430"/>
      <c r="BT18" s="430"/>
      <c r="BU18" s="431"/>
      <c r="BV18" s="429">
        <v>31555809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160</v>
      </c>
      <c r="C19" s="472"/>
      <c r="D19" s="472"/>
      <c r="E19" s="544"/>
      <c r="F19" s="544"/>
      <c r="G19" s="544"/>
      <c r="H19" s="544"/>
      <c r="I19" s="544"/>
      <c r="J19" s="544"/>
      <c r="K19" s="544"/>
      <c r="L19" s="552">
        <v>774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42556244</v>
      </c>
      <c r="BO19" s="430"/>
      <c r="BP19" s="430"/>
      <c r="BQ19" s="430"/>
      <c r="BR19" s="430"/>
      <c r="BS19" s="430"/>
      <c r="BT19" s="430"/>
      <c r="BU19" s="431"/>
      <c r="BV19" s="429">
        <v>41453355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162</v>
      </c>
      <c r="C20" s="472"/>
      <c r="D20" s="472"/>
      <c r="E20" s="544"/>
      <c r="F20" s="544"/>
      <c r="G20" s="544"/>
      <c r="H20" s="544"/>
      <c r="I20" s="544"/>
      <c r="J20" s="544"/>
      <c r="K20" s="544"/>
      <c r="L20" s="552">
        <v>60085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69809977</v>
      </c>
      <c r="BO23" s="430"/>
      <c r="BP23" s="430"/>
      <c r="BQ23" s="430"/>
      <c r="BR23" s="430"/>
      <c r="BS23" s="430"/>
      <c r="BT23" s="430"/>
      <c r="BU23" s="431"/>
      <c r="BV23" s="429">
        <v>67478794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171</v>
      </c>
      <c r="F24" s="459"/>
      <c r="G24" s="459"/>
      <c r="H24" s="459"/>
      <c r="I24" s="459"/>
      <c r="J24" s="459"/>
      <c r="K24" s="460"/>
      <c r="L24" s="480">
        <v>1</v>
      </c>
      <c r="M24" s="481"/>
      <c r="N24" s="481"/>
      <c r="O24" s="481"/>
      <c r="P24" s="523"/>
      <c r="Q24" s="480">
        <v>10550</v>
      </c>
      <c r="R24" s="481"/>
      <c r="S24" s="481"/>
      <c r="T24" s="481"/>
      <c r="U24" s="481"/>
      <c r="V24" s="523"/>
      <c r="W24" s="582"/>
      <c r="X24" s="570"/>
      <c r="Y24" s="571"/>
      <c r="Z24" s="479" t="s">
        <v>172</v>
      </c>
      <c r="AA24" s="459"/>
      <c r="AB24" s="459"/>
      <c r="AC24" s="459"/>
      <c r="AD24" s="459"/>
      <c r="AE24" s="459"/>
      <c r="AF24" s="459"/>
      <c r="AG24" s="460"/>
      <c r="AH24" s="480">
        <v>1042</v>
      </c>
      <c r="AI24" s="481"/>
      <c r="AJ24" s="481"/>
      <c r="AK24" s="481"/>
      <c r="AL24" s="523"/>
      <c r="AM24" s="480">
        <v>3232284</v>
      </c>
      <c r="AN24" s="481"/>
      <c r="AO24" s="481"/>
      <c r="AP24" s="481"/>
      <c r="AQ24" s="481"/>
      <c r="AR24" s="523"/>
      <c r="AS24" s="480">
        <v>3102</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20955134</v>
      </c>
      <c r="BO24" s="430"/>
      <c r="BP24" s="430"/>
      <c r="BQ24" s="430"/>
      <c r="BR24" s="430"/>
      <c r="BS24" s="430"/>
      <c r="BT24" s="430"/>
      <c r="BU24" s="431"/>
      <c r="BV24" s="429">
        <v>23546114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174</v>
      </c>
      <c r="F25" s="459"/>
      <c r="G25" s="459"/>
      <c r="H25" s="459"/>
      <c r="I25" s="459"/>
      <c r="J25" s="459"/>
      <c r="K25" s="460"/>
      <c r="L25" s="480">
        <v>1</v>
      </c>
      <c r="M25" s="481"/>
      <c r="N25" s="481"/>
      <c r="O25" s="481"/>
      <c r="P25" s="523"/>
      <c r="Q25" s="480">
        <v>8700</v>
      </c>
      <c r="R25" s="481"/>
      <c r="S25" s="481"/>
      <c r="T25" s="481"/>
      <c r="U25" s="481"/>
      <c r="V25" s="523"/>
      <c r="W25" s="582"/>
      <c r="X25" s="570"/>
      <c r="Y25" s="571"/>
      <c r="Z25" s="479" t="s">
        <v>175</v>
      </c>
      <c r="AA25" s="459"/>
      <c r="AB25" s="459"/>
      <c r="AC25" s="459"/>
      <c r="AD25" s="459"/>
      <c r="AE25" s="459"/>
      <c r="AF25" s="459"/>
      <c r="AG25" s="460"/>
      <c r="AH25" s="480" t="s">
        <v>139</v>
      </c>
      <c r="AI25" s="481"/>
      <c r="AJ25" s="481"/>
      <c r="AK25" s="481"/>
      <c r="AL25" s="523"/>
      <c r="AM25" s="480" t="s">
        <v>139</v>
      </c>
      <c r="AN25" s="481"/>
      <c r="AO25" s="481"/>
      <c r="AP25" s="481"/>
      <c r="AQ25" s="481"/>
      <c r="AR25" s="523"/>
      <c r="AS25" s="480" t="s">
        <v>139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11701620</v>
      </c>
      <c r="BO25" s="393"/>
      <c r="BP25" s="393"/>
      <c r="BQ25" s="393"/>
      <c r="BR25" s="393"/>
      <c r="BS25" s="393"/>
      <c r="BT25" s="393"/>
      <c r="BU25" s="394"/>
      <c r="BV25" s="392">
        <v>20020062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177</v>
      </c>
      <c r="F26" s="459"/>
      <c r="G26" s="459"/>
      <c r="H26" s="459"/>
      <c r="I26" s="459"/>
      <c r="J26" s="459"/>
      <c r="K26" s="460"/>
      <c r="L26" s="480">
        <v>1</v>
      </c>
      <c r="M26" s="481"/>
      <c r="N26" s="481"/>
      <c r="O26" s="481"/>
      <c r="P26" s="523"/>
      <c r="Q26" s="480">
        <v>6890</v>
      </c>
      <c r="R26" s="481"/>
      <c r="S26" s="481"/>
      <c r="T26" s="481"/>
      <c r="U26" s="481"/>
      <c r="V26" s="523"/>
      <c r="W26" s="582"/>
      <c r="X26" s="570"/>
      <c r="Y26" s="571"/>
      <c r="Z26" s="479" t="s">
        <v>178</v>
      </c>
      <c r="AA26" s="592"/>
      <c r="AB26" s="592"/>
      <c r="AC26" s="592"/>
      <c r="AD26" s="592"/>
      <c r="AE26" s="592"/>
      <c r="AF26" s="592"/>
      <c r="AG26" s="593"/>
      <c r="AH26" s="480">
        <v>193</v>
      </c>
      <c r="AI26" s="481"/>
      <c r="AJ26" s="481"/>
      <c r="AK26" s="481"/>
      <c r="AL26" s="523"/>
      <c r="AM26" s="480">
        <v>567420</v>
      </c>
      <c r="AN26" s="481"/>
      <c r="AO26" s="481"/>
      <c r="AP26" s="481"/>
      <c r="AQ26" s="481"/>
      <c r="AR26" s="523"/>
      <c r="AS26" s="480">
        <v>2940</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100000</v>
      </c>
      <c r="BO26" s="430"/>
      <c r="BP26" s="430"/>
      <c r="BQ26" s="430"/>
      <c r="BR26" s="430"/>
      <c r="BS26" s="430"/>
      <c r="BT26" s="430"/>
      <c r="BU26" s="431"/>
      <c r="BV26" s="429">
        <v>100000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180</v>
      </c>
      <c r="F27" s="459"/>
      <c r="G27" s="459"/>
      <c r="H27" s="459"/>
      <c r="I27" s="459"/>
      <c r="J27" s="459"/>
      <c r="K27" s="460"/>
      <c r="L27" s="480">
        <v>1</v>
      </c>
      <c r="M27" s="481"/>
      <c r="N27" s="481"/>
      <c r="O27" s="481"/>
      <c r="P27" s="523"/>
      <c r="Q27" s="480">
        <v>6300</v>
      </c>
      <c r="R27" s="481"/>
      <c r="S27" s="481"/>
      <c r="T27" s="481"/>
      <c r="U27" s="481"/>
      <c r="V27" s="523"/>
      <c r="W27" s="582"/>
      <c r="X27" s="570"/>
      <c r="Y27" s="571"/>
      <c r="Z27" s="479" t="s">
        <v>181</v>
      </c>
      <c r="AA27" s="459"/>
      <c r="AB27" s="459"/>
      <c r="AC27" s="459"/>
      <c r="AD27" s="459"/>
      <c r="AE27" s="459"/>
      <c r="AF27" s="459"/>
      <c r="AG27" s="460"/>
      <c r="AH27" s="480">
        <v>92</v>
      </c>
      <c r="AI27" s="481"/>
      <c r="AJ27" s="481"/>
      <c r="AK27" s="481"/>
      <c r="AL27" s="523"/>
      <c r="AM27" s="480">
        <v>253326</v>
      </c>
      <c r="AN27" s="481"/>
      <c r="AO27" s="481"/>
      <c r="AP27" s="481"/>
      <c r="AQ27" s="481"/>
      <c r="AR27" s="523"/>
      <c r="AS27" s="480">
        <v>2754</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130</v>
      </c>
      <c r="BO27" s="606"/>
      <c r="BP27" s="606"/>
      <c r="BQ27" s="606"/>
      <c r="BR27" s="606"/>
      <c r="BS27" s="606"/>
      <c r="BT27" s="606"/>
      <c r="BU27" s="607"/>
      <c r="BV27" s="605" t="s">
        <v>139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183</v>
      </c>
      <c r="F28" s="459"/>
      <c r="G28" s="459"/>
      <c r="H28" s="459"/>
      <c r="I28" s="459"/>
      <c r="J28" s="459"/>
      <c r="K28" s="460"/>
      <c r="L28" s="480">
        <v>1</v>
      </c>
      <c r="M28" s="481"/>
      <c r="N28" s="481"/>
      <c r="O28" s="481"/>
      <c r="P28" s="523"/>
      <c r="Q28" s="480">
        <v>5790</v>
      </c>
      <c r="R28" s="481"/>
      <c r="S28" s="481"/>
      <c r="T28" s="481"/>
      <c r="U28" s="481"/>
      <c r="V28" s="523"/>
      <c r="W28" s="582"/>
      <c r="X28" s="570"/>
      <c r="Y28" s="571"/>
      <c r="Z28" s="479" t="s">
        <v>184</v>
      </c>
      <c r="AA28" s="459"/>
      <c r="AB28" s="459"/>
      <c r="AC28" s="459"/>
      <c r="AD28" s="459"/>
      <c r="AE28" s="459"/>
      <c r="AF28" s="459"/>
      <c r="AG28" s="460"/>
      <c r="AH28" s="480" t="s">
        <v>139</v>
      </c>
      <c r="AI28" s="481"/>
      <c r="AJ28" s="481"/>
      <c r="AK28" s="481"/>
      <c r="AL28" s="523"/>
      <c r="AM28" s="480" t="s">
        <v>139</v>
      </c>
      <c r="AN28" s="481"/>
      <c r="AO28" s="481"/>
      <c r="AP28" s="481"/>
      <c r="AQ28" s="481"/>
      <c r="AR28" s="523"/>
      <c r="AS28" s="480" t="s">
        <v>130</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5351800</v>
      </c>
      <c r="BO28" s="393"/>
      <c r="BP28" s="393"/>
      <c r="BQ28" s="393"/>
      <c r="BR28" s="393"/>
      <c r="BS28" s="393"/>
      <c r="BT28" s="393"/>
      <c r="BU28" s="394"/>
      <c r="BV28" s="392">
        <v>5542300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186</v>
      </c>
      <c r="F29" s="459"/>
      <c r="G29" s="459"/>
      <c r="H29" s="459"/>
      <c r="I29" s="459"/>
      <c r="J29" s="459"/>
      <c r="K29" s="460"/>
      <c r="L29" s="480">
        <v>20</v>
      </c>
      <c r="M29" s="481"/>
      <c r="N29" s="481"/>
      <c r="O29" s="481"/>
      <c r="P29" s="523"/>
      <c r="Q29" s="480">
        <v>5530</v>
      </c>
      <c r="R29" s="481"/>
      <c r="S29" s="481"/>
      <c r="T29" s="481"/>
      <c r="U29" s="481"/>
      <c r="V29" s="523"/>
      <c r="W29" s="583"/>
      <c r="X29" s="584"/>
      <c r="Y29" s="585"/>
      <c r="Z29" s="479" t="s">
        <v>187</v>
      </c>
      <c r="AA29" s="459"/>
      <c r="AB29" s="459"/>
      <c r="AC29" s="459"/>
      <c r="AD29" s="459"/>
      <c r="AE29" s="459"/>
      <c r="AF29" s="459"/>
      <c r="AG29" s="460"/>
      <c r="AH29" s="480">
        <v>1134</v>
      </c>
      <c r="AI29" s="481"/>
      <c r="AJ29" s="481"/>
      <c r="AK29" s="481"/>
      <c r="AL29" s="523"/>
      <c r="AM29" s="480">
        <v>3485610</v>
      </c>
      <c r="AN29" s="481"/>
      <c r="AO29" s="481"/>
      <c r="AP29" s="481"/>
      <c r="AQ29" s="481"/>
      <c r="AR29" s="523"/>
      <c r="AS29" s="480">
        <v>3074</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1147808</v>
      </c>
      <c r="BO29" s="430"/>
      <c r="BP29" s="430"/>
      <c r="BQ29" s="430"/>
      <c r="BR29" s="430"/>
      <c r="BS29" s="430"/>
      <c r="BT29" s="430"/>
      <c r="BU29" s="431"/>
      <c r="BV29" s="429">
        <v>1056749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100.5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3059603</v>
      </c>
      <c r="BO30" s="606"/>
      <c r="BP30" s="606"/>
      <c r="BQ30" s="606"/>
      <c r="BR30" s="606"/>
      <c r="BS30" s="606"/>
      <c r="BT30" s="606"/>
      <c r="BU30" s="607"/>
      <c r="BV30" s="605">
        <v>7136731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国民健康保険事業会計</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IF('各会計、関係団体の財政状況及び健全化判断比率'!B34="","",'各会計、関係団体の財政状況及び健全化判断比率'!B34)</f>
        <v>病院事業会計</v>
      </c>
      <c r="AP34" s="619"/>
      <c r="AQ34" s="619"/>
      <c r="AR34" s="619"/>
      <c r="AS34" s="619"/>
      <c r="AT34" s="619"/>
      <c r="AU34" s="619"/>
      <c r="AV34" s="619"/>
      <c r="AW34" s="619"/>
      <c r="AX34" s="619"/>
      <c r="AY34" s="619"/>
      <c r="AZ34" s="619"/>
      <c r="BA34" s="619"/>
      <c r="BB34" s="619"/>
      <c r="BC34" s="619"/>
      <c r="BD34" s="214"/>
      <c r="BE34" s="618">
        <f>IF(BG34="","",MAX(C34:D43,U34:V43,AM34:AN43)+1)</f>
        <v>13</v>
      </c>
      <c r="BF34" s="618"/>
      <c r="BG34" s="619" t="str">
        <f>IF('各会計、関係団体の財政状況及び健全化判断比率'!B36="","",'各会計、関係団体の財政状況及び健全化判断比率'!B36)</f>
        <v>簡易水道事業会計</v>
      </c>
      <c r="BH34" s="619"/>
      <c r="BI34" s="619"/>
      <c r="BJ34" s="619"/>
      <c r="BK34" s="619"/>
      <c r="BL34" s="619"/>
      <c r="BM34" s="619"/>
      <c r="BN34" s="619"/>
      <c r="BO34" s="619"/>
      <c r="BP34" s="619"/>
      <c r="BQ34" s="619"/>
      <c r="BR34" s="619"/>
      <c r="BS34" s="619"/>
      <c r="BT34" s="619"/>
      <c r="BU34" s="619"/>
      <c r="BV34" s="214"/>
      <c r="BW34" s="618">
        <f>IF(BY34="","",MAX(C34:D43,U34:V43,AM34:AN43,BE34:BF43)+1)</f>
        <v>18</v>
      </c>
      <c r="BX34" s="618"/>
      <c r="BY34" s="619" t="str">
        <f>IF('各会計、関係団体の財政状況及び健全化判断比率'!B68="","",'各会計、関係団体の財政状況及び健全化判断比率'!B68)</f>
        <v>大垣消防組合</v>
      </c>
      <c r="BZ34" s="619"/>
      <c r="CA34" s="619"/>
      <c r="CB34" s="619"/>
      <c r="CC34" s="619"/>
      <c r="CD34" s="619"/>
      <c r="CE34" s="619"/>
      <c r="CF34" s="619"/>
      <c r="CG34" s="619"/>
      <c r="CH34" s="619"/>
      <c r="CI34" s="619"/>
      <c r="CJ34" s="619"/>
      <c r="CK34" s="619"/>
      <c r="CL34" s="619"/>
      <c r="CM34" s="619"/>
      <c r="CN34" s="214"/>
      <c r="CO34" s="618">
        <f>IF(CQ34="","",MAX(C34:D43,U34:V43,AM34:AN43,BE34:BF43,BW34:BX43)+1)</f>
        <v>28</v>
      </c>
      <c r="CP34" s="618"/>
      <c r="CQ34" s="619" t="str">
        <f>IF('各会計、関係団体の財政状況及び健全化判断比率'!BS7="","",'各会計、関係団体の財政状況及び健全化判断比率'!BS7)</f>
        <v>大垣勤労者福祉サービスセンター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物品調達会計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国民健康保険直営診療施設事業会計</v>
      </c>
      <c r="X35" s="619"/>
      <c r="Y35" s="619"/>
      <c r="Z35" s="619"/>
      <c r="AA35" s="619"/>
      <c r="AB35" s="619"/>
      <c r="AC35" s="619"/>
      <c r="AD35" s="619"/>
      <c r="AE35" s="619"/>
      <c r="AF35" s="619"/>
      <c r="AG35" s="619"/>
      <c r="AH35" s="619"/>
      <c r="AI35" s="619"/>
      <c r="AJ35" s="619"/>
      <c r="AK35" s="619"/>
      <c r="AL35" s="214"/>
      <c r="AM35" s="618">
        <f t="shared" ref="AM35:AM43" si="0">IF(AO35="","",AM34+1)</f>
        <v>12</v>
      </c>
      <c r="AN35" s="618"/>
      <c r="AO35" s="619" t="str">
        <f>IF('各会計、関係団体の財政状況及び健全化判断比率'!B35="","",'各会計、関係団体の財政状況及び健全化判断比率'!B35)</f>
        <v>水道事業会計</v>
      </c>
      <c r="AP35" s="619"/>
      <c r="AQ35" s="619"/>
      <c r="AR35" s="619"/>
      <c r="AS35" s="619"/>
      <c r="AT35" s="619"/>
      <c r="AU35" s="619"/>
      <c r="AV35" s="619"/>
      <c r="AW35" s="619"/>
      <c r="AX35" s="619"/>
      <c r="AY35" s="619"/>
      <c r="AZ35" s="619"/>
      <c r="BA35" s="619"/>
      <c r="BB35" s="619"/>
      <c r="BC35" s="619"/>
      <c r="BD35" s="214"/>
      <c r="BE35" s="618">
        <f t="shared" ref="BE35:BE43" si="1">IF(BG35="","",BE34+1)</f>
        <v>14</v>
      </c>
      <c r="BF35" s="618"/>
      <c r="BG35" s="619" t="str">
        <f>IF('各会計、関係団体の財政状況及び健全化判断比率'!B37="","",'各会計、関係団体の財政状況及び健全化判断比率'!B37)</f>
        <v>公設地方卸売市場事業会計</v>
      </c>
      <c r="BH35" s="619"/>
      <c r="BI35" s="619"/>
      <c r="BJ35" s="619"/>
      <c r="BK35" s="619"/>
      <c r="BL35" s="619"/>
      <c r="BM35" s="619"/>
      <c r="BN35" s="619"/>
      <c r="BO35" s="619"/>
      <c r="BP35" s="619"/>
      <c r="BQ35" s="619"/>
      <c r="BR35" s="619"/>
      <c r="BS35" s="619"/>
      <c r="BT35" s="619"/>
      <c r="BU35" s="619"/>
      <c r="BV35" s="214"/>
      <c r="BW35" s="618">
        <f t="shared" ref="BW35:BW43" si="2">IF(BY35="","",BW34+1)</f>
        <v>19</v>
      </c>
      <c r="BX35" s="618"/>
      <c r="BY35" s="619" t="str">
        <f>IF('各会計、関係団体の財政状況及び健全化判断比率'!B69="","",'各会計、関係団体の財政状況及び健全化判断比率'!B69)</f>
        <v>大垣衛生施設組合</v>
      </c>
      <c r="BZ35" s="619"/>
      <c r="CA35" s="619"/>
      <c r="CB35" s="619"/>
      <c r="CC35" s="619"/>
      <c r="CD35" s="619"/>
      <c r="CE35" s="619"/>
      <c r="CF35" s="619"/>
      <c r="CG35" s="619"/>
      <c r="CH35" s="619"/>
      <c r="CI35" s="619"/>
      <c r="CJ35" s="619"/>
      <c r="CK35" s="619"/>
      <c r="CL35" s="619"/>
      <c r="CM35" s="619"/>
      <c r="CN35" s="214"/>
      <c r="CO35" s="618">
        <f t="shared" ref="CO35:CO43" si="3">IF(CQ35="","",CO34+1)</f>
        <v>29</v>
      </c>
      <c r="CP35" s="618"/>
      <c r="CQ35" s="619" t="str">
        <f>IF('各会計、関係団体の財政状況及び健全化判断比率'!BS8="","",'各会計、関係団体の財政状況及び健全化判断比率'!BS8)</f>
        <v>大垣市文化事業団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公共用地先行取得事業会計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後期高齢者医療事業会計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15</v>
      </c>
      <c r="BF36" s="618"/>
      <c r="BG36" s="619" t="str">
        <f>IF('各会計、関係団体の財政状況及び健全化判断比率'!B38="","",'各会計、関係団体の財政状況及び健全化判断比率'!B38)</f>
        <v>公共下水道事業会計</v>
      </c>
      <c r="BH36" s="619"/>
      <c r="BI36" s="619"/>
      <c r="BJ36" s="619"/>
      <c r="BK36" s="619"/>
      <c r="BL36" s="619"/>
      <c r="BM36" s="619"/>
      <c r="BN36" s="619"/>
      <c r="BO36" s="619"/>
      <c r="BP36" s="619"/>
      <c r="BQ36" s="619"/>
      <c r="BR36" s="619"/>
      <c r="BS36" s="619"/>
      <c r="BT36" s="619"/>
      <c r="BU36" s="619"/>
      <c r="BV36" s="214"/>
      <c r="BW36" s="618">
        <f t="shared" si="2"/>
        <v>20</v>
      </c>
      <c r="BX36" s="618"/>
      <c r="BY36" s="619" t="str">
        <f>IF('各会計、関係団体の財政状況及び健全化判断比率'!B70="","",'各会計、関係団体の財政状況及び健全化判断比率'!B70)</f>
        <v>西南濃粗大廃棄物処理組合</v>
      </c>
      <c r="BZ36" s="619"/>
      <c r="CA36" s="619"/>
      <c r="CB36" s="619"/>
      <c r="CC36" s="619"/>
      <c r="CD36" s="619"/>
      <c r="CE36" s="619"/>
      <c r="CF36" s="619"/>
      <c r="CG36" s="619"/>
      <c r="CH36" s="619"/>
      <c r="CI36" s="619"/>
      <c r="CJ36" s="619"/>
      <c r="CK36" s="619"/>
      <c r="CL36" s="619"/>
      <c r="CM36" s="619"/>
      <c r="CN36" s="214"/>
      <c r="CO36" s="618">
        <f t="shared" si="3"/>
        <v>30</v>
      </c>
      <c r="CP36" s="618"/>
      <c r="CQ36" s="619" t="str">
        <f>IF('各会計、関係団体の財政状況及び健全化判断比率'!BS9="","",'各会計、関係団体の財政状況及び健全化判断比率'!BS9)</f>
        <v>大垣地方市場冷蔵</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市行造林事業会計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介護保険事業会計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16</v>
      </c>
      <c r="BF37" s="618"/>
      <c r="BG37" s="619" t="str">
        <f>IF('各会計、関係団体の財政状況及び健全化判断比率'!B39="","",'各会計、関係団体の財政状況及び健全化判断比率'!B39)</f>
        <v>特定環境保全公共下水道事業会計</v>
      </c>
      <c r="BH37" s="619"/>
      <c r="BI37" s="619"/>
      <c r="BJ37" s="619"/>
      <c r="BK37" s="619"/>
      <c r="BL37" s="619"/>
      <c r="BM37" s="619"/>
      <c r="BN37" s="619"/>
      <c r="BO37" s="619"/>
      <c r="BP37" s="619"/>
      <c r="BQ37" s="619"/>
      <c r="BR37" s="619"/>
      <c r="BS37" s="619"/>
      <c r="BT37" s="619"/>
      <c r="BU37" s="619"/>
      <c r="BV37" s="214"/>
      <c r="BW37" s="618">
        <f t="shared" si="2"/>
        <v>21</v>
      </c>
      <c r="BX37" s="618"/>
      <c r="BY37" s="619" t="str">
        <f>IF('各会計、関係団体の財政状況及び健全化判断比率'!B71="","",'各会計、関係団体の財政状況及び健全化判断比率'!B71)</f>
        <v>西濃環境整備組合</v>
      </c>
      <c r="BZ37" s="619"/>
      <c r="CA37" s="619"/>
      <c r="CB37" s="619"/>
      <c r="CC37" s="619"/>
      <c r="CD37" s="619"/>
      <c r="CE37" s="619"/>
      <c r="CF37" s="619"/>
      <c r="CG37" s="619"/>
      <c r="CH37" s="619"/>
      <c r="CI37" s="619"/>
      <c r="CJ37" s="619"/>
      <c r="CK37" s="619"/>
      <c r="CL37" s="619"/>
      <c r="CM37" s="619"/>
      <c r="CN37" s="214"/>
      <c r="CO37" s="618">
        <f t="shared" si="3"/>
        <v>31</v>
      </c>
      <c r="CP37" s="618"/>
      <c r="CQ37" s="619" t="str">
        <f>IF('各会計、関係団体の財政状況及び健全化判断比率'!BS10="","",'各会計、関係団体の財政状況及び健全化判断比率'!BS10)</f>
        <v>大垣市土地開発公社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駐車場事業会計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17</v>
      </c>
      <c r="BF38" s="618"/>
      <c r="BG38" s="619" t="str">
        <f>IF('各会計、関係団体の財政状況及び健全化判断比率'!B40="","",'各会計、関係団体の財政状況及び健全化判断比率'!B40)</f>
        <v>農業集落排水事業会計</v>
      </c>
      <c r="BH38" s="619"/>
      <c r="BI38" s="619"/>
      <c r="BJ38" s="619"/>
      <c r="BK38" s="619"/>
      <c r="BL38" s="619"/>
      <c r="BM38" s="619"/>
      <c r="BN38" s="619"/>
      <c r="BO38" s="619"/>
      <c r="BP38" s="619"/>
      <c r="BQ38" s="619"/>
      <c r="BR38" s="619"/>
      <c r="BS38" s="619"/>
      <c r="BT38" s="619"/>
      <c r="BU38" s="619"/>
      <c r="BV38" s="214"/>
      <c r="BW38" s="618">
        <f t="shared" si="2"/>
        <v>22</v>
      </c>
      <c r="BX38" s="618"/>
      <c r="BY38" s="619" t="str">
        <f>IF('各会計、関係団体の財政状況及び健全化判断比率'!B72="","",'各会計、関係団体の財政状況及び健全化判断比率'!B72)</f>
        <v>西南濃老人福祉施設事務組合</v>
      </c>
      <c r="BZ38" s="619"/>
      <c r="CA38" s="619"/>
      <c r="CB38" s="619"/>
      <c r="CC38" s="619"/>
      <c r="CD38" s="619"/>
      <c r="CE38" s="619"/>
      <c r="CF38" s="619"/>
      <c r="CG38" s="619"/>
      <c r="CH38" s="619"/>
      <c r="CI38" s="619"/>
      <c r="CJ38" s="619"/>
      <c r="CK38" s="619"/>
      <c r="CL38" s="619"/>
      <c r="CM38" s="619"/>
      <c r="CN38" s="214"/>
      <c r="CO38" s="618">
        <f t="shared" si="3"/>
        <v>32</v>
      </c>
      <c r="CP38" s="618"/>
      <c r="CQ38" s="619" t="str">
        <f>IF('各会計、関係団体の財政状況及び健全化判断比率'!BS11="","",'各会計、関係団体の財政状況及び健全化判断比率'!BS11)</f>
        <v>かみいしづ緑の村公社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f t="shared" si="4"/>
        <v>10</v>
      </c>
      <c r="V39" s="618"/>
      <c r="W39" s="619" t="str">
        <f>IF('各会計、関係団体の財政状況及び健全化判断比率'!B33="","",'各会計、関係団体の財政状況及び健全化判断比率'!B33)</f>
        <v>競輪事業会計</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23</v>
      </c>
      <c r="BX39" s="618"/>
      <c r="BY39" s="619" t="str">
        <f>IF('各会計、関係団体の財政状況及び健全化判断比率'!B73="","",'各会計、関係団体の財政状況及び健全化判断比率'!B73)</f>
        <v>あすわ苑老人福祉施設事務組合</v>
      </c>
      <c r="BZ39" s="619"/>
      <c r="CA39" s="619"/>
      <c r="CB39" s="619"/>
      <c r="CC39" s="619"/>
      <c r="CD39" s="619"/>
      <c r="CE39" s="619"/>
      <c r="CF39" s="619"/>
      <c r="CG39" s="619"/>
      <c r="CH39" s="619"/>
      <c r="CI39" s="619"/>
      <c r="CJ39" s="619"/>
      <c r="CK39" s="619"/>
      <c r="CL39" s="619"/>
      <c r="CM39" s="619"/>
      <c r="CN39" s="214"/>
      <c r="CO39" s="618">
        <f t="shared" si="3"/>
        <v>33</v>
      </c>
      <c r="CP39" s="618"/>
      <c r="CQ39" s="619" t="str">
        <f>IF('各会計、関係団体の財政状況及び健全化判断比率'!BS12="","",'各会計、関係団体の財政状況及び健全化判断比率'!BS12)</f>
        <v>養老線管理機構</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24</v>
      </c>
      <c r="BX40" s="618"/>
      <c r="BY40" s="619" t="str">
        <f>IF('各会計、関係団体の財政状況及び健全化判断比率'!B74="","",'各会計、関係団体の財政状況及び健全化判断比率'!B74)</f>
        <v>大垣市安八郡安八町東安中学校組合</v>
      </c>
      <c r="BZ40" s="619"/>
      <c r="CA40" s="619"/>
      <c r="CB40" s="619"/>
      <c r="CC40" s="619"/>
      <c r="CD40" s="619"/>
      <c r="CE40" s="619"/>
      <c r="CF40" s="619"/>
      <c r="CG40" s="619"/>
      <c r="CH40" s="619"/>
      <c r="CI40" s="619"/>
      <c r="CJ40" s="619"/>
      <c r="CK40" s="619"/>
      <c r="CL40" s="619"/>
      <c r="CM40" s="619"/>
      <c r="CN40" s="214"/>
      <c r="CO40" s="618">
        <f t="shared" si="3"/>
        <v>34</v>
      </c>
      <c r="CP40" s="618"/>
      <c r="CQ40" s="619" t="str">
        <f>IF('各会計、関係団体の財政状況及び健全化判断比率'!BS13="","",'各会計、関係団体の財政状況及び健全化判断比率'!BS13)</f>
        <v>樽見鉄道株式会社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25</v>
      </c>
      <c r="BX41" s="618"/>
      <c r="BY41" s="619" t="str">
        <f>IF('各会計、関係団体の財政状況及び健全化判断比率'!B75="","",'各会計、関係団体の財政状況及び健全化判断比率'!B75)</f>
        <v>岐阜県後期高齢者医療広域連合（一般会計）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26</v>
      </c>
      <c r="BX42" s="618"/>
      <c r="BY42" s="619" t="str">
        <f>IF('各会計、関係団体の財政状況及び健全化判断比率'!B76="","",'各会計、関係団体の財政状況及び健全化判断比率'!B76)</f>
        <v>岐阜県後期高齢者医療広域連合（特別会計）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27</v>
      </c>
      <c r="BX43" s="618"/>
      <c r="BY43" s="619" t="str">
        <f>IF('各会計、関係団体の財政状況及び健全化判断比率'!B77="","",'各会計、関係団体の財政状況及び健全化判断比率'!B77)</f>
        <v>西美濃さくら苑介護老人保健施設事務組合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41zLHMp3uCPhSjAs8WssVYo6I0M2VH4WBKhavrfWgY5/hCp4pEtMq2/bYxgRtR2pHlxP+mMMlFjuL6cRS199wg==" saltValue="ULGlD5DKfzWS7XSriibN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210" t="s">
        <v>580</v>
      </c>
      <c r="D34" s="1210"/>
      <c r="E34" s="1211"/>
      <c r="F34" s="32">
        <v>78.7</v>
      </c>
      <c r="G34" s="33">
        <v>78.64</v>
      </c>
      <c r="H34" s="33">
        <v>77.680000000000007</v>
      </c>
      <c r="I34" s="33">
        <v>78.17</v>
      </c>
      <c r="J34" s="34">
        <v>77.03</v>
      </c>
      <c r="K34" s="22"/>
      <c r="L34" s="22"/>
      <c r="M34" s="22"/>
      <c r="N34" s="22"/>
      <c r="O34" s="22"/>
      <c r="P34" s="22"/>
    </row>
    <row r="35" spans="1:16" ht="39" customHeight="1" x14ac:dyDescent="0.2">
      <c r="A35" s="22"/>
      <c r="B35" s="35"/>
      <c r="C35" s="1204" t="s">
        <v>581</v>
      </c>
      <c r="D35" s="1205"/>
      <c r="E35" s="1206"/>
      <c r="F35" s="36">
        <v>6.69</v>
      </c>
      <c r="G35" s="37">
        <v>6.09</v>
      </c>
      <c r="H35" s="37">
        <v>5.87</v>
      </c>
      <c r="I35" s="37">
        <v>7.01</v>
      </c>
      <c r="J35" s="38">
        <v>7.97</v>
      </c>
      <c r="K35" s="22"/>
      <c r="L35" s="22"/>
      <c r="M35" s="22"/>
      <c r="N35" s="22"/>
      <c r="O35" s="22"/>
      <c r="P35" s="22"/>
    </row>
    <row r="36" spans="1:16" ht="39" customHeight="1" x14ac:dyDescent="0.2">
      <c r="A36" s="22"/>
      <c r="B36" s="35"/>
      <c r="C36" s="1204" t="s">
        <v>582</v>
      </c>
      <c r="D36" s="1205"/>
      <c r="E36" s="1206"/>
      <c r="F36" s="36">
        <v>6.55</v>
      </c>
      <c r="G36" s="37">
        <v>7.64</v>
      </c>
      <c r="H36" s="37">
        <v>8.83</v>
      </c>
      <c r="I36" s="37">
        <v>8.08</v>
      </c>
      <c r="J36" s="38">
        <v>6.89</v>
      </c>
      <c r="K36" s="22"/>
      <c r="L36" s="22"/>
      <c r="M36" s="22"/>
      <c r="N36" s="22"/>
      <c r="O36" s="22"/>
      <c r="P36" s="22"/>
    </row>
    <row r="37" spans="1:16" ht="39" customHeight="1" x14ac:dyDescent="0.2">
      <c r="A37" s="22"/>
      <c r="B37" s="35"/>
      <c r="C37" s="1204" t="s">
        <v>583</v>
      </c>
      <c r="D37" s="1205"/>
      <c r="E37" s="1206"/>
      <c r="F37" s="36">
        <v>6.7</v>
      </c>
      <c r="G37" s="37">
        <v>6.75</v>
      </c>
      <c r="H37" s="37">
        <v>6.09</v>
      </c>
      <c r="I37" s="37">
        <v>5.88</v>
      </c>
      <c r="J37" s="38">
        <v>5.68</v>
      </c>
      <c r="K37" s="22"/>
      <c r="L37" s="22"/>
      <c r="M37" s="22"/>
      <c r="N37" s="22"/>
      <c r="O37" s="22"/>
      <c r="P37" s="22"/>
    </row>
    <row r="38" spans="1:16" ht="39" customHeight="1" x14ac:dyDescent="0.2">
      <c r="A38" s="22"/>
      <c r="B38" s="35"/>
      <c r="C38" s="1204" t="s">
        <v>584</v>
      </c>
      <c r="D38" s="1205"/>
      <c r="E38" s="1206"/>
      <c r="F38" s="36">
        <v>3.3</v>
      </c>
      <c r="G38" s="37">
        <v>4.01</v>
      </c>
      <c r="H38" s="37">
        <v>4.91</v>
      </c>
      <c r="I38" s="37">
        <v>4.7</v>
      </c>
      <c r="J38" s="38">
        <v>4.96</v>
      </c>
      <c r="K38" s="22"/>
      <c r="L38" s="22"/>
      <c r="M38" s="22"/>
      <c r="N38" s="22"/>
      <c r="O38" s="22"/>
      <c r="P38" s="22"/>
    </row>
    <row r="39" spans="1:16" ht="39" customHeight="1" x14ac:dyDescent="0.2">
      <c r="A39" s="22"/>
      <c r="B39" s="35"/>
      <c r="C39" s="1204" t="s">
        <v>585</v>
      </c>
      <c r="D39" s="1205"/>
      <c r="E39" s="1206"/>
      <c r="F39" s="36">
        <v>3.31</v>
      </c>
      <c r="G39" s="37">
        <v>3.51</v>
      </c>
      <c r="H39" s="37">
        <v>3.5</v>
      </c>
      <c r="I39" s="37">
        <v>3.39</v>
      </c>
      <c r="J39" s="38">
        <v>3.39</v>
      </c>
      <c r="K39" s="22"/>
      <c r="L39" s="22"/>
      <c r="M39" s="22"/>
      <c r="N39" s="22"/>
      <c r="O39" s="22"/>
      <c r="P39" s="22"/>
    </row>
    <row r="40" spans="1:16" ht="39" customHeight="1" x14ac:dyDescent="0.2">
      <c r="A40" s="22"/>
      <c r="B40" s="35"/>
      <c r="C40" s="1204" t="s">
        <v>586</v>
      </c>
      <c r="D40" s="1205"/>
      <c r="E40" s="1206"/>
      <c r="F40" s="36">
        <v>0</v>
      </c>
      <c r="G40" s="37">
        <v>0</v>
      </c>
      <c r="H40" s="37">
        <v>0</v>
      </c>
      <c r="I40" s="37">
        <v>0</v>
      </c>
      <c r="J40" s="38">
        <v>0.31</v>
      </c>
      <c r="K40" s="22"/>
      <c r="L40" s="22"/>
      <c r="M40" s="22"/>
      <c r="N40" s="22"/>
      <c r="O40" s="22"/>
      <c r="P40" s="22"/>
    </row>
    <row r="41" spans="1:16" ht="39" customHeight="1" x14ac:dyDescent="0.2">
      <c r="A41" s="22"/>
      <c r="B41" s="35"/>
      <c r="C41" s="1204" t="s">
        <v>587</v>
      </c>
      <c r="D41" s="1205"/>
      <c r="E41" s="1206"/>
      <c r="F41" s="36">
        <v>0.15</v>
      </c>
      <c r="G41" s="37">
        <v>0.16</v>
      </c>
      <c r="H41" s="37">
        <v>0.17</v>
      </c>
      <c r="I41" s="37">
        <v>0.16</v>
      </c>
      <c r="J41" s="38">
        <v>0.15</v>
      </c>
      <c r="K41" s="22"/>
      <c r="L41" s="22"/>
      <c r="M41" s="22"/>
      <c r="N41" s="22"/>
      <c r="O41" s="22"/>
      <c r="P41" s="22"/>
    </row>
    <row r="42" spans="1:16" ht="39" customHeight="1" x14ac:dyDescent="0.2">
      <c r="A42" s="22"/>
      <c r="B42" s="39"/>
      <c r="C42" s="1204" t="s">
        <v>588</v>
      </c>
      <c r="D42" s="1205"/>
      <c r="E42" s="1206"/>
      <c r="F42" s="36" t="s">
        <v>533</v>
      </c>
      <c r="G42" s="37" t="s">
        <v>533</v>
      </c>
      <c r="H42" s="37" t="s">
        <v>533</v>
      </c>
      <c r="I42" s="37" t="s">
        <v>533</v>
      </c>
      <c r="J42" s="38" t="s">
        <v>533</v>
      </c>
      <c r="K42" s="22"/>
      <c r="L42" s="22"/>
      <c r="M42" s="22"/>
      <c r="N42" s="22"/>
      <c r="O42" s="22"/>
      <c r="P42" s="22"/>
    </row>
    <row r="43" spans="1:16" ht="39" customHeight="1" thickBot="1" x14ac:dyDescent="0.25">
      <c r="A43" s="22"/>
      <c r="B43" s="40"/>
      <c r="C43" s="1207" t="s">
        <v>589</v>
      </c>
      <c r="D43" s="1208"/>
      <c r="E43" s="1209"/>
      <c r="F43" s="41">
        <v>7.0000000000000007E-2</v>
      </c>
      <c r="G43" s="42">
        <v>0.08</v>
      </c>
      <c r="H43" s="42">
        <v>0.05</v>
      </c>
      <c r="I43" s="42">
        <v>0.06</v>
      </c>
      <c r="J43" s="43">
        <v>0.14000000000000001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rhQ6P9TZPSELtDLN1Ce+5UoZitZx8pN9T2tbKkDv2rnNtAnQNkKVchGjYBZGZG02eFpZO4zBOo4tA5cjUI0oQ==" saltValue="641Unl6kHxX/7m+nBDI7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5100</v>
      </c>
      <c r="L45" s="60">
        <v>5212</v>
      </c>
      <c r="M45" s="60">
        <v>5211</v>
      </c>
      <c r="N45" s="60">
        <v>5289</v>
      </c>
      <c r="O45" s="61">
        <v>5493</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533</v>
      </c>
      <c r="L46" s="64" t="s">
        <v>533</v>
      </c>
      <c r="M46" s="64" t="s">
        <v>533</v>
      </c>
      <c r="N46" s="64" t="s">
        <v>533</v>
      </c>
      <c r="O46" s="65" t="s">
        <v>533</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533</v>
      </c>
      <c r="L47" s="64" t="s">
        <v>533</v>
      </c>
      <c r="M47" s="64" t="s">
        <v>533</v>
      </c>
      <c r="N47" s="64" t="s">
        <v>533</v>
      </c>
      <c r="O47" s="65" t="s">
        <v>533</v>
      </c>
      <c r="P47" s="48"/>
      <c r="Q47" s="48"/>
      <c r="R47" s="48"/>
      <c r="S47" s="48"/>
      <c r="T47" s="48"/>
      <c r="U47" s="48"/>
    </row>
    <row r="48" spans="1:21" ht="30.75" customHeight="1" x14ac:dyDescent="0.2">
      <c r="A48" s="48"/>
      <c r="B48" s="1214"/>
      <c r="C48" s="1215"/>
      <c r="D48" s="62"/>
      <c r="E48" s="1220" t="s">
        <v>15</v>
      </c>
      <c r="F48" s="1220"/>
      <c r="G48" s="1220"/>
      <c r="H48" s="1220"/>
      <c r="I48" s="1220"/>
      <c r="J48" s="1221"/>
      <c r="K48" s="63">
        <v>1298</v>
      </c>
      <c r="L48" s="64">
        <v>1499</v>
      </c>
      <c r="M48" s="64">
        <v>1455</v>
      </c>
      <c r="N48" s="64">
        <v>1420</v>
      </c>
      <c r="O48" s="65">
        <v>1482</v>
      </c>
      <c r="P48" s="48"/>
      <c r="Q48" s="48"/>
      <c r="R48" s="48"/>
      <c r="S48" s="48"/>
      <c r="T48" s="48"/>
      <c r="U48" s="48"/>
    </row>
    <row r="49" spans="1:21" ht="30.75" customHeight="1" x14ac:dyDescent="0.2">
      <c r="A49" s="48"/>
      <c r="B49" s="1214"/>
      <c r="C49" s="1215"/>
      <c r="D49" s="62"/>
      <c r="E49" s="1220" t="s">
        <v>16</v>
      </c>
      <c r="F49" s="1220"/>
      <c r="G49" s="1220"/>
      <c r="H49" s="1220"/>
      <c r="I49" s="1220"/>
      <c r="J49" s="1221"/>
      <c r="K49" s="63">
        <v>129</v>
      </c>
      <c r="L49" s="64">
        <v>78</v>
      </c>
      <c r="M49" s="64">
        <v>97</v>
      </c>
      <c r="N49" s="64">
        <v>100</v>
      </c>
      <c r="O49" s="65">
        <v>93</v>
      </c>
      <c r="P49" s="48"/>
      <c r="Q49" s="48"/>
      <c r="R49" s="48"/>
      <c r="S49" s="48"/>
      <c r="T49" s="48"/>
      <c r="U49" s="48"/>
    </row>
    <row r="50" spans="1:21" ht="30.75" customHeight="1" x14ac:dyDescent="0.2">
      <c r="A50" s="48"/>
      <c r="B50" s="1214"/>
      <c r="C50" s="1215"/>
      <c r="D50" s="62"/>
      <c r="E50" s="1220" t="s">
        <v>17</v>
      </c>
      <c r="F50" s="1220"/>
      <c r="G50" s="1220"/>
      <c r="H50" s="1220"/>
      <c r="I50" s="1220"/>
      <c r="J50" s="1221"/>
      <c r="K50" s="63">
        <v>205</v>
      </c>
      <c r="L50" s="64">
        <v>203</v>
      </c>
      <c r="M50" s="64">
        <v>193</v>
      </c>
      <c r="N50" s="64">
        <v>220</v>
      </c>
      <c r="O50" s="65">
        <v>219</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533</v>
      </c>
      <c r="L51" s="64" t="s">
        <v>533</v>
      </c>
      <c r="M51" s="64">
        <v>0</v>
      </c>
      <c r="N51" s="64" t="s">
        <v>533</v>
      </c>
      <c r="O51" s="65" t="s">
        <v>533</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6431</v>
      </c>
      <c r="L52" s="64">
        <v>6634</v>
      </c>
      <c r="M52" s="64">
        <v>6754</v>
      </c>
      <c r="N52" s="64">
        <v>6832</v>
      </c>
      <c r="O52" s="65">
        <v>6818</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301</v>
      </c>
      <c r="L53" s="69">
        <v>358</v>
      </c>
      <c r="M53" s="69">
        <v>202</v>
      </c>
      <c r="N53" s="69">
        <v>197</v>
      </c>
      <c r="O53" s="70">
        <v>469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3">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28" t="s">
        <v>25</v>
      </c>
      <c r="C57" s="1229"/>
      <c r="D57" s="1232" t="s">
        <v>26</v>
      </c>
      <c r="E57" s="1233"/>
      <c r="F57" s="1233"/>
      <c r="G57" s="1233"/>
      <c r="H57" s="1233"/>
      <c r="I57" s="1233"/>
      <c r="J57" s="1234"/>
      <c r="K57" s="83" t="s">
        <v>631</v>
      </c>
      <c r="L57" s="84" t="s">
        <v>631</v>
      </c>
      <c r="M57" s="84" t="s">
        <v>631</v>
      </c>
      <c r="N57" s="84" t="s">
        <v>631</v>
      </c>
      <c r="O57" s="85" t="s">
        <v>631</v>
      </c>
    </row>
    <row r="58" spans="1:21" ht="31.5" customHeight="1" thickBot="1" x14ac:dyDescent="0.25">
      <c r="B58" s="1230"/>
      <c r="C58" s="1231"/>
      <c r="D58" s="1235" t="s">
        <v>27</v>
      </c>
      <c r="E58" s="1236"/>
      <c r="F58" s="1236"/>
      <c r="G58" s="1236"/>
      <c r="H58" s="1236"/>
      <c r="I58" s="1236"/>
      <c r="J58" s="1237"/>
      <c r="K58" s="86" t="s">
        <v>631</v>
      </c>
      <c r="L58" s="87" t="s">
        <v>631</v>
      </c>
      <c r="M58" s="87" t="s">
        <v>631</v>
      </c>
      <c r="N58" s="87" t="s">
        <v>631</v>
      </c>
      <c r="O58" s="88" t="s">
        <v>631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uQsYXLWwNF74Hxo8kMch1Tlde2ulsT9oWAAPKoh+gRvb7BdU4A0Fy627TQv6on7Qi5lbhhPu8euTjxS9wScQ==" saltValue="q1yJ0fl8NvHOJHed0+c2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574</v>
      </c>
      <c r="J40" s="100" t="s">
        <v>575</v>
      </c>
      <c r="K40" s="100" t="s">
        <v>576</v>
      </c>
      <c r="L40" s="100" t="s">
        <v>577</v>
      </c>
      <c r="M40" s="101" t="s">
        <v>578</v>
      </c>
    </row>
    <row r="41" spans="2:13" ht="27.75" customHeight="1" x14ac:dyDescent="0.2">
      <c r="B41" s="1238" t="s">
        <v>30</v>
      </c>
      <c r="C41" s="1239"/>
      <c r="D41" s="102"/>
      <c r="E41" s="1244" t="s">
        <v>31</v>
      </c>
      <c r="F41" s="1244"/>
      <c r="G41" s="1244"/>
      <c r="H41" s="1245"/>
      <c r="I41" s="103">
        <v>63352</v>
      </c>
      <c r="J41" s="104">
        <v>65555</v>
      </c>
      <c r="K41" s="104">
        <v>65207</v>
      </c>
      <c r="L41" s="104">
        <v>67506</v>
      </c>
      <c r="M41" s="105">
        <v>69823</v>
      </c>
    </row>
    <row r="42" spans="2:13" ht="27.75" customHeight="1" x14ac:dyDescent="0.2">
      <c r="B42" s="1240"/>
      <c r="C42" s="1241"/>
      <c r="D42" s="106"/>
      <c r="E42" s="1246" t="s">
        <v>32</v>
      </c>
      <c r="F42" s="1246"/>
      <c r="G42" s="1246"/>
      <c r="H42" s="1247"/>
      <c r="I42" s="107">
        <v>6559</v>
      </c>
      <c r="J42" s="108">
        <v>4986</v>
      </c>
      <c r="K42" s="108">
        <v>4648</v>
      </c>
      <c r="L42" s="108">
        <v>4411</v>
      </c>
      <c r="M42" s="109">
        <v>3506</v>
      </c>
    </row>
    <row r="43" spans="2:13" ht="27.75" customHeight="1" x14ac:dyDescent="0.2">
      <c r="B43" s="1240"/>
      <c r="C43" s="1241"/>
      <c r="D43" s="106"/>
      <c r="E43" s="1246" t="s">
        <v>33</v>
      </c>
      <c r="F43" s="1246"/>
      <c r="G43" s="1246"/>
      <c r="H43" s="1247"/>
      <c r="I43" s="107">
        <v>19909</v>
      </c>
      <c r="J43" s="108">
        <v>20193</v>
      </c>
      <c r="K43" s="108">
        <v>19710</v>
      </c>
      <c r="L43" s="108">
        <v>19054</v>
      </c>
      <c r="M43" s="109">
        <v>18092</v>
      </c>
    </row>
    <row r="44" spans="2:13" ht="27.75" customHeight="1" x14ac:dyDescent="0.2">
      <c r="B44" s="1240"/>
      <c r="C44" s="1241"/>
      <c r="D44" s="106"/>
      <c r="E44" s="1246" t="s">
        <v>34</v>
      </c>
      <c r="F44" s="1246"/>
      <c r="G44" s="1246"/>
      <c r="H44" s="1247"/>
      <c r="I44" s="107">
        <v>831</v>
      </c>
      <c r="J44" s="108">
        <v>885</v>
      </c>
      <c r="K44" s="108">
        <v>932</v>
      </c>
      <c r="L44" s="108">
        <v>990</v>
      </c>
      <c r="M44" s="109">
        <v>1056</v>
      </c>
    </row>
    <row r="45" spans="2:13" ht="27.75" customHeight="1" x14ac:dyDescent="0.2">
      <c r="B45" s="1240"/>
      <c r="C45" s="1241"/>
      <c r="D45" s="106"/>
      <c r="E45" s="1246" t="s">
        <v>35</v>
      </c>
      <c r="F45" s="1246"/>
      <c r="G45" s="1246"/>
      <c r="H45" s="1247"/>
      <c r="I45" s="107">
        <v>7859</v>
      </c>
      <c r="J45" s="108">
        <v>8023</v>
      </c>
      <c r="K45" s="108">
        <v>8180</v>
      </c>
      <c r="L45" s="108">
        <v>8269</v>
      </c>
      <c r="M45" s="109">
        <v>8573</v>
      </c>
    </row>
    <row r="46" spans="2:13" ht="27.75" customHeight="1" x14ac:dyDescent="0.2">
      <c r="B46" s="1240"/>
      <c r="C46" s="1241"/>
      <c r="D46" s="110"/>
      <c r="E46" s="1246" t="s">
        <v>36</v>
      </c>
      <c r="F46" s="1246"/>
      <c r="G46" s="1246"/>
      <c r="H46" s="1247"/>
      <c r="I46" s="107">
        <v>3799</v>
      </c>
      <c r="J46" s="108">
        <v>3164</v>
      </c>
      <c r="K46" s="108">
        <v>2512</v>
      </c>
      <c r="L46" s="108">
        <v>2000</v>
      </c>
      <c r="M46" s="109">
        <v>1580</v>
      </c>
    </row>
    <row r="47" spans="2:13" ht="27.75" customHeight="1" x14ac:dyDescent="0.2">
      <c r="B47" s="1240"/>
      <c r="C47" s="1241"/>
      <c r="D47" s="111"/>
      <c r="E47" s="1248" t="s">
        <v>37</v>
      </c>
      <c r="F47" s="1249"/>
      <c r="G47" s="1249"/>
      <c r="H47" s="1250"/>
      <c r="I47" s="107" t="s">
        <v>533</v>
      </c>
      <c r="J47" s="108" t="s">
        <v>533</v>
      </c>
      <c r="K47" s="108" t="s">
        <v>533</v>
      </c>
      <c r="L47" s="108" t="s">
        <v>533</v>
      </c>
      <c r="M47" s="109" t="s">
        <v>533</v>
      </c>
    </row>
    <row r="48" spans="2:13" ht="27.75" customHeight="1" x14ac:dyDescent="0.2">
      <c r="B48" s="1240"/>
      <c r="C48" s="1241"/>
      <c r="D48" s="106"/>
      <c r="E48" s="1246" t="s">
        <v>38</v>
      </c>
      <c r="F48" s="1246"/>
      <c r="G48" s="1246"/>
      <c r="H48" s="1247"/>
      <c r="I48" s="107" t="s">
        <v>533</v>
      </c>
      <c r="J48" s="108" t="s">
        <v>533</v>
      </c>
      <c r="K48" s="108" t="s">
        <v>533</v>
      </c>
      <c r="L48" s="108" t="s">
        <v>533</v>
      </c>
      <c r="M48" s="109" t="s">
        <v>533</v>
      </c>
    </row>
    <row r="49" spans="2:13" ht="27.75" customHeight="1" x14ac:dyDescent="0.2">
      <c r="B49" s="1242"/>
      <c r="C49" s="1243"/>
      <c r="D49" s="106"/>
      <c r="E49" s="1246" t="s">
        <v>39</v>
      </c>
      <c r="F49" s="1246"/>
      <c r="G49" s="1246"/>
      <c r="H49" s="1247"/>
      <c r="I49" s="107" t="s">
        <v>533</v>
      </c>
      <c r="J49" s="108" t="s">
        <v>533</v>
      </c>
      <c r="K49" s="108" t="s">
        <v>533</v>
      </c>
      <c r="L49" s="108" t="s">
        <v>533</v>
      </c>
      <c r="M49" s="109" t="s">
        <v>533</v>
      </c>
    </row>
    <row r="50" spans="2:13" ht="27.75" customHeight="1" x14ac:dyDescent="0.2">
      <c r="B50" s="1251" t="s">
        <v>40</v>
      </c>
      <c r="C50" s="1252"/>
      <c r="D50" s="112"/>
      <c r="E50" s="1246" t="s">
        <v>41</v>
      </c>
      <c r="F50" s="1246"/>
      <c r="G50" s="1246"/>
      <c r="H50" s="1247"/>
      <c r="I50" s="107">
        <v>12590</v>
      </c>
      <c r="J50" s="108">
        <v>13094</v>
      </c>
      <c r="K50" s="108">
        <v>15196</v>
      </c>
      <c r="L50" s="108">
        <v>15972</v>
      </c>
      <c r="M50" s="109">
        <v>12003</v>
      </c>
    </row>
    <row r="51" spans="2:13" ht="27.75" customHeight="1" x14ac:dyDescent="0.2">
      <c r="B51" s="1240"/>
      <c r="C51" s="1241"/>
      <c r="D51" s="106"/>
      <c r="E51" s="1246" t="s">
        <v>42</v>
      </c>
      <c r="F51" s="1246"/>
      <c r="G51" s="1246"/>
      <c r="H51" s="1247"/>
      <c r="I51" s="107">
        <v>23170</v>
      </c>
      <c r="J51" s="108">
        <v>23067</v>
      </c>
      <c r="K51" s="108">
        <v>23108</v>
      </c>
      <c r="L51" s="108">
        <v>21859</v>
      </c>
      <c r="M51" s="109">
        <v>18598</v>
      </c>
    </row>
    <row r="52" spans="2:13" ht="27.75" customHeight="1" x14ac:dyDescent="0.2">
      <c r="B52" s="1242"/>
      <c r="C52" s="1243"/>
      <c r="D52" s="106"/>
      <c r="E52" s="1246" t="s">
        <v>43</v>
      </c>
      <c r="F52" s="1246"/>
      <c r="G52" s="1246"/>
      <c r="H52" s="1247"/>
      <c r="I52" s="107">
        <v>62557</v>
      </c>
      <c r="J52" s="108">
        <v>61951</v>
      </c>
      <c r="K52" s="108">
        <v>61151</v>
      </c>
      <c r="L52" s="108">
        <v>61266</v>
      </c>
      <c r="M52" s="109">
        <v>60820</v>
      </c>
    </row>
    <row r="53" spans="2:13" ht="27.75" customHeight="1" thickBot="1" x14ac:dyDescent="0.25">
      <c r="B53" s="1253" t="s">
        <v>44</v>
      </c>
      <c r="C53" s="1254"/>
      <c r="D53" s="113"/>
      <c r="E53" s="1255" t="s">
        <v>45</v>
      </c>
      <c r="F53" s="1255"/>
      <c r="G53" s="1255"/>
      <c r="H53" s="1256"/>
      <c r="I53" s="114">
        <v>3992</v>
      </c>
      <c r="J53" s="115">
        <v>4694</v>
      </c>
      <c r="K53" s="115">
        <v>1733</v>
      </c>
      <c r="L53" s="115">
        <v>3134</v>
      </c>
      <c r="M53" s="116">
        <v>11209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j4t+g9iprMrzcByTdgcox7pvj40l+8IVwPN4utk3lOsvKfY98DQyJ3MBOayNR96r+SNKibmbxkEH77tiT/lmw==" saltValue="6eZijvBeZ1cLnXMoRkmF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576</v>
      </c>
      <c r="G54" s="125" t="s">
        <v>577</v>
      </c>
      <c r="H54" s="126" t="s">
        <v>578</v>
      </c>
    </row>
    <row r="55" spans="2:8" ht="52.5" customHeight="1" x14ac:dyDescent="0.2">
      <c r="B55" s="127"/>
      <c r="C55" s="1265" t="s">
        <v>48</v>
      </c>
      <c r="D55" s="1265"/>
      <c r="E55" s="1266"/>
      <c r="F55" s="128">
        <v>4936</v>
      </c>
      <c r="G55" s="128">
        <v>5542</v>
      </c>
      <c r="H55" s="129">
        <v>5352</v>
      </c>
    </row>
    <row r="56" spans="2:8" ht="52.5" customHeight="1" x14ac:dyDescent="0.2">
      <c r="B56" s="130"/>
      <c r="C56" s="1267" t="s">
        <v>49</v>
      </c>
      <c r="D56" s="1267"/>
      <c r="E56" s="1268"/>
      <c r="F56" s="131">
        <v>616</v>
      </c>
      <c r="G56" s="131">
        <v>1057</v>
      </c>
      <c r="H56" s="132">
        <v>1148</v>
      </c>
    </row>
    <row r="57" spans="2:8" ht="53.25" customHeight="1" x14ac:dyDescent="0.2">
      <c r="B57" s="130"/>
      <c r="C57" s="1269" t="s">
        <v>50</v>
      </c>
      <c r="D57" s="1269"/>
      <c r="E57" s="1270"/>
      <c r="F57" s="133">
        <v>7697</v>
      </c>
      <c r="G57" s="133">
        <v>7137</v>
      </c>
      <c r="H57" s="134">
        <v>3060</v>
      </c>
    </row>
    <row r="58" spans="2:8" ht="45.75" customHeight="1" x14ac:dyDescent="0.2">
      <c r="B58" s="135"/>
      <c r="C58" s="1257" t="s">
        <v>625</v>
      </c>
      <c r="D58" s="1258"/>
      <c r="E58" s="1259"/>
      <c r="F58" s="136">
        <v>5713</v>
      </c>
      <c r="G58" s="136">
        <v>5289</v>
      </c>
      <c r="H58" s="137">
        <v>977</v>
      </c>
    </row>
    <row r="59" spans="2:8" ht="45.75" customHeight="1" x14ac:dyDescent="0.2">
      <c r="B59" s="135"/>
      <c r="C59" s="1257" t="s">
        <v>626</v>
      </c>
      <c r="D59" s="1258"/>
      <c r="E59" s="1259"/>
      <c r="F59" s="136">
        <v>1018</v>
      </c>
      <c r="G59" s="136">
        <v>946</v>
      </c>
      <c r="H59" s="137">
        <v>939</v>
      </c>
    </row>
    <row r="60" spans="2:8" ht="45.75" customHeight="1" x14ac:dyDescent="0.2">
      <c r="B60" s="135"/>
      <c r="C60" s="1257" t="s">
        <v>627</v>
      </c>
      <c r="D60" s="1258"/>
      <c r="E60" s="1259"/>
      <c r="F60" s="136">
        <v>251</v>
      </c>
      <c r="G60" s="136">
        <v>253</v>
      </c>
      <c r="H60" s="137">
        <v>533</v>
      </c>
    </row>
    <row r="61" spans="2:8" ht="45.75" customHeight="1" x14ac:dyDescent="0.2">
      <c r="B61" s="135"/>
      <c r="C61" s="1257" t="s">
        <v>628</v>
      </c>
      <c r="D61" s="1258"/>
      <c r="E61" s="1259"/>
      <c r="F61" s="136">
        <v>439</v>
      </c>
      <c r="G61" s="136">
        <v>418</v>
      </c>
      <c r="H61" s="137">
        <v>402</v>
      </c>
    </row>
    <row r="62" spans="2:8" ht="45.75" customHeight="1" thickBot="1" x14ac:dyDescent="0.25">
      <c r="B62" s="138"/>
      <c r="C62" s="1260" t="s">
        <v>629</v>
      </c>
      <c r="D62" s="1261"/>
      <c r="E62" s="1262"/>
      <c r="F62" s="139">
        <v>81</v>
      </c>
      <c r="G62" s="139">
        <v>80</v>
      </c>
      <c r="H62" s="140">
        <v>78</v>
      </c>
    </row>
    <row r="63" spans="2:8" ht="52.5" customHeight="1" thickBot="1" x14ac:dyDescent="0.25">
      <c r="B63" s="141"/>
      <c r="C63" s="1263" t="s">
        <v>51</v>
      </c>
      <c r="D63" s="1263"/>
      <c r="E63" s="1264"/>
      <c r="F63" s="142">
        <v>13250</v>
      </c>
      <c r="G63" s="142">
        <v>13736</v>
      </c>
      <c r="H63" s="143">
        <v>9559</v>
      </c>
    </row>
    <row r="64" spans="2:8" ht="15" customHeight="1" x14ac:dyDescent="0.2"/>
  </sheetData>
  <sheetProtection algorithmName="SHA-512" hashValue="mW65JNft/NMBmPIJaQWthjumT0QokiHhrqgoJ4oQpcLvVi66FW4H9JXRJi7kl8j614m+4F+KkAgBNlR5yIrl/A==" saltValue="enP+ePVwW9DwSmGuFaD3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1"/>
      <c r="B1" s="1330"/>
      <c r="DD1" s="1271"/>
      <c r="DE1" s="1271"/>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643</v>
      </c>
    </row>
    <row r="11" spans="1:143" s="291"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643</v>
      </c>
    </row>
    <row r="13" spans="1:143" s="291"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6.5" x14ac:dyDescent="0.2">
      <c r="B22" s="1272"/>
      <c r="MM22" s="1326"/>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5" t="s">
        <v>642</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2"/>
      <c r="G42" s="1309"/>
      <c r="I42" s="1308"/>
      <c r="J42" s="1308"/>
      <c r="K42" s="1308"/>
      <c r="AM42" s="1309"/>
      <c r="AN42" s="1309" t="s">
        <v>638</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641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636</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574</v>
      </c>
      <c r="BQ50" s="1281"/>
      <c r="BR50" s="1281"/>
      <c r="BS50" s="1281"/>
      <c r="BT50" s="1281"/>
      <c r="BU50" s="1281"/>
      <c r="BV50" s="1281"/>
      <c r="BW50" s="1281"/>
      <c r="BX50" s="1281" t="s">
        <v>575</v>
      </c>
      <c r="BY50" s="1281"/>
      <c r="BZ50" s="1281"/>
      <c r="CA50" s="1281"/>
      <c r="CB50" s="1281"/>
      <c r="CC50" s="1281"/>
      <c r="CD50" s="1281"/>
      <c r="CE50" s="1281"/>
      <c r="CF50" s="1281" t="s">
        <v>576</v>
      </c>
      <c r="CG50" s="1281"/>
      <c r="CH50" s="1281"/>
      <c r="CI50" s="1281"/>
      <c r="CJ50" s="1281"/>
      <c r="CK50" s="1281"/>
      <c r="CL50" s="1281"/>
      <c r="CM50" s="1281"/>
      <c r="CN50" s="1281" t="s">
        <v>577</v>
      </c>
      <c r="CO50" s="1281"/>
      <c r="CP50" s="1281"/>
      <c r="CQ50" s="1281"/>
      <c r="CR50" s="1281"/>
      <c r="CS50" s="1281"/>
      <c r="CT50" s="1281"/>
      <c r="CU50" s="1281"/>
      <c r="CV50" s="1281" t="s">
        <v>578</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635</v>
      </c>
      <c r="AO51" s="1280"/>
      <c r="AP51" s="1280"/>
      <c r="AQ51" s="1280"/>
      <c r="AR51" s="1280"/>
      <c r="AS51" s="1280"/>
      <c r="AT51" s="1280"/>
      <c r="AU51" s="1280"/>
      <c r="AV51" s="1280"/>
      <c r="AW51" s="1280"/>
      <c r="AX51" s="1280"/>
      <c r="AY51" s="1280"/>
      <c r="AZ51" s="1280"/>
      <c r="BA51" s="1280"/>
      <c r="BB51" s="1280" t="s">
        <v>633</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15.6</v>
      </c>
      <c r="BY51" s="1279"/>
      <c r="BZ51" s="1279"/>
      <c r="CA51" s="1279"/>
      <c r="CB51" s="1279"/>
      <c r="CC51" s="1279"/>
      <c r="CD51" s="1279"/>
      <c r="CE51" s="1279"/>
      <c r="CF51" s="1279">
        <v>5.7</v>
      </c>
      <c r="CG51" s="1279"/>
      <c r="CH51" s="1279"/>
      <c r="CI51" s="1279"/>
      <c r="CJ51" s="1279"/>
      <c r="CK51" s="1279"/>
      <c r="CL51" s="1279"/>
      <c r="CM51" s="1279"/>
      <c r="CN51" s="1279">
        <v>10.3</v>
      </c>
      <c r="CO51" s="1279"/>
      <c r="CP51" s="1279"/>
      <c r="CQ51" s="1279"/>
      <c r="CR51" s="1279"/>
      <c r="CS51" s="1279"/>
      <c r="CT51" s="1279"/>
      <c r="CU51" s="1279"/>
      <c r="CV51" s="1279">
        <v>37</v>
      </c>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640</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73.8</v>
      </c>
      <c r="BY53" s="1279"/>
      <c r="BZ53" s="1279"/>
      <c r="CA53" s="1279"/>
      <c r="CB53" s="1279"/>
      <c r="CC53" s="1279"/>
      <c r="CD53" s="1279"/>
      <c r="CE53" s="1279"/>
      <c r="CF53" s="1279">
        <v>73.5</v>
      </c>
      <c r="CG53" s="1279"/>
      <c r="CH53" s="1279"/>
      <c r="CI53" s="1279"/>
      <c r="CJ53" s="1279"/>
      <c r="CK53" s="1279"/>
      <c r="CL53" s="1279"/>
      <c r="CM53" s="1279"/>
      <c r="CN53" s="1279">
        <v>74.5</v>
      </c>
      <c r="CO53" s="1279"/>
      <c r="CP53" s="1279"/>
      <c r="CQ53" s="1279"/>
      <c r="CR53" s="1279"/>
      <c r="CS53" s="1279"/>
      <c r="CT53" s="1279"/>
      <c r="CU53" s="1279"/>
      <c r="CV53" s="1279">
        <v>73.2</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634</v>
      </c>
      <c r="AO55" s="1281"/>
      <c r="AP55" s="1281"/>
      <c r="AQ55" s="1281"/>
      <c r="AR55" s="1281"/>
      <c r="AS55" s="1281"/>
      <c r="AT55" s="1281"/>
      <c r="AU55" s="1281"/>
      <c r="AV55" s="1281"/>
      <c r="AW55" s="1281"/>
      <c r="AX55" s="1281"/>
      <c r="AY55" s="1281"/>
      <c r="AZ55" s="1281"/>
      <c r="BA55" s="1281"/>
      <c r="BB55" s="1280" t="s">
        <v>633</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24.1</v>
      </c>
      <c r="BY55" s="1279"/>
      <c r="BZ55" s="1279"/>
      <c r="CA55" s="1279"/>
      <c r="CB55" s="1279"/>
      <c r="CC55" s="1279"/>
      <c r="CD55" s="1279"/>
      <c r="CE55" s="1279"/>
      <c r="CF55" s="1279">
        <v>20.100000000000001</v>
      </c>
      <c r="CG55" s="1279"/>
      <c r="CH55" s="1279"/>
      <c r="CI55" s="1279"/>
      <c r="CJ55" s="1279"/>
      <c r="CK55" s="1279"/>
      <c r="CL55" s="1279"/>
      <c r="CM55" s="1279"/>
      <c r="CN55" s="1279">
        <v>16</v>
      </c>
      <c r="CO55" s="1279"/>
      <c r="CP55" s="1279"/>
      <c r="CQ55" s="1279"/>
      <c r="CR55" s="1279"/>
      <c r="CS55" s="1279"/>
      <c r="CT55" s="1279"/>
      <c r="CU55" s="1279"/>
      <c r="CV55" s="1279">
        <v>18.399999999999999</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640</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57.1</v>
      </c>
      <c r="BY57" s="1279"/>
      <c r="BZ57" s="1279"/>
      <c r="CA57" s="1279"/>
      <c r="CB57" s="1279"/>
      <c r="CC57" s="1279"/>
      <c r="CD57" s="1279"/>
      <c r="CE57" s="1279"/>
      <c r="CF57" s="1279">
        <v>57.7</v>
      </c>
      <c r="CG57" s="1279"/>
      <c r="CH57" s="1279"/>
      <c r="CI57" s="1279"/>
      <c r="CJ57" s="1279"/>
      <c r="CK57" s="1279"/>
      <c r="CL57" s="1279"/>
      <c r="CM57" s="1279"/>
      <c r="CN57" s="1279">
        <v>58.8</v>
      </c>
      <c r="CO57" s="1279"/>
      <c r="CP57" s="1279"/>
      <c r="CQ57" s="1279"/>
      <c r="CR57" s="1279"/>
      <c r="CS57" s="1279"/>
      <c r="CT57" s="1279"/>
      <c r="CU57" s="1279"/>
      <c r="CV57" s="1279">
        <v>57.9</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639</v>
      </c>
    </row>
    <row r="64" spans="1:109" ht="13" x14ac:dyDescent="0.2">
      <c r="B64" s="1272"/>
      <c r="G64" s="1309"/>
      <c r="I64" s="1311"/>
      <c r="J64" s="1311"/>
      <c r="K64" s="1311"/>
      <c r="L64" s="1311"/>
      <c r="M64" s="1311"/>
      <c r="N64" s="1310"/>
      <c r="AM64" s="1309"/>
      <c r="AN64" s="1309" t="s">
        <v>638</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637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636</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574</v>
      </c>
      <c r="BQ72" s="1281"/>
      <c r="BR72" s="1281"/>
      <c r="BS72" s="1281"/>
      <c r="BT72" s="1281"/>
      <c r="BU72" s="1281"/>
      <c r="BV72" s="1281"/>
      <c r="BW72" s="1281"/>
      <c r="BX72" s="1281" t="s">
        <v>575</v>
      </c>
      <c r="BY72" s="1281"/>
      <c r="BZ72" s="1281"/>
      <c r="CA72" s="1281"/>
      <c r="CB72" s="1281"/>
      <c r="CC72" s="1281"/>
      <c r="CD72" s="1281"/>
      <c r="CE72" s="1281"/>
      <c r="CF72" s="1281" t="s">
        <v>576</v>
      </c>
      <c r="CG72" s="1281"/>
      <c r="CH72" s="1281"/>
      <c r="CI72" s="1281"/>
      <c r="CJ72" s="1281"/>
      <c r="CK72" s="1281"/>
      <c r="CL72" s="1281"/>
      <c r="CM72" s="1281"/>
      <c r="CN72" s="1281" t="s">
        <v>577</v>
      </c>
      <c r="CO72" s="1281"/>
      <c r="CP72" s="1281"/>
      <c r="CQ72" s="1281"/>
      <c r="CR72" s="1281"/>
      <c r="CS72" s="1281"/>
      <c r="CT72" s="1281"/>
      <c r="CU72" s="1281"/>
      <c r="CV72" s="1281" t="s">
        <v>578</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635</v>
      </c>
      <c r="AO73" s="1280"/>
      <c r="AP73" s="1280"/>
      <c r="AQ73" s="1280"/>
      <c r="AR73" s="1280"/>
      <c r="AS73" s="1280"/>
      <c r="AT73" s="1280"/>
      <c r="AU73" s="1280"/>
      <c r="AV73" s="1280"/>
      <c r="AW73" s="1280"/>
      <c r="AX73" s="1280"/>
      <c r="AY73" s="1280"/>
      <c r="AZ73" s="1280"/>
      <c r="BA73" s="1280"/>
      <c r="BB73" s="1280" t="s">
        <v>633</v>
      </c>
      <c r="BC73" s="1280"/>
      <c r="BD73" s="1280"/>
      <c r="BE73" s="1280"/>
      <c r="BF73" s="1280"/>
      <c r="BG73" s="1280"/>
      <c r="BH73" s="1280"/>
      <c r="BI73" s="1280"/>
      <c r="BJ73" s="1280"/>
      <c r="BK73" s="1280"/>
      <c r="BL73" s="1280"/>
      <c r="BM73" s="1280"/>
      <c r="BN73" s="1280"/>
      <c r="BO73" s="1280"/>
      <c r="BP73" s="1279">
        <v>13.3</v>
      </c>
      <c r="BQ73" s="1279"/>
      <c r="BR73" s="1279"/>
      <c r="BS73" s="1279"/>
      <c r="BT73" s="1279"/>
      <c r="BU73" s="1279"/>
      <c r="BV73" s="1279"/>
      <c r="BW73" s="1279"/>
      <c r="BX73" s="1279">
        <v>15.6</v>
      </c>
      <c r="BY73" s="1279"/>
      <c r="BZ73" s="1279"/>
      <c r="CA73" s="1279"/>
      <c r="CB73" s="1279"/>
      <c r="CC73" s="1279"/>
      <c r="CD73" s="1279"/>
      <c r="CE73" s="1279"/>
      <c r="CF73" s="1279">
        <v>5.7</v>
      </c>
      <c r="CG73" s="1279"/>
      <c r="CH73" s="1279"/>
      <c r="CI73" s="1279"/>
      <c r="CJ73" s="1279"/>
      <c r="CK73" s="1279"/>
      <c r="CL73" s="1279"/>
      <c r="CM73" s="1279"/>
      <c r="CN73" s="1279">
        <v>10.3</v>
      </c>
      <c r="CO73" s="1279"/>
      <c r="CP73" s="1279"/>
      <c r="CQ73" s="1279"/>
      <c r="CR73" s="1279"/>
      <c r="CS73" s="1279"/>
      <c r="CT73" s="1279"/>
      <c r="CU73" s="1279"/>
      <c r="CV73" s="1279">
        <v>37</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632</v>
      </c>
      <c r="BC75" s="1280"/>
      <c r="BD75" s="1280"/>
      <c r="BE75" s="1280"/>
      <c r="BF75" s="1280"/>
      <c r="BG75" s="1280"/>
      <c r="BH75" s="1280"/>
      <c r="BI75" s="1280"/>
      <c r="BJ75" s="1280"/>
      <c r="BK75" s="1280"/>
      <c r="BL75" s="1280"/>
      <c r="BM75" s="1280"/>
      <c r="BN75" s="1280"/>
      <c r="BO75" s="1280"/>
      <c r="BP75" s="1279">
        <v>1.2</v>
      </c>
      <c r="BQ75" s="1279"/>
      <c r="BR75" s="1279"/>
      <c r="BS75" s="1279"/>
      <c r="BT75" s="1279"/>
      <c r="BU75" s="1279"/>
      <c r="BV75" s="1279"/>
      <c r="BW75" s="1279"/>
      <c r="BX75" s="1279">
        <v>0.9</v>
      </c>
      <c r="BY75" s="1279"/>
      <c r="BZ75" s="1279"/>
      <c r="CA75" s="1279"/>
      <c r="CB75" s="1279"/>
      <c r="CC75" s="1279"/>
      <c r="CD75" s="1279"/>
      <c r="CE75" s="1279"/>
      <c r="CF75" s="1279">
        <v>0.9</v>
      </c>
      <c r="CG75" s="1279"/>
      <c r="CH75" s="1279"/>
      <c r="CI75" s="1279"/>
      <c r="CJ75" s="1279"/>
      <c r="CK75" s="1279"/>
      <c r="CL75" s="1279"/>
      <c r="CM75" s="1279"/>
      <c r="CN75" s="1279">
        <v>0.8</v>
      </c>
      <c r="CO75" s="1279"/>
      <c r="CP75" s="1279"/>
      <c r="CQ75" s="1279"/>
      <c r="CR75" s="1279"/>
      <c r="CS75" s="1279"/>
      <c r="CT75" s="1279"/>
      <c r="CU75" s="1279"/>
      <c r="CV75" s="1279">
        <v>0.9</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634</v>
      </c>
      <c r="AO77" s="1281"/>
      <c r="AP77" s="1281"/>
      <c r="AQ77" s="1281"/>
      <c r="AR77" s="1281"/>
      <c r="AS77" s="1281"/>
      <c r="AT77" s="1281"/>
      <c r="AU77" s="1281"/>
      <c r="AV77" s="1281"/>
      <c r="AW77" s="1281"/>
      <c r="AX77" s="1281"/>
      <c r="AY77" s="1281"/>
      <c r="AZ77" s="1281"/>
      <c r="BA77" s="1281"/>
      <c r="BB77" s="1280" t="s">
        <v>633</v>
      </c>
      <c r="BC77" s="1280"/>
      <c r="BD77" s="1280"/>
      <c r="BE77" s="1280"/>
      <c r="BF77" s="1280"/>
      <c r="BG77" s="1280"/>
      <c r="BH77" s="1280"/>
      <c r="BI77" s="1280"/>
      <c r="BJ77" s="1280"/>
      <c r="BK77" s="1280"/>
      <c r="BL77" s="1280"/>
      <c r="BM77" s="1280"/>
      <c r="BN77" s="1280"/>
      <c r="BO77" s="1280"/>
      <c r="BP77" s="1279">
        <v>13.7</v>
      </c>
      <c r="BQ77" s="1279"/>
      <c r="BR77" s="1279"/>
      <c r="BS77" s="1279"/>
      <c r="BT77" s="1279"/>
      <c r="BU77" s="1279"/>
      <c r="BV77" s="1279"/>
      <c r="BW77" s="1279"/>
      <c r="BX77" s="1279">
        <v>24.1</v>
      </c>
      <c r="BY77" s="1279"/>
      <c r="BZ77" s="1279"/>
      <c r="CA77" s="1279"/>
      <c r="CB77" s="1279"/>
      <c r="CC77" s="1279"/>
      <c r="CD77" s="1279"/>
      <c r="CE77" s="1279"/>
      <c r="CF77" s="1279">
        <v>20.100000000000001</v>
      </c>
      <c r="CG77" s="1279"/>
      <c r="CH77" s="1279"/>
      <c r="CI77" s="1279"/>
      <c r="CJ77" s="1279"/>
      <c r="CK77" s="1279"/>
      <c r="CL77" s="1279"/>
      <c r="CM77" s="1279"/>
      <c r="CN77" s="1279">
        <v>16</v>
      </c>
      <c r="CO77" s="1279"/>
      <c r="CP77" s="1279"/>
      <c r="CQ77" s="1279"/>
      <c r="CR77" s="1279"/>
      <c r="CS77" s="1279"/>
      <c r="CT77" s="1279"/>
      <c r="CU77" s="1279"/>
      <c r="CV77" s="1279">
        <v>18.399999999999999</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632</v>
      </c>
      <c r="BC79" s="1280"/>
      <c r="BD79" s="1280"/>
      <c r="BE79" s="1280"/>
      <c r="BF79" s="1280"/>
      <c r="BG79" s="1280"/>
      <c r="BH79" s="1280"/>
      <c r="BI79" s="1280"/>
      <c r="BJ79" s="1280"/>
      <c r="BK79" s="1280"/>
      <c r="BL79" s="1280"/>
      <c r="BM79" s="1280"/>
      <c r="BN79" s="1280"/>
      <c r="BO79" s="1280"/>
      <c r="BP79" s="1279">
        <v>5.8</v>
      </c>
      <c r="BQ79" s="1279"/>
      <c r="BR79" s="1279"/>
      <c r="BS79" s="1279"/>
      <c r="BT79" s="1279"/>
      <c r="BU79" s="1279"/>
      <c r="BV79" s="1279"/>
      <c r="BW79" s="1279"/>
      <c r="BX79" s="1279">
        <v>6</v>
      </c>
      <c r="BY79" s="1279"/>
      <c r="BZ79" s="1279"/>
      <c r="CA79" s="1279"/>
      <c r="CB79" s="1279"/>
      <c r="CC79" s="1279"/>
      <c r="CD79" s="1279"/>
      <c r="CE79" s="1279"/>
      <c r="CF79" s="1279">
        <v>5.8</v>
      </c>
      <c r="CG79" s="1279"/>
      <c r="CH79" s="1279"/>
      <c r="CI79" s="1279"/>
      <c r="CJ79" s="1279"/>
      <c r="CK79" s="1279"/>
      <c r="CL79" s="1279"/>
      <c r="CM79" s="1279"/>
      <c r="CN79" s="1279">
        <v>5.3</v>
      </c>
      <c r="CO79" s="1279"/>
      <c r="CP79" s="1279"/>
      <c r="CQ79" s="1279"/>
      <c r="CR79" s="1279"/>
      <c r="CS79" s="1279"/>
      <c r="CT79" s="1279"/>
      <c r="CU79" s="1279"/>
      <c r="CV79" s="1279">
        <v>5</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ZxXwQxxaSJkB+J4oLEFTP9CSdiNgIuJZmpgbqDTeYWXuK0PAQFalLudJzv3GcymfS8gzTSzkSphRkkTPOokzWg==" saltValue="k6UerWBd80QJzHloZAegM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520</v>
      </c>
    </row>
  </sheetData>
  <sheetProtection algorithmName="SHA-512" hashValue="5lMa6VIBK0WXzl0XbBBZ/YB39nqbXlQH0az3LgxoP6q9+DdyWYy8waXg6Ijc3X4r4wA7SZVLhw5v3Xf1Q17DnQ==" saltValue="/xKVdpQxBM6zXgdX7/8T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520</v>
      </c>
    </row>
  </sheetData>
  <sheetProtection algorithmName="SHA-512" hashValue="JcSTwlX5sHElYpPCGMxgVJ6lvGArdtumUu5ox5sAmYOIEg3D4AULWF8fzXJ2xNDMrd879F3Ki6H64c4jUBndSA==" saltValue="uYmYK+/6nQ00QH2YyBlv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571</v>
      </c>
      <c r="G2" s="157"/>
      <c r="H2" s="158"/>
    </row>
    <row r="3" spans="1:8" x14ac:dyDescent="0.2">
      <c r="A3" s="154" t="s">
        <v>564</v>
      </c>
      <c r="B3" s="159"/>
      <c r="C3" s="160"/>
      <c r="D3" s="161">
        <v>53312</v>
      </c>
      <c r="E3" s="162"/>
      <c r="F3" s="163">
        <v>52496</v>
      </c>
      <c r="G3" s="164"/>
      <c r="H3" s="165"/>
    </row>
    <row r="4" spans="1:8" x14ac:dyDescent="0.2">
      <c r="A4" s="166"/>
      <c r="B4" s="167"/>
      <c r="C4" s="168"/>
      <c r="D4" s="169">
        <v>31016</v>
      </c>
      <c r="E4" s="170"/>
      <c r="F4" s="171">
        <v>29467</v>
      </c>
      <c r="G4" s="172"/>
      <c r="H4" s="173"/>
    </row>
    <row r="5" spans="1:8" x14ac:dyDescent="0.2">
      <c r="A5" s="154" t="s">
        <v>566</v>
      </c>
      <c r="B5" s="159"/>
      <c r="C5" s="160"/>
      <c r="D5" s="161">
        <v>62969</v>
      </c>
      <c r="E5" s="162"/>
      <c r="F5" s="163">
        <v>52619</v>
      </c>
      <c r="G5" s="164"/>
      <c r="H5" s="165"/>
    </row>
    <row r="6" spans="1:8" x14ac:dyDescent="0.2">
      <c r="A6" s="166"/>
      <c r="B6" s="167"/>
      <c r="C6" s="168"/>
      <c r="D6" s="169">
        <v>43998</v>
      </c>
      <c r="E6" s="170"/>
      <c r="F6" s="171">
        <v>31149</v>
      </c>
      <c r="G6" s="172"/>
      <c r="H6" s="173"/>
    </row>
    <row r="7" spans="1:8" x14ac:dyDescent="0.2">
      <c r="A7" s="154" t="s">
        <v>567</v>
      </c>
      <c r="B7" s="159"/>
      <c r="C7" s="160"/>
      <c r="D7" s="161">
        <v>39551</v>
      </c>
      <c r="E7" s="162"/>
      <c r="F7" s="163">
        <v>51875</v>
      </c>
      <c r="G7" s="164"/>
      <c r="H7" s="165"/>
    </row>
    <row r="8" spans="1:8" x14ac:dyDescent="0.2">
      <c r="A8" s="166"/>
      <c r="B8" s="167"/>
      <c r="C8" s="168"/>
      <c r="D8" s="169">
        <v>30214</v>
      </c>
      <c r="E8" s="170"/>
      <c r="F8" s="171">
        <v>29372</v>
      </c>
      <c r="G8" s="172"/>
      <c r="H8" s="173"/>
    </row>
    <row r="9" spans="1:8" x14ac:dyDescent="0.2">
      <c r="A9" s="154" t="s">
        <v>568</v>
      </c>
      <c r="B9" s="159"/>
      <c r="C9" s="160"/>
      <c r="D9" s="161">
        <v>55328</v>
      </c>
      <c r="E9" s="162"/>
      <c r="F9" s="163">
        <v>48064</v>
      </c>
      <c r="G9" s="164"/>
      <c r="H9" s="165"/>
    </row>
    <row r="10" spans="1:8" x14ac:dyDescent="0.2">
      <c r="A10" s="166"/>
      <c r="B10" s="167"/>
      <c r="C10" s="168"/>
      <c r="D10" s="169">
        <v>47420</v>
      </c>
      <c r="E10" s="170"/>
      <c r="F10" s="171">
        <v>30373</v>
      </c>
      <c r="G10" s="172"/>
      <c r="H10" s="173"/>
    </row>
    <row r="11" spans="1:8" x14ac:dyDescent="0.2">
      <c r="A11" s="154" t="s">
        <v>569</v>
      </c>
      <c r="B11" s="159"/>
      <c r="C11" s="160"/>
      <c r="D11" s="161">
        <v>87194</v>
      </c>
      <c r="E11" s="162"/>
      <c r="F11" s="163">
        <v>56662</v>
      </c>
      <c r="G11" s="164"/>
      <c r="H11" s="165"/>
    </row>
    <row r="12" spans="1:8" x14ac:dyDescent="0.2">
      <c r="A12" s="166"/>
      <c r="B12" s="167"/>
      <c r="C12" s="174"/>
      <c r="D12" s="169">
        <v>74721</v>
      </c>
      <c r="E12" s="170"/>
      <c r="F12" s="171">
        <v>34709</v>
      </c>
      <c r="G12" s="172"/>
      <c r="H12" s="173"/>
    </row>
    <row r="13" spans="1:8" x14ac:dyDescent="0.2">
      <c r="A13" s="154"/>
      <c r="B13" s="159"/>
      <c r="C13" s="175"/>
      <c r="D13" s="176">
        <v>59671</v>
      </c>
      <c r="E13" s="177"/>
      <c r="F13" s="178">
        <v>52343</v>
      </c>
      <c r="G13" s="179"/>
      <c r="H13" s="165"/>
    </row>
    <row r="14" spans="1:8" x14ac:dyDescent="0.2">
      <c r="A14" s="166"/>
      <c r="B14" s="167"/>
      <c r="C14" s="168"/>
      <c r="D14" s="169">
        <v>45474</v>
      </c>
      <c r="E14" s="170"/>
      <c r="F14" s="171">
        <v>31014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6.7</v>
      </c>
      <c r="C19" s="180">
        <f>ROUND(VALUE(SUBSTITUTE(実質収支比率等に係る経年分析!G$48,"▲","-")),2)</f>
        <v>6.1</v>
      </c>
      <c r="D19" s="180">
        <f>ROUND(VALUE(SUBSTITUTE(実質収支比率等に係る経年分析!H$48,"▲","-")),2)</f>
        <v>5.88</v>
      </c>
      <c r="E19" s="180">
        <f>ROUND(VALUE(SUBSTITUTE(実質収支比率等に係る経年分析!I$48,"▲","-")),2)</f>
        <v>7.02</v>
      </c>
      <c r="F19" s="180">
        <f>ROUND(VALUE(SUBSTITUTE(実質収支比率等に係る経年分析!J$48,"▲","-")),2)</f>
        <v>7.98</v>
      </c>
    </row>
    <row r="20" spans="1:11" x14ac:dyDescent="0.2">
      <c r="A20" s="180" t="s">
        <v>55</v>
      </c>
      <c r="B20" s="180">
        <f>ROUND(VALUE(SUBSTITUTE(実質収支比率等に係る経年分析!F$47,"▲","-")),2)</f>
        <v>13.06</v>
      </c>
      <c r="C20" s="180">
        <f>ROUND(VALUE(SUBSTITUTE(実質収支比率等に係る経年分析!G$47,"▲","-")),2)</f>
        <v>12.68</v>
      </c>
      <c r="D20" s="180">
        <f>ROUND(VALUE(SUBSTITUTE(実質収支比率等に係る経年分析!H$47,"▲","-")),2)</f>
        <v>14.04</v>
      </c>
      <c r="E20" s="180">
        <f>ROUND(VALUE(SUBSTITUTE(実質収支比率等に係る経年分析!I$47,"▲","-")),2)</f>
        <v>15.73</v>
      </c>
      <c r="F20" s="180">
        <f>ROUND(VALUE(SUBSTITUTE(実質収支比率等に係る経年分析!J$47,"▲","-")),2)</f>
        <v>15.16</v>
      </c>
    </row>
    <row r="21" spans="1:11" x14ac:dyDescent="0.2">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-0.8</v>
      </c>
      <c r="D21" s="180">
        <f>IF(ISNUMBER(VALUE(SUBSTITUTE(実質収支比率等に係る経年分析!H$49,"▲","-"))),ROUND(VALUE(SUBSTITUTE(実質収支比率等に係る経年分析!H$49,"▲","-")),2),NA())</f>
        <v>1.29</v>
      </c>
      <c r="E21" s="180">
        <f>IF(ISNUMBER(VALUE(SUBSTITUTE(実質収支比率等に係る経年分析!I$49,"▲","-"))),ROUND(VALUE(SUBSTITUTE(実質収支比率等に係る経年分析!I$49,"▲","-")),2),NA())</f>
        <v>2.87</v>
      </c>
      <c r="F21" s="180">
        <f>IF(ISNUMBER(VALUE(SUBSTITUTE(実質収支比率等に係る経年分析!J$49,"▲","-"))),ROUND(VALUE(SUBSTITUTE(実質収支比率等に係る経年分析!J$49,"▲","-")),2),NA())</f>
        <v>0.43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0.14000000000000001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公共下水道事業会計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2">
      <c r="A31" s="181" t="str">
        <f>IF(連結実質赤字比率に係る赤字・黒字の構成分析!C$39="",NA(),連結実質赤字比率に係る赤字・黒字の構成分析!C$39)</f>
        <v>競輪事業会計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3.39</v>
      </c>
    </row>
    <row r="32" spans="1:11" x14ac:dyDescent="0.2">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4.96</v>
      </c>
    </row>
    <row r="33" spans="1:16" x14ac:dyDescent="0.2">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5.68</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6.89</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7.97</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77.680000000000007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77.03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6431</v>
      </c>
      <c r="E42" s="182"/>
      <c r="F42" s="182"/>
      <c r="G42" s="182">
        <f>'実質公債費比率（分子）の構造'!L$52</f>
        <v>6634</v>
      </c>
      <c r="H42" s="182"/>
      <c r="I42" s="182"/>
      <c r="J42" s="182">
        <f>'実質公債費比率（分子）の構造'!M$52</f>
        <v>6754</v>
      </c>
      <c r="K42" s="182"/>
      <c r="L42" s="182"/>
      <c r="M42" s="182">
        <f>'実質公債費比率（分子）の構造'!N$52</f>
        <v>6832</v>
      </c>
      <c r="N42" s="182"/>
      <c r="O42" s="182"/>
      <c r="P42" s="182">
        <f>'実質公債費比率（分子）の構造'!O$52</f>
        <v>6818</v>
      </c>
    </row>
    <row r="43" spans="1:16" x14ac:dyDescent="0.2">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205</v>
      </c>
      <c r="C44" s="182"/>
      <c r="D44" s="182"/>
      <c r="E44" s="182">
        <f>'実質公債費比率（分子）の構造'!L$50</f>
        <v>203</v>
      </c>
      <c r="F44" s="182"/>
      <c r="G44" s="182"/>
      <c r="H44" s="182">
        <f>'実質公債費比率（分子）の構造'!M$50</f>
        <v>193</v>
      </c>
      <c r="I44" s="182"/>
      <c r="J44" s="182"/>
      <c r="K44" s="182">
        <f>'実質公債費比率（分子）の構造'!N$50</f>
        <v>220</v>
      </c>
      <c r="L44" s="182"/>
      <c r="M44" s="182"/>
      <c r="N44" s="182">
        <f>'実質公債費比率（分子）の構造'!O$50</f>
        <v>219</v>
      </c>
      <c r="O44" s="182"/>
      <c r="P44" s="182"/>
    </row>
    <row r="45" spans="1:16" x14ac:dyDescent="0.2">
      <c r="A45" s="182" t="s">
        <v>66</v>
      </c>
      <c r="B45" s="182">
        <f>'実質公債費比率（分子）の構造'!K$49</f>
        <v>129</v>
      </c>
      <c r="C45" s="182"/>
      <c r="D45" s="182"/>
      <c r="E45" s="182">
        <f>'実質公債費比率（分子）の構造'!L$49</f>
        <v>78</v>
      </c>
      <c r="F45" s="182"/>
      <c r="G45" s="182"/>
      <c r="H45" s="182">
        <f>'実質公債費比率（分子）の構造'!M$49</f>
        <v>97</v>
      </c>
      <c r="I45" s="182"/>
      <c r="J45" s="182"/>
      <c r="K45" s="182">
        <f>'実質公債費比率（分子）の構造'!N$49</f>
        <v>100</v>
      </c>
      <c r="L45" s="182"/>
      <c r="M45" s="182"/>
      <c r="N45" s="182">
        <f>'実質公債費比率（分子）の構造'!O$49</f>
        <v>93</v>
      </c>
      <c r="O45" s="182"/>
      <c r="P45" s="182"/>
    </row>
    <row r="46" spans="1:16" x14ac:dyDescent="0.2">
      <c r="A46" s="182" t="s">
        <v>67</v>
      </c>
      <c r="B46" s="182">
        <f>'実質公債費比率（分子）の構造'!K$48</f>
        <v>1298</v>
      </c>
      <c r="C46" s="182"/>
      <c r="D46" s="182"/>
      <c r="E46" s="182">
        <f>'実質公債費比率（分子）の構造'!L$48</f>
        <v>1499</v>
      </c>
      <c r="F46" s="182"/>
      <c r="G46" s="182"/>
      <c r="H46" s="182">
        <f>'実質公債費比率（分子）の構造'!M$48</f>
        <v>1455</v>
      </c>
      <c r="I46" s="182"/>
      <c r="J46" s="182"/>
      <c r="K46" s="182">
        <f>'実質公債費比率（分子）の構造'!N$48</f>
        <v>1420</v>
      </c>
      <c r="L46" s="182"/>
      <c r="M46" s="182"/>
      <c r="N46" s="182">
        <f>'実質公債費比率（分子）の構造'!O$48</f>
        <v>1482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5100</v>
      </c>
      <c r="C49" s="182"/>
      <c r="D49" s="182"/>
      <c r="E49" s="182">
        <f>'実質公債費比率（分子）の構造'!L$45</f>
        <v>5212</v>
      </c>
      <c r="F49" s="182"/>
      <c r="G49" s="182"/>
      <c r="H49" s="182">
        <f>'実質公債費比率（分子）の構造'!M$45</f>
        <v>5211</v>
      </c>
      <c r="I49" s="182"/>
      <c r="J49" s="182"/>
      <c r="K49" s="182">
        <f>'実質公債費比率（分子）の構造'!N$45</f>
        <v>5289</v>
      </c>
      <c r="L49" s="182"/>
      <c r="M49" s="182"/>
      <c r="N49" s="182">
        <f>'実質公債費比率（分子）の構造'!O$45</f>
        <v>5493</v>
      </c>
      <c r="O49" s="182"/>
      <c r="P49" s="182"/>
    </row>
    <row r="50" spans="1:16" x14ac:dyDescent="0.2">
      <c r="A50" s="182" t="s">
        <v>71</v>
      </c>
      <c r="B50" s="182" t="e">
        <f>NA()</f>
        <v>#N/A</v>
      </c>
      <c r="C50" s="182">
        <f>IF(ISNUMBER('実質公債費比率（分子）の構造'!K$53),'実質公債費比率（分子）の構造'!K$53,NA())</f>
        <v>301</v>
      </c>
      <c r="D50" s="182" t="e">
        <f>NA()</f>
        <v>#N/A</v>
      </c>
      <c r="E50" s="182" t="e">
        <f>NA()</f>
        <v>#N/A</v>
      </c>
      <c r="F50" s="182">
        <f>IF(ISNUMBER('実質公債費比率（分子）の構造'!L$53),'実質公債費比率（分子）の構造'!L$53,NA())</f>
        <v>358</v>
      </c>
      <c r="G50" s="182" t="e">
        <f>NA()</f>
        <v>#N/A</v>
      </c>
      <c r="H50" s="182" t="e">
        <f>NA()</f>
        <v>#N/A</v>
      </c>
      <c r="I50" s="182">
        <f>IF(ISNUMBER('実質公債費比率（分子）の構造'!M$53),'実質公債費比率（分子）の構造'!M$53,NA())</f>
        <v>202</v>
      </c>
      <c r="J50" s="182" t="e">
        <f>NA()</f>
        <v>#N/A</v>
      </c>
      <c r="K50" s="182" t="e">
        <f>NA()</f>
        <v>#N/A</v>
      </c>
      <c r="L50" s="182">
        <f>IF(ISNUMBER('実質公債費比率（分子）の構造'!N$53),'実質公債費比率（分子）の構造'!N$53,NA())</f>
        <v>197</v>
      </c>
      <c r="M50" s="182" t="e">
        <f>NA()</f>
        <v>#N/A</v>
      </c>
      <c r="N50" s="182" t="e">
        <f>NA()</f>
        <v>#N/A</v>
      </c>
      <c r="O50" s="182">
        <f>IF(ISNUMBER('実質公債費比率（分子）の構造'!O$53),'実質公債費比率（分子）の構造'!O$53,NA())</f>
        <v>469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62557</v>
      </c>
      <c r="E56" s="181"/>
      <c r="F56" s="181"/>
      <c r="G56" s="181">
        <f>'将来負担比率（分子）の構造'!J$52</f>
        <v>61951</v>
      </c>
      <c r="H56" s="181"/>
      <c r="I56" s="181"/>
      <c r="J56" s="181">
        <f>'将来負担比率（分子）の構造'!K$52</f>
        <v>61151</v>
      </c>
      <c r="K56" s="181"/>
      <c r="L56" s="181"/>
      <c r="M56" s="181">
        <f>'将来負担比率（分子）の構造'!L$52</f>
        <v>61266</v>
      </c>
      <c r="N56" s="181"/>
      <c r="O56" s="181"/>
      <c r="P56" s="181">
        <f>'将来負担比率（分子）の構造'!M$52</f>
        <v>60820</v>
      </c>
    </row>
    <row r="57" spans="1:16" x14ac:dyDescent="0.2">
      <c r="A57" s="181" t="s">
        <v>42</v>
      </c>
      <c r="B57" s="181"/>
      <c r="C57" s="181"/>
      <c r="D57" s="181">
        <f>'将来負担比率（分子）の構造'!I$51</f>
        <v>23170</v>
      </c>
      <c r="E57" s="181"/>
      <c r="F57" s="181"/>
      <c r="G57" s="181">
        <f>'将来負担比率（分子）の構造'!J$51</f>
        <v>23067</v>
      </c>
      <c r="H57" s="181"/>
      <c r="I57" s="181"/>
      <c r="J57" s="181">
        <f>'将来負担比率（分子）の構造'!K$51</f>
        <v>23108</v>
      </c>
      <c r="K57" s="181"/>
      <c r="L57" s="181"/>
      <c r="M57" s="181">
        <f>'将来負担比率（分子）の構造'!L$51</f>
        <v>21859</v>
      </c>
      <c r="N57" s="181"/>
      <c r="O57" s="181"/>
      <c r="P57" s="181">
        <f>'将来負担比率（分子）の構造'!M$51</f>
        <v>18598</v>
      </c>
    </row>
    <row r="58" spans="1:16" x14ac:dyDescent="0.2">
      <c r="A58" s="181" t="s">
        <v>41</v>
      </c>
      <c r="B58" s="181"/>
      <c r="C58" s="181"/>
      <c r="D58" s="181">
        <f>'将来負担比率（分子）の構造'!I$50</f>
        <v>12590</v>
      </c>
      <c r="E58" s="181"/>
      <c r="F58" s="181"/>
      <c r="G58" s="181">
        <f>'将来負担比率（分子）の構造'!J$50</f>
        <v>13094</v>
      </c>
      <c r="H58" s="181"/>
      <c r="I58" s="181"/>
      <c r="J58" s="181">
        <f>'将来負担比率（分子）の構造'!K$50</f>
        <v>15196</v>
      </c>
      <c r="K58" s="181"/>
      <c r="L58" s="181"/>
      <c r="M58" s="181">
        <f>'将来負担比率（分子）の構造'!L$50</f>
        <v>15972</v>
      </c>
      <c r="N58" s="181"/>
      <c r="O58" s="181"/>
      <c r="P58" s="181">
        <f>'将来負担比率（分子）の構造'!M$50</f>
        <v>12003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3799</v>
      </c>
      <c r="C61" s="181"/>
      <c r="D61" s="181"/>
      <c r="E61" s="181">
        <f>'将来負担比率（分子）の構造'!J$46</f>
        <v>3164</v>
      </c>
      <c r="F61" s="181"/>
      <c r="G61" s="181"/>
      <c r="H61" s="181">
        <f>'将来負担比率（分子）の構造'!K$46</f>
        <v>2512</v>
      </c>
      <c r="I61" s="181"/>
      <c r="J61" s="181"/>
      <c r="K61" s="181">
        <f>'将来負担比率（分子）の構造'!L$46</f>
        <v>2000</v>
      </c>
      <c r="L61" s="181"/>
      <c r="M61" s="181"/>
      <c r="N61" s="181">
        <f>'将来負担比率（分子）の構造'!M$46</f>
        <v>1580</v>
      </c>
      <c r="O61" s="181"/>
      <c r="P61" s="181"/>
    </row>
    <row r="62" spans="1:16" x14ac:dyDescent="0.2">
      <c r="A62" s="181" t="s">
        <v>35</v>
      </c>
      <c r="B62" s="181">
        <f>'将来負担比率（分子）の構造'!I$45</f>
        <v>7859</v>
      </c>
      <c r="C62" s="181"/>
      <c r="D62" s="181"/>
      <c r="E62" s="181">
        <f>'将来負担比率（分子）の構造'!J$45</f>
        <v>8023</v>
      </c>
      <c r="F62" s="181"/>
      <c r="G62" s="181"/>
      <c r="H62" s="181">
        <f>'将来負担比率（分子）の構造'!K$45</f>
        <v>8180</v>
      </c>
      <c r="I62" s="181"/>
      <c r="J62" s="181"/>
      <c r="K62" s="181">
        <f>'将来負担比率（分子）の構造'!L$45</f>
        <v>8269</v>
      </c>
      <c r="L62" s="181"/>
      <c r="M62" s="181"/>
      <c r="N62" s="181">
        <f>'将来負担比率（分子）の構造'!M$45</f>
        <v>8573</v>
      </c>
      <c r="O62" s="181"/>
      <c r="P62" s="181"/>
    </row>
    <row r="63" spans="1:16" x14ac:dyDescent="0.2">
      <c r="A63" s="181" t="s">
        <v>34</v>
      </c>
      <c r="B63" s="181">
        <f>'将来負担比率（分子）の構造'!I$44</f>
        <v>831</v>
      </c>
      <c r="C63" s="181"/>
      <c r="D63" s="181"/>
      <c r="E63" s="181">
        <f>'将来負担比率（分子）の構造'!J$44</f>
        <v>885</v>
      </c>
      <c r="F63" s="181"/>
      <c r="G63" s="181"/>
      <c r="H63" s="181">
        <f>'将来負担比率（分子）の構造'!K$44</f>
        <v>932</v>
      </c>
      <c r="I63" s="181"/>
      <c r="J63" s="181"/>
      <c r="K63" s="181">
        <f>'将来負担比率（分子）の構造'!L$44</f>
        <v>990</v>
      </c>
      <c r="L63" s="181"/>
      <c r="M63" s="181"/>
      <c r="N63" s="181">
        <f>'将来負担比率（分子）の構造'!M$44</f>
        <v>1056</v>
      </c>
      <c r="O63" s="181"/>
      <c r="P63" s="181"/>
    </row>
    <row r="64" spans="1:16" x14ac:dyDescent="0.2">
      <c r="A64" s="181" t="s">
        <v>33</v>
      </c>
      <c r="B64" s="181">
        <f>'将来負担比率（分子）の構造'!I$43</f>
        <v>19909</v>
      </c>
      <c r="C64" s="181"/>
      <c r="D64" s="181"/>
      <c r="E64" s="181">
        <f>'将来負担比率（分子）の構造'!J$43</f>
        <v>20193</v>
      </c>
      <c r="F64" s="181"/>
      <c r="G64" s="181"/>
      <c r="H64" s="181">
        <f>'将来負担比率（分子）の構造'!K$43</f>
        <v>19710</v>
      </c>
      <c r="I64" s="181"/>
      <c r="J64" s="181"/>
      <c r="K64" s="181">
        <f>'将来負担比率（分子）の構造'!L$43</f>
        <v>19054</v>
      </c>
      <c r="L64" s="181"/>
      <c r="M64" s="181"/>
      <c r="N64" s="181">
        <f>'将来負担比率（分子）の構造'!M$43</f>
        <v>18092</v>
      </c>
      <c r="O64" s="181"/>
      <c r="P64" s="181"/>
    </row>
    <row r="65" spans="1:16" x14ac:dyDescent="0.2">
      <c r="A65" s="181" t="s">
        <v>32</v>
      </c>
      <c r="B65" s="181">
        <f>'将来負担比率（分子）の構造'!I$42</f>
        <v>6559</v>
      </c>
      <c r="C65" s="181"/>
      <c r="D65" s="181"/>
      <c r="E65" s="181">
        <f>'将来負担比率（分子）の構造'!J$42</f>
        <v>4986</v>
      </c>
      <c r="F65" s="181"/>
      <c r="G65" s="181"/>
      <c r="H65" s="181">
        <f>'将来負担比率（分子）の構造'!K$42</f>
        <v>4648</v>
      </c>
      <c r="I65" s="181"/>
      <c r="J65" s="181"/>
      <c r="K65" s="181">
        <f>'将来負担比率（分子）の構造'!L$42</f>
        <v>4411</v>
      </c>
      <c r="L65" s="181"/>
      <c r="M65" s="181"/>
      <c r="N65" s="181">
        <f>'将来負担比率（分子）の構造'!M$42</f>
        <v>3506</v>
      </c>
      <c r="O65" s="181"/>
      <c r="P65" s="181"/>
    </row>
    <row r="66" spans="1:16" x14ac:dyDescent="0.2">
      <c r="A66" s="181" t="s">
        <v>31</v>
      </c>
      <c r="B66" s="181">
        <f>'将来負担比率（分子）の構造'!I$41</f>
        <v>63352</v>
      </c>
      <c r="C66" s="181"/>
      <c r="D66" s="181"/>
      <c r="E66" s="181">
        <f>'将来負担比率（分子）の構造'!J$41</f>
        <v>65555</v>
      </c>
      <c r="F66" s="181"/>
      <c r="G66" s="181"/>
      <c r="H66" s="181">
        <f>'将来負担比率（分子）の構造'!K$41</f>
        <v>65207</v>
      </c>
      <c r="I66" s="181"/>
      <c r="J66" s="181"/>
      <c r="K66" s="181">
        <f>'将来負担比率（分子）の構造'!L$41</f>
        <v>67506</v>
      </c>
      <c r="L66" s="181"/>
      <c r="M66" s="181"/>
      <c r="N66" s="181">
        <f>'将来負担比率（分子）の構造'!M$41</f>
        <v>69823</v>
      </c>
      <c r="O66" s="181"/>
      <c r="P66" s="181"/>
    </row>
    <row r="67" spans="1:16" x14ac:dyDescent="0.2">
      <c r="A67" s="181" t="s">
        <v>75</v>
      </c>
      <c r="B67" s="181" t="e">
        <f>NA()</f>
        <v>#N/A</v>
      </c>
      <c r="C67" s="181">
        <f>IF(ISNUMBER('将来負担比率（分子）の構造'!I$53), IF('将来負担比率（分子）の構造'!I$53 &lt; 0, 0, '将来負担比率（分子）の構造'!I$53), NA())</f>
        <v>3992</v>
      </c>
      <c r="D67" s="181" t="e">
        <f>NA()</f>
        <v>#N/A</v>
      </c>
      <c r="E67" s="181" t="e">
        <f>NA()</f>
        <v>#N/A</v>
      </c>
      <c r="F67" s="181">
        <f>IF(ISNUMBER('将来負担比率（分子）の構造'!J$53), IF('将来負担比率（分子）の構造'!J$53 &lt; 0, 0, '将来負担比率（分子）の構造'!J$53), NA())</f>
        <v>4694</v>
      </c>
      <c r="G67" s="181" t="e">
        <f>NA()</f>
        <v>#N/A</v>
      </c>
      <c r="H67" s="181" t="e">
        <f>NA()</f>
        <v>#N/A</v>
      </c>
      <c r="I67" s="181">
        <f>IF(ISNUMBER('将来負担比率（分子）の構造'!K$53), IF('将来負担比率（分子）の構造'!K$53 &lt; 0, 0, '将来負担比率（分子）の構造'!K$53), NA())</f>
        <v>1733</v>
      </c>
      <c r="J67" s="181" t="e">
        <f>NA()</f>
        <v>#N/A</v>
      </c>
      <c r="K67" s="181" t="e">
        <f>NA()</f>
        <v>#N/A</v>
      </c>
      <c r="L67" s="181">
        <f>IF(ISNUMBER('将来負担比率（分子）の構造'!L$53), IF('将来負担比率（分子）の構造'!L$53 &lt; 0, 0, '将来負担比率（分子）の構造'!L$53), NA())</f>
        <v>3134</v>
      </c>
      <c r="M67" s="181" t="e">
        <f>NA()</f>
        <v>#N/A</v>
      </c>
      <c r="N67" s="181" t="e">
        <f>NA()</f>
        <v>#N/A</v>
      </c>
      <c r="O67" s="181">
        <f>IF(ISNUMBER('将来負担比率（分子）の構造'!M$53), IF('将来負担比率（分子）の構造'!M$53 &lt; 0, 0, '将来負担比率（分子）の構造'!M$53), NA())</f>
        <v>11209</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4936</v>
      </c>
      <c r="C72" s="185">
        <f>基金残高に係る経年分析!G55</f>
        <v>5542</v>
      </c>
      <c r="D72" s="185">
        <f>基金残高に係る経年分析!H55</f>
        <v>5352</v>
      </c>
    </row>
    <row r="73" spans="1:16" x14ac:dyDescent="0.2">
      <c r="A73" s="184" t="s">
        <v>78</v>
      </c>
      <c r="B73" s="185">
        <f>基金残高に係る経年分析!F56</f>
        <v>616</v>
      </c>
      <c r="C73" s="185">
        <f>基金残高に係る経年分析!G56</f>
        <v>1057</v>
      </c>
      <c r="D73" s="185">
        <f>基金残高に係る経年分析!H56</f>
        <v>1148</v>
      </c>
    </row>
    <row r="74" spans="1:16" x14ac:dyDescent="0.2">
      <c r="A74" s="184" t="s">
        <v>79</v>
      </c>
      <c r="B74" s="185">
        <f>基金残高に係る経年分析!F57</f>
        <v>7697</v>
      </c>
      <c r="C74" s="185">
        <f>基金残高に係る経年分析!G57</f>
        <v>7137</v>
      </c>
      <c r="D74" s="185">
        <f>基金残高に係る経年分析!H57</f>
        <v>3060</v>
      </c>
    </row>
  </sheetData>
  <sheetProtection algorithmName="SHA-512" hashValue="AVYuBs1UESyrkDBSK07LfYKyuJb4Cw5V9c4r6We4d1LKeJT1CvflfkmIYRvIrWS9gRk1F2jpaklhjI+b1v28aA==" saltValue="b2Z3fRDV4yp6pkRmszmZ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27821335</v>
      </c>
      <c r="S5" s="635"/>
      <c r="T5" s="635"/>
      <c r="U5" s="635"/>
      <c r="V5" s="635"/>
      <c r="W5" s="635"/>
      <c r="X5" s="635"/>
      <c r="Y5" s="636"/>
      <c r="Z5" s="637">
        <v>40.700000000000003</v>
      </c>
      <c r="AA5" s="637"/>
      <c r="AB5" s="637"/>
      <c r="AC5" s="637"/>
      <c r="AD5" s="638">
        <v>25678793</v>
      </c>
      <c r="AE5" s="638"/>
      <c r="AF5" s="638"/>
      <c r="AG5" s="638"/>
      <c r="AH5" s="638"/>
      <c r="AI5" s="638"/>
      <c r="AJ5" s="638"/>
      <c r="AK5" s="638"/>
      <c r="AL5" s="639">
        <v>75.2</v>
      </c>
      <c r="AM5" s="640"/>
      <c r="AN5" s="640"/>
      <c r="AO5" s="641"/>
      <c r="AP5" s="631" t="s">
        <v>226</v>
      </c>
      <c r="AQ5" s="632"/>
      <c r="AR5" s="632"/>
      <c r="AS5" s="632"/>
      <c r="AT5" s="632"/>
      <c r="AU5" s="632"/>
      <c r="AV5" s="632"/>
      <c r="AW5" s="632"/>
      <c r="AX5" s="632"/>
      <c r="AY5" s="632"/>
      <c r="AZ5" s="632"/>
      <c r="BA5" s="632"/>
      <c r="BB5" s="632"/>
      <c r="BC5" s="632"/>
      <c r="BD5" s="632"/>
      <c r="BE5" s="632"/>
      <c r="BF5" s="633"/>
      <c r="BG5" s="645">
        <v>25678793</v>
      </c>
      <c r="BH5" s="646"/>
      <c r="BI5" s="646"/>
      <c r="BJ5" s="646"/>
      <c r="BK5" s="646"/>
      <c r="BL5" s="646"/>
      <c r="BM5" s="646"/>
      <c r="BN5" s="647"/>
      <c r="BO5" s="648">
        <v>92.3</v>
      </c>
      <c r="BP5" s="648"/>
      <c r="BQ5" s="648"/>
      <c r="BR5" s="648"/>
      <c r="BS5" s="649" t="s">
        <v>139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2">
      <c r="B6" s="642" t="s">
        <v>230</v>
      </c>
      <c r="C6" s="643"/>
      <c r="D6" s="643"/>
      <c r="E6" s="643"/>
      <c r="F6" s="643"/>
      <c r="G6" s="643"/>
      <c r="H6" s="643"/>
      <c r="I6" s="643"/>
      <c r="J6" s="643"/>
      <c r="K6" s="643"/>
      <c r="L6" s="643"/>
      <c r="M6" s="643"/>
      <c r="N6" s="643"/>
      <c r="O6" s="643"/>
      <c r="P6" s="643"/>
      <c r="Q6" s="644"/>
      <c r="R6" s="645">
        <v>571090</v>
      </c>
      <c r="S6" s="646"/>
      <c r="T6" s="646"/>
      <c r="U6" s="646"/>
      <c r="V6" s="646"/>
      <c r="W6" s="646"/>
      <c r="X6" s="646"/>
      <c r="Y6" s="647"/>
      <c r="Z6" s="648">
        <v>0.8</v>
      </c>
      <c r="AA6" s="648"/>
      <c r="AB6" s="648"/>
      <c r="AC6" s="648"/>
      <c r="AD6" s="649">
        <v>571090</v>
      </c>
      <c r="AE6" s="649"/>
      <c r="AF6" s="649"/>
      <c r="AG6" s="649"/>
      <c r="AH6" s="649"/>
      <c r="AI6" s="649"/>
      <c r="AJ6" s="649"/>
      <c r="AK6" s="649"/>
      <c r="AL6" s="650">
        <v>1.7</v>
      </c>
      <c r="AM6" s="651"/>
      <c r="AN6" s="651"/>
      <c r="AO6" s="652"/>
      <c r="AP6" s="642" t="s">
        <v>231</v>
      </c>
      <c r="AQ6" s="643"/>
      <c r="AR6" s="643"/>
      <c r="AS6" s="643"/>
      <c r="AT6" s="643"/>
      <c r="AU6" s="643"/>
      <c r="AV6" s="643"/>
      <c r="AW6" s="643"/>
      <c r="AX6" s="643"/>
      <c r="AY6" s="643"/>
      <c r="AZ6" s="643"/>
      <c r="BA6" s="643"/>
      <c r="BB6" s="643"/>
      <c r="BC6" s="643"/>
      <c r="BD6" s="643"/>
      <c r="BE6" s="643"/>
      <c r="BF6" s="644"/>
      <c r="BG6" s="645">
        <v>25678793</v>
      </c>
      <c r="BH6" s="646"/>
      <c r="BI6" s="646"/>
      <c r="BJ6" s="646"/>
      <c r="BK6" s="646"/>
      <c r="BL6" s="646"/>
      <c r="BM6" s="646"/>
      <c r="BN6" s="647"/>
      <c r="BO6" s="648">
        <v>92.3</v>
      </c>
      <c r="BP6" s="648"/>
      <c r="BQ6" s="648"/>
      <c r="BR6" s="648"/>
      <c r="BS6" s="649" t="s">
        <v>139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354703</v>
      </c>
      <c r="CS6" s="646"/>
      <c r="CT6" s="646"/>
      <c r="CU6" s="646"/>
      <c r="CV6" s="646"/>
      <c r="CW6" s="646"/>
      <c r="CX6" s="646"/>
      <c r="CY6" s="647"/>
      <c r="CZ6" s="639">
        <v>0.5</v>
      </c>
      <c r="DA6" s="640"/>
      <c r="DB6" s="640"/>
      <c r="DC6" s="659"/>
      <c r="DD6" s="654" t="s">
        <v>130</v>
      </c>
      <c r="DE6" s="646"/>
      <c r="DF6" s="646"/>
      <c r="DG6" s="646"/>
      <c r="DH6" s="646"/>
      <c r="DI6" s="646"/>
      <c r="DJ6" s="646"/>
      <c r="DK6" s="646"/>
      <c r="DL6" s="646"/>
      <c r="DM6" s="646"/>
      <c r="DN6" s="646"/>
      <c r="DO6" s="646"/>
      <c r="DP6" s="647"/>
      <c r="DQ6" s="654">
        <v>354703</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26854</v>
      </c>
      <c r="S7" s="646"/>
      <c r="T7" s="646"/>
      <c r="U7" s="646"/>
      <c r="V7" s="646"/>
      <c r="W7" s="646"/>
      <c r="X7" s="646"/>
      <c r="Y7" s="647"/>
      <c r="Z7" s="648">
        <v>0</v>
      </c>
      <c r="AA7" s="648"/>
      <c r="AB7" s="648"/>
      <c r="AC7" s="648"/>
      <c r="AD7" s="649">
        <v>26854</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11630663</v>
      </c>
      <c r="BH7" s="646"/>
      <c r="BI7" s="646"/>
      <c r="BJ7" s="646"/>
      <c r="BK7" s="646"/>
      <c r="BL7" s="646"/>
      <c r="BM7" s="646"/>
      <c r="BN7" s="647"/>
      <c r="BO7" s="648">
        <v>41.8</v>
      </c>
      <c r="BP7" s="648"/>
      <c r="BQ7" s="648"/>
      <c r="BR7" s="648"/>
      <c r="BS7" s="649" t="s">
        <v>130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13724952</v>
      </c>
      <c r="CS7" s="646"/>
      <c r="CT7" s="646"/>
      <c r="CU7" s="646"/>
      <c r="CV7" s="646"/>
      <c r="CW7" s="646"/>
      <c r="CX7" s="646"/>
      <c r="CY7" s="647"/>
      <c r="CZ7" s="648">
        <v>21</v>
      </c>
      <c r="DA7" s="648"/>
      <c r="DB7" s="648"/>
      <c r="DC7" s="648"/>
      <c r="DD7" s="654">
        <v>7338808</v>
      </c>
      <c r="DE7" s="646"/>
      <c r="DF7" s="646"/>
      <c r="DG7" s="646"/>
      <c r="DH7" s="646"/>
      <c r="DI7" s="646"/>
      <c r="DJ7" s="646"/>
      <c r="DK7" s="646"/>
      <c r="DL7" s="646"/>
      <c r="DM7" s="646"/>
      <c r="DN7" s="646"/>
      <c r="DO7" s="646"/>
      <c r="DP7" s="647"/>
      <c r="DQ7" s="654">
        <v>5055599</v>
      </c>
      <c r="DR7" s="646"/>
      <c r="DS7" s="646"/>
      <c r="DT7" s="646"/>
      <c r="DU7" s="646"/>
      <c r="DV7" s="646"/>
      <c r="DW7" s="646"/>
      <c r="DX7" s="646"/>
      <c r="DY7" s="646"/>
      <c r="DZ7" s="646"/>
      <c r="EA7" s="646"/>
      <c r="EB7" s="646"/>
      <c r="EC7" s="655"/>
    </row>
    <row r="8" spans="2:143" ht="11.25" customHeight="1" x14ac:dyDescent="0.2">
      <c r="B8" s="642" t="s">
        <v>236</v>
      </c>
      <c r="C8" s="643"/>
      <c r="D8" s="643"/>
      <c r="E8" s="643"/>
      <c r="F8" s="643"/>
      <c r="G8" s="643"/>
      <c r="H8" s="643"/>
      <c r="I8" s="643"/>
      <c r="J8" s="643"/>
      <c r="K8" s="643"/>
      <c r="L8" s="643"/>
      <c r="M8" s="643"/>
      <c r="N8" s="643"/>
      <c r="O8" s="643"/>
      <c r="P8" s="643"/>
      <c r="Q8" s="644"/>
      <c r="R8" s="645">
        <v>107032</v>
      </c>
      <c r="S8" s="646"/>
      <c r="T8" s="646"/>
      <c r="U8" s="646"/>
      <c r="V8" s="646"/>
      <c r="W8" s="646"/>
      <c r="X8" s="646"/>
      <c r="Y8" s="647"/>
      <c r="Z8" s="648">
        <v>0.2</v>
      </c>
      <c r="AA8" s="648"/>
      <c r="AB8" s="648"/>
      <c r="AC8" s="648"/>
      <c r="AD8" s="649">
        <v>107032</v>
      </c>
      <c r="AE8" s="649"/>
      <c r="AF8" s="649"/>
      <c r="AG8" s="649"/>
      <c r="AH8" s="649"/>
      <c r="AI8" s="649"/>
      <c r="AJ8" s="649"/>
      <c r="AK8" s="649"/>
      <c r="AL8" s="650">
        <v>0.3</v>
      </c>
      <c r="AM8" s="651"/>
      <c r="AN8" s="651"/>
      <c r="AO8" s="652"/>
      <c r="AP8" s="642" t="s">
        <v>237</v>
      </c>
      <c r="AQ8" s="643"/>
      <c r="AR8" s="643"/>
      <c r="AS8" s="643"/>
      <c r="AT8" s="643"/>
      <c r="AU8" s="643"/>
      <c r="AV8" s="643"/>
      <c r="AW8" s="643"/>
      <c r="AX8" s="643"/>
      <c r="AY8" s="643"/>
      <c r="AZ8" s="643"/>
      <c r="BA8" s="643"/>
      <c r="BB8" s="643"/>
      <c r="BC8" s="643"/>
      <c r="BD8" s="643"/>
      <c r="BE8" s="643"/>
      <c r="BF8" s="644"/>
      <c r="BG8" s="645">
        <v>284903</v>
      </c>
      <c r="BH8" s="646"/>
      <c r="BI8" s="646"/>
      <c r="BJ8" s="646"/>
      <c r="BK8" s="646"/>
      <c r="BL8" s="646"/>
      <c r="BM8" s="646"/>
      <c r="BN8" s="647"/>
      <c r="BO8" s="648">
        <v>1</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20920842</v>
      </c>
      <c r="CS8" s="646"/>
      <c r="CT8" s="646"/>
      <c r="CU8" s="646"/>
      <c r="CV8" s="646"/>
      <c r="CW8" s="646"/>
      <c r="CX8" s="646"/>
      <c r="CY8" s="647"/>
      <c r="CZ8" s="648">
        <v>32</v>
      </c>
      <c r="DA8" s="648"/>
      <c r="DB8" s="648"/>
      <c r="DC8" s="648"/>
      <c r="DD8" s="654">
        <v>294536</v>
      </c>
      <c r="DE8" s="646"/>
      <c r="DF8" s="646"/>
      <c r="DG8" s="646"/>
      <c r="DH8" s="646"/>
      <c r="DI8" s="646"/>
      <c r="DJ8" s="646"/>
      <c r="DK8" s="646"/>
      <c r="DL8" s="646"/>
      <c r="DM8" s="646"/>
      <c r="DN8" s="646"/>
      <c r="DO8" s="646"/>
      <c r="DP8" s="647"/>
      <c r="DQ8" s="654">
        <v>10894997</v>
      </c>
      <c r="DR8" s="646"/>
      <c r="DS8" s="646"/>
      <c r="DT8" s="646"/>
      <c r="DU8" s="646"/>
      <c r="DV8" s="646"/>
      <c r="DW8" s="646"/>
      <c r="DX8" s="646"/>
      <c r="DY8" s="646"/>
      <c r="DZ8" s="646"/>
      <c r="EA8" s="646"/>
      <c r="EB8" s="646"/>
      <c r="EC8" s="655"/>
    </row>
    <row r="9" spans="2:143" ht="11.25" customHeight="1" x14ac:dyDescent="0.2">
      <c r="B9" s="642" t="s">
        <v>240</v>
      </c>
      <c r="C9" s="643"/>
      <c r="D9" s="643"/>
      <c r="E9" s="643"/>
      <c r="F9" s="643"/>
      <c r="G9" s="643"/>
      <c r="H9" s="643"/>
      <c r="I9" s="643"/>
      <c r="J9" s="643"/>
      <c r="K9" s="643"/>
      <c r="L9" s="643"/>
      <c r="M9" s="643"/>
      <c r="N9" s="643"/>
      <c r="O9" s="643"/>
      <c r="P9" s="643"/>
      <c r="Q9" s="644"/>
      <c r="R9" s="645">
        <v>57061</v>
      </c>
      <c r="S9" s="646"/>
      <c r="T9" s="646"/>
      <c r="U9" s="646"/>
      <c r="V9" s="646"/>
      <c r="W9" s="646"/>
      <c r="X9" s="646"/>
      <c r="Y9" s="647"/>
      <c r="Z9" s="648">
        <v>0.1</v>
      </c>
      <c r="AA9" s="648"/>
      <c r="AB9" s="648"/>
      <c r="AC9" s="648"/>
      <c r="AD9" s="649">
        <v>57061</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8913771</v>
      </c>
      <c r="BH9" s="646"/>
      <c r="BI9" s="646"/>
      <c r="BJ9" s="646"/>
      <c r="BK9" s="646"/>
      <c r="BL9" s="646"/>
      <c r="BM9" s="646"/>
      <c r="BN9" s="647"/>
      <c r="BO9" s="648">
        <v>32</v>
      </c>
      <c r="BP9" s="648"/>
      <c r="BQ9" s="648"/>
      <c r="BR9" s="648"/>
      <c r="BS9" s="654" t="s">
        <v>130</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4147195</v>
      </c>
      <c r="CS9" s="646"/>
      <c r="CT9" s="646"/>
      <c r="CU9" s="646"/>
      <c r="CV9" s="646"/>
      <c r="CW9" s="646"/>
      <c r="CX9" s="646"/>
      <c r="CY9" s="647"/>
      <c r="CZ9" s="648">
        <v>6.3</v>
      </c>
      <c r="DA9" s="648"/>
      <c r="DB9" s="648"/>
      <c r="DC9" s="648"/>
      <c r="DD9" s="654">
        <v>328441</v>
      </c>
      <c r="DE9" s="646"/>
      <c r="DF9" s="646"/>
      <c r="DG9" s="646"/>
      <c r="DH9" s="646"/>
      <c r="DI9" s="646"/>
      <c r="DJ9" s="646"/>
      <c r="DK9" s="646"/>
      <c r="DL9" s="646"/>
      <c r="DM9" s="646"/>
      <c r="DN9" s="646"/>
      <c r="DO9" s="646"/>
      <c r="DP9" s="647"/>
      <c r="DQ9" s="654">
        <v>3471970</v>
      </c>
      <c r="DR9" s="646"/>
      <c r="DS9" s="646"/>
      <c r="DT9" s="646"/>
      <c r="DU9" s="646"/>
      <c r="DV9" s="646"/>
      <c r="DW9" s="646"/>
      <c r="DX9" s="646"/>
      <c r="DY9" s="646"/>
      <c r="DZ9" s="646"/>
      <c r="EA9" s="646"/>
      <c r="EB9" s="646"/>
      <c r="EC9" s="655"/>
    </row>
    <row r="10" spans="2:143" ht="11.25" customHeight="1" x14ac:dyDescent="0.2">
      <c r="B10" s="642" t="s">
        <v>243</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8" t="s">
        <v>238</v>
      </c>
      <c r="AA10" s="648"/>
      <c r="AB10" s="648"/>
      <c r="AC10" s="648"/>
      <c r="AD10" s="649" t="s">
        <v>139</v>
      </c>
      <c r="AE10" s="649"/>
      <c r="AF10" s="649"/>
      <c r="AG10" s="649"/>
      <c r="AH10" s="649"/>
      <c r="AI10" s="649"/>
      <c r="AJ10" s="649"/>
      <c r="AK10" s="649"/>
      <c r="AL10" s="650" t="s">
        <v>238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474814</v>
      </c>
      <c r="BH10" s="646"/>
      <c r="BI10" s="646"/>
      <c r="BJ10" s="646"/>
      <c r="BK10" s="646"/>
      <c r="BL10" s="646"/>
      <c r="BM10" s="646"/>
      <c r="BN10" s="647"/>
      <c r="BO10" s="648">
        <v>1.7</v>
      </c>
      <c r="BP10" s="648"/>
      <c r="BQ10" s="648"/>
      <c r="BR10" s="648"/>
      <c r="BS10" s="654" t="s">
        <v>238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110431</v>
      </c>
      <c r="CS10" s="646"/>
      <c r="CT10" s="646"/>
      <c r="CU10" s="646"/>
      <c r="CV10" s="646"/>
      <c r="CW10" s="646"/>
      <c r="CX10" s="646"/>
      <c r="CY10" s="647"/>
      <c r="CZ10" s="648">
        <v>0.2</v>
      </c>
      <c r="DA10" s="648"/>
      <c r="DB10" s="648"/>
      <c r="DC10" s="648"/>
      <c r="DD10" s="654" t="s">
        <v>238</v>
      </c>
      <c r="DE10" s="646"/>
      <c r="DF10" s="646"/>
      <c r="DG10" s="646"/>
      <c r="DH10" s="646"/>
      <c r="DI10" s="646"/>
      <c r="DJ10" s="646"/>
      <c r="DK10" s="646"/>
      <c r="DL10" s="646"/>
      <c r="DM10" s="646"/>
      <c r="DN10" s="646"/>
      <c r="DO10" s="646"/>
      <c r="DP10" s="647"/>
      <c r="DQ10" s="654">
        <v>108155</v>
      </c>
      <c r="DR10" s="646"/>
      <c r="DS10" s="646"/>
      <c r="DT10" s="646"/>
      <c r="DU10" s="646"/>
      <c r="DV10" s="646"/>
      <c r="DW10" s="646"/>
      <c r="DX10" s="646"/>
      <c r="DY10" s="646"/>
      <c r="DZ10" s="646"/>
      <c r="EA10" s="646"/>
      <c r="EB10" s="646"/>
      <c r="EC10" s="655"/>
    </row>
    <row r="11" spans="2:143" ht="11.25" customHeight="1" x14ac:dyDescent="0.2">
      <c r="B11" s="642" t="s">
        <v>246</v>
      </c>
      <c r="C11" s="643"/>
      <c r="D11" s="643"/>
      <c r="E11" s="643"/>
      <c r="F11" s="643"/>
      <c r="G11" s="643"/>
      <c r="H11" s="643"/>
      <c r="I11" s="643"/>
      <c r="J11" s="643"/>
      <c r="K11" s="643"/>
      <c r="L11" s="643"/>
      <c r="M11" s="643"/>
      <c r="N11" s="643"/>
      <c r="O11" s="643"/>
      <c r="P11" s="643"/>
      <c r="Q11" s="644"/>
      <c r="R11" s="645">
        <v>2991740</v>
      </c>
      <c r="S11" s="646"/>
      <c r="T11" s="646"/>
      <c r="U11" s="646"/>
      <c r="V11" s="646"/>
      <c r="W11" s="646"/>
      <c r="X11" s="646"/>
      <c r="Y11" s="647"/>
      <c r="Z11" s="650">
        <v>4.4000000000000004</v>
      </c>
      <c r="AA11" s="651"/>
      <c r="AB11" s="651"/>
      <c r="AC11" s="663"/>
      <c r="AD11" s="654">
        <v>2991740</v>
      </c>
      <c r="AE11" s="646"/>
      <c r="AF11" s="646"/>
      <c r="AG11" s="646"/>
      <c r="AH11" s="646"/>
      <c r="AI11" s="646"/>
      <c r="AJ11" s="646"/>
      <c r="AK11" s="647"/>
      <c r="AL11" s="650">
        <v>8.8000000000000007</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1957175</v>
      </c>
      <c r="BH11" s="646"/>
      <c r="BI11" s="646"/>
      <c r="BJ11" s="646"/>
      <c r="BK11" s="646"/>
      <c r="BL11" s="646"/>
      <c r="BM11" s="646"/>
      <c r="BN11" s="647"/>
      <c r="BO11" s="648">
        <v>7</v>
      </c>
      <c r="BP11" s="648"/>
      <c r="BQ11" s="648"/>
      <c r="BR11" s="648"/>
      <c r="BS11" s="654" t="s">
        <v>130</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1018059</v>
      </c>
      <c r="CS11" s="646"/>
      <c r="CT11" s="646"/>
      <c r="CU11" s="646"/>
      <c r="CV11" s="646"/>
      <c r="CW11" s="646"/>
      <c r="CX11" s="646"/>
      <c r="CY11" s="647"/>
      <c r="CZ11" s="648">
        <v>1.6</v>
      </c>
      <c r="DA11" s="648"/>
      <c r="DB11" s="648"/>
      <c r="DC11" s="648"/>
      <c r="DD11" s="654">
        <v>558154</v>
      </c>
      <c r="DE11" s="646"/>
      <c r="DF11" s="646"/>
      <c r="DG11" s="646"/>
      <c r="DH11" s="646"/>
      <c r="DI11" s="646"/>
      <c r="DJ11" s="646"/>
      <c r="DK11" s="646"/>
      <c r="DL11" s="646"/>
      <c r="DM11" s="646"/>
      <c r="DN11" s="646"/>
      <c r="DO11" s="646"/>
      <c r="DP11" s="647"/>
      <c r="DQ11" s="654">
        <v>706815</v>
      </c>
      <c r="DR11" s="646"/>
      <c r="DS11" s="646"/>
      <c r="DT11" s="646"/>
      <c r="DU11" s="646"/>
      <c r="DV11" s="646"/>
      <c r="DW11" s="646"/>
      <c r="DX11" s="646"/>
      <c r="DY11" s="646"/>
      <c r="DZ11" s="646"/>
      <c r="EA11" s="646"/>
      <c r="EB11" s="646"/>
      <c r="EC11" s="655"/>
    </row>
    <row r="12" spans="2:143" ht="11.25" customHeight="1" x14ac:dyDescent="0.2">
      <c r="B12" s="642" t="s">
        <v>249</v>
      </c>
      <c r="C12" s="643"/>
      <c r="D12" s="643"/>
      <c r="E12" s="643"/>
      <c r="F12" s="643"/>
      <c r="G12" s="643"/>
      <c r="H12" s="643"/>
      <c r="I12" s="643"/>
      <c r="J12" s="643"/>
      <c r="K12" s="643"/>
      <c r="L12" s="643"/>
      <c r="M12" s="643"/>
      <c r="N12" s="643"/>
      <c r="O12" s="643"/>
      <c r="P12" s="643"/>
      <c r="Q12" s="644"/>
      <c r="R12" s="645">
        <v>31045</v>
      </c>
      <c r="S12" s="646"/>
      <c r="T12" s="646"/>
      <c r="U12" s="646"/>
      <c r="V12" s="646"/>
      <c r="W12" s="646"/>
      <c r="X12" s="646"/>
      <c r="Y12" s="647"/>
      <c r="Z12" s="648">
        <v>0</v>
      </c>
      <c r="AA12" s="648"/>
      <c r="AB12" s="648"/>
      <c r="AC12" s="648"/>
      <c r="AD12" s="649">
        <v>31045</v>
      </c>
      <c r="AE12" s="649"/>
      <c r="AF12" s="649"/>
      <c r="AG12" s="649"/>
      <c r="AH12" s="649"/>
      <c r="AI12" s="649"/>
      <c r="AJ12" s="649"/>
      <c r="AK12" s="649"/>
      <c r="AL12" s="650">
        <v>0.1</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12611771</v>
      </c>
      <c r="BH12" s="646"/>
      <c r="BI12" s="646"/>
      <c r="BJ12" s="646"/>
      <c r="BK12" s="646"/>
      <c r="BL12" s="646"/>
      <c r="BM12" s="646"/>
      <c r="BN12" s="647"/>
      <c r="BO12" s="648">
        <v>45.3</v>
      </c>
      <c r="BP12" s="648"/>
      <c r="BQ12" s="648"/>
      <c r="BR12" s="648"/>
      <c r="BS12" s="654" t="s">
        <v>238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2141659</v>
      </c>
      <c r="CS12" s="646"/>
      <c r="CT12" s="646"/>
      <c r="CU12" s="646"/>
      <c r="CV12" s="646"/>
      <c r="CW12" s="646"/>
      <c r="CX12" s="646"/>
      <c r="CY12" s="647"/>
      <c r="CZ12" s="648">
        <v>3.3</v>
      </c>
      <c r="DA12" s="648"/>
      <c r="DB12" s="648"/>
      <c r="DC12" s="648"/>
      <c r="DD12" s="654">
        <v>31518</v>
      </c>
      <c r="DE12" s="646"/>
      <c r="DF12" s="646"/>
      <c r="DG12" s="646"/>
      <c r="DH12" s="646"/>
      <c r="DI12" s="646"/>
      <c r="DJ12" s="646"/>
      <c r="DK12" s="646"/>
      <c r="DL12" s="646"/>
      <c r="DM12" s="646"/>
      <c r="DN12" s="646"/>
      <c r="DO12" s="646"/>
      <c r="DP12" s="647"/>
      <c r="DQ12" s="654">
        <v>903701</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238</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238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12602566</v>
      </c>
      <c r="BH13" s="646"/>
      <c r="BI13" s="646"/>
      <c r="BJ13" s="646"/>
      <c r="BK13" s="646"/>
      <c r="BL13" s="646"/>
      <c r="BM13" s="646"/>
      <c r="BN13" s="647"/>
      <c r="BO13" s="648">
        <v>45.3</v>
      </c>
      <c r="BP13" s="648"/>
      <c r="BQ13" s="648"/>
      <c r="BR13" s="648"/>
      <c r="BS13" s="654" t="s">
        <v>238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7300822</v>
      </c>
      <c r="CS13" s="646"/>
      <c r="CT13" s="646"/>
      <c r="CU13" s="646"/>
      <c r="CV13" s="646"/>
      <c r="CW13" s="646"/>
      <c r="CX13" s="646"/>
      <c r="CY13" s="647"/>
      <c r="CZ13" s="648">
        <v>11.2</v>
      </c>
      <c r="DA13" s="648"/>
      <c r="DB13" s="648"/>
      <c r="DC13" s="648"/>
      <c r="DD13" s="654">
        <v>3067122</v>
      </c>
      <c r="DE13" s="646"/>
      <c r="DF13" s="646"/>
      <c r="DG13" s="646"/>
      <c r="DH13" s="646"/>
      <c r="DI13" s="646"/>
      <c r="DJ13" s="646"/>
      <c r="DK13" s="646"/>
      <c r="DL13" s="646"/>
      <c r="DM13" s="646"/>
      <c r="DN13" s="646"/>
      <c r="DO13" s="646"/>
      <c r="DP13" s="647"/>
      <c r="DQ13" s="654">
        <v>4755854</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95017</v>
      </c>
      <c r="S14" s="646"/>
      <c r="T14" s="646"/>
      <c r="U14" s="646"/>
      <c r="V14" s="646"/>
      <c r="W14" s="646"/>
      <c r="X14" s="646"/>
      <c r="Y14" s="647"/>
      <c r="Z14" s="648">
        <v>0.1</v>
      </c>
      <c r="AA14" s="648"/>
      <c r="AB14" s="648"/>
      <c r="AC14" s="648"/>
      <c r="AD14" s="649">
        <v>95017</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404202</v>
      </c>
      <c r="BH14" s="646"/>
      <c r="BI14" s="646"/>
      <c r="BJ14" s="646"/>
      <c r="BK14" s="646"/>
      <c r="BL14" s="646"/>
      <c r="BM14" s="646"/>
      <c r="BN14" s="647"/>
      <c r="BO14" s="648">
        <v>1.5</v>
      </c>
      <c r="BP14" s="648"/>
      <c r="BQ14" s="648"/>
      <c r="BR14" s="648"/>
      <c r="BS14" s="654" t="s">
        <v>238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2029429</v>
      </c>
      <c r="CS14" s="646"/>
      <c r="CT14" s="646"/>
      <c r="CU14" s="646"/>
      <c r="CV14" s="646"/>
      <c r="CW14" s="646"/>
      <c r="CX14" s="646"/>
      <c r="CY14" s="647"/>
      <c r="CZ14" s="648">
        <v>3.1</v>
      </c>
      <c r="DA14" s="648"/>
      <c r="DB14" s="648"/>
      <c r="DC14" s="648"/>
      <c r="DD14" s="654">
        <v>77480</v>
      </c>
      <c r="DE14" s="646"/>
      <c r="DF14" s="646"/>
      <c r="DG14" s="646"/>
      <c r="DH14" s="646"/>
      <c r="DI14" s="646"/>
      <c r="DJ14" s="646"/>
      <c r="DK14" s="646"/>
      <c r="DL14" s="646"/>
      <c r="DM14" s="646"/>
      <c r="DN14" s="646"/>
      <c r="DO14" s="646"/>
      <c r="DP14" s="647"/>
      <c r="DQ14" s="654">
        <v>1953303</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130</v>
      </c>
      <c r="AA15" s="648"/>
      <c r="AB15" s="648"/>
      <c r="AC15" s="648"/>
      <c r="AD15" s="649" t="s">
        <v>139</v>
      </c>
      <c r="AE15" s="649"/>
      <c r="AF15" s="649"/>
      <c r="AG15" s="649"/>
      <c r="AH15" s="649"/>
      <c r="AI15" s="649"/>
      <c r="AJ15" s="649"/>
      <c r="AK15" s="649"/>
      <c r="AL15" s="650" t="s">
        <v>238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1029838</v>
      </c>
      <c r="BH15" s="646"/>
      <c r="BI15" s="646"/>
      <c r="BJ15" s="646"/>
      <c r="BK15" s="646"/>
      <c r="BL15" s="646"/>
      <c r="BM15" s="646"/>
      <c r="BN15" s="647"/>
      <c r="BO15" s="648">
        <v>3.7</v>
      </c>
      <c r="BP15" s="648"/>
      <c r="BQ15" s="648"/>
      <c r="BR15" s="648"/>
      <c r="BS15" s="654" t="s">
        <v>238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8149736</v>
      </c>
      <c r="CS15" s="646"/>
      <c r="CT15" s="646"/>
      <c r="CU15" s="646"/>
      <c r="CV15" s="646"/>
      <c r="CW15" s="646"/>
      <c r="CX15" s="646"/>
      <c r="CY15" s="647"/>
      <c r="CZ15" s="648">
        <v>12.5</v>
      </c>
      <c r="DA15" s="648"/>
      <c r="DB15" s="648"/>
      <c r="DC15" s="648"/>
      <c r="DD15" s="654">
        <v>2369254</v>
      </c>
      <c r="DE15" s="646"/>
      <c r="DF15" s="646"/>
      <c r="DG15" s="646"/>
      <c r="DH15" s="646"/>
      <c r="DI15" s="646"/>
      <c r="DJ15" s="646"/>
      <c r="DK15" s="646"/>
      <c r="DL15" s="646"/>
      <c r="DM15" s="646"/>
      <c r="DN15" s="646"/>
      <c r="DO15" s="646"/>
      <c r="DP15" s="647"/>
      <c r="DQ15" s="654">
        <v>5881367</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28176</v>
      </c>
      <c r="S16" s="646"/>
      <c r="T16" s="646"/>
      <c r="U16" s="646"/>
      <c r="V16" s="646"/>
      <c r="W16" s="646"/>
      <c r="X16" s="646"/>
      <c r="Y16" s="647"/>
      <c r="Z16" s="648">
        <v>0</v>
      </c>
      <c r="AA16" s="648"/>
      <c r="AB16" s="648"/>
      <c r="AC16" s="648"/>
      <c r="AD16" s="649">
        <v>28176</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v>2319</v>
      </c>
      <c r="BH16" s="646"/>
      <c r="BI16" s="646"/>
      <c r="BJ16" s="646"/>
      <c r="BK16" s="646"/>
      <c r="BL16" s="646"/>
      <c r="BM16" s="646"/>
      <c r="BN16" s="647"/>
      <c r="BO16" s="648">
        <v>0</v>
      </c>
      <c r="BP16" s="648"/>
      <c r="BQ16" s="648"/>
      <c r="BR16" s="648"/>
      <c r="BS16" s="654" t="s">
        <v>238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19221</v>
      </c>
      <c r="CS16" s="646"/>
      <c r="CT16" s="646"/>
      <c r="CU16" s="646"/>
      <c r="CV16" s="646"/>
      <c r="CW16" s="646"/>
      <c r="CX16" s="646"/>
      <c r="CY16" s="647"/>
      <c r="CZ16" s="648">
        <v>0</v>
      </c>
      <c r="DA16" s="648"/>
      <c r="DB16" s="648"/>
      <c r="DC16" s="648"/>
      <c r="DD16" s="654" t="s">
        <v>238</v>
      </c>
      <c r="DE16" s="646"/>
      <c r="DF16" s="646"/>
      <c r="DG16" s="646"/>
      <c r="DH16" s="646"/>
      <c r="DI16" s="646"/>
      <c r="DJ16" s="646"/>
      <c r="DK16" s="646"/>
      <c r="DL16" s="646"/>
      <c r="DM16" s="646"/>
      <c r="DN16" s="646"/>
      <c r="DO16" s="646"/>
      <c r="DP16" s="647"/>
      <c r="DQ16" s="654">
        <v>499</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560254</v>
      </c>
      <c r="S17" s="646"/>
      <c r="T17" s="646"/>
      <c r="U17" s="646"/>
      <c r="V17" s="646"/>
      <c r="W17" s="646"/>
      <c r="X17" s="646"/>
      <c r="Y17" s="647"/>
      <c r="Z17" s="648">
        <v>0.8</v>
      </c>
      <c r="AA17" s="648"/>
      <c r="AB17" s="648"/>
      <c r="AC17" s="648"/>
      <c r="AD17" s="649">
        <v>560254</v>
      </c>
      <c r="AE17" s="649"/>
      <c r="AF17" s="649"/>
      <c r="AG17" s="649"/>
      <c r="AH17" s="649"/>
      <c r="AI17" s="649"/>
      <c r="AJ17" s="649"/>
      <c r="AK17" s="649"/>
      <c r="AL17" s="650">
        <v>1.6</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130</v>
      </c>
      <c r="BP17" s="648"/>
      <c r="BQ17" s="648"/>
      <c r="BR17" s="648"/>
      <c r="BS17" s="654" t="s">
        <v>238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5479051</v>
      </c>
      <c r="CS17" s="646"/>
      <c r="CT17" s="646"/>
      <c r="CU17" s="646"/>
      <c r="CV17" s="646"/>
      <c r="CW17" s="646"/>
      <c r="CX17" s="646"/>
      <c r="CY17" s="647"/>
      <c r="CZ17" s="648">
        <v>8.4</v>
      </c>
      <c r="DA17" s="648"/>
      <c r="DB17" s="648"/>
      <c r="DC17" s="648"/>
      <c r="DD17" s="654" t="s">
        <v>238</v>
      </c>
      <c r="DE17" s="646"/>
      <c r="DF17" s="646"/>
      <c r="DG17" s="646"/>
      <c r="DH17" s="646"/>
      <c r="DI17" s="646"/>
      <c r="DJ17" s="646"/>
      <c r="DK17" s="646"/>
      <c r="DL17" s="646"/>
      <c r="DM17" s="646"/>
      <c r="DN17" s="646"/>
      <c r="DO17" s="646"/>
      <c r="DP17" s="647"/>
      <c r="DQ17" s="654">
        <v>5471117</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166799</v>
      </c>
      <c r="S18" s="646"/>
      <c r="T18" s="646"/>
      <c r="U18" s="646"/>
      <c r="V18" s="646"/>
      <c r="W18" s="646"/>
      <c r="X18" s="646"/>
      <c r="Y18" s="647"/>
      <c r="Z18" s="648">
        <v>0.2</v>
      </c>
      <c r="AA18" s="648"/>
      <c r="AB18" s="648"/>
      <c r="AC18" s="648"/>
      <c r="AD18" s="649">
        <v>166799</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130</v>
      </c>
      <c r="BP18" s="648"/>
      <c r="BQ18" s="648"/>
      <c r="BR18" s="648"/>
      <c r="BS18" s="654" t="s">
        <v>238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139</v>
      </c>
      <c r="DA18" s="648"/>
      <c r="DB18" s="648"/>
      <c r="DC18" s="648"/>
      <c r="DD18" s="654" t="s">
        <v>130</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13597</v>
      </c>
      <c r="S19" s="646"/>
      <c r="T19" s="646"/>
      <c r="U19" s="646"/>
      <c r="V19" s="646"/>
      <c r="W19" s="646"/>
      <c r="X19" s="646"/>
      <c r="Y19" s="647"/>
      <c r="Z19" s="648">
        <v>0</v>
      </c>
      <c r="AA19" s="648"/>
      <c r="AB19" s="648"/>
      <c r="AC19" s="648"/>
      <c r="AD19" s="649">
        <v>13597</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2142542</v>
      </c>
      <c r="BH19" s="646"/>
      <c r="BI19" s="646"/>
      <c r="BJ19" s="646"/>
      <c r="BK19" s="646"/>
      <c r="BL19" s="646"/>
      <c r="BM19" s="646"/>
      <c r="BN19" s="647"/>
      <c r="BO19" s="648">
        <v>7.7</v>
      </c>
      <c r="BP19" s="648"/>
      <c r="BQ19" s="648"/>
      <c r="BR19" s="648"/>
      <c r="BS19" s="654" t="s">
        <v>238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139</v>
      </c>
      <c r="DA19" s="648"/>
      <c r="DB19" s="648"/>
      <c r="DC19" s="648"/>
      <c r="DD19" s="654" t="s">
        <v>238</v>
      </c>
      <c r="DE19" s="646"/>
      <c r="DF19" s="646"/>
      <c r="DG19" s="646"/>
      <c r="DH19" s="646"/>
      <c r="DI19" s="646"/>
      <c r="DJ19" s="646"/>
      <c r="DK19" s="646"/>
      <c r="DL19" s="646"/>
      <c r="DM19" s="646"/>
      <c r="DN19" s="646"/>
      <c r="DO19" s="646"/>
      <c r="DP19" s="647"/>
      <c r="DQ19" s="654" t="s">
        <v>238</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4521</v>
      </c>
      <c r="S20" s="646"/>
      <c r="T20" s="646"/>
      <c r="U20" s="646"/>
      <c r="V20" s="646"/>
      <c r="W20" s="646"/>
      <c r="X20" s="646"/>
      <c r="Y20" s="647"/>
      <c r="Z20" s="648">
        <v>0</v>
      </c>
      <c r="AA20" s="648"/>
      <c r="AB20" s="648"/>
      <c r="AC20" s="648"/>
      <c r="AD20" s="649">
        <v>4521</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2142542</v>
      </c>
      <c r="BH20" s="646"/>
      <c r="BI20" s="646"/>
      <c r="BJ20" s="646"/>
      <c r="BK20" s="646"/>
      <c r="BL20" s="646"/>
      <c r="BM20" s="646"/>
      <c r="BN20" s="647"/>
      <c r="BO20" s="648">
        <v>7.7</v>
      </c>
      <c r="BP20" s="648"/>
      <c r="BQ20" s="648"/>
      <c r="BR20" s="648"/>
      <c r="BS20" s="654" t="s">
        <v>139</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65396100</v>
      </c>
      <c r="CS20" s="646"/>
      <c r="CT20" s="646"/>
      <c r="CU20" s="646"/>
      <c r="CV20" s="646"/>
      <c r="CW20" s="646"/>
      <c r="CX20" s="646"/>
      <c r="CY20" s="647"/>
      <c r="CZ20" s="648">
        <v>100</v>
      </c>
      <c r="DA20" s="648"/>
      <c r="DB20" s="648"/>
      <c r="DC20" s="648"/>
      <c r="DD20" s="654">
        <v>14065313</v>
      </c>
      <c r="DE20" s="646"/>
      <c r="DF20" s="646"/>
      <c r="DG20" s="646"/>
      <c r="DH20" s="646"/>
      <c r="DI20" s="646"/>
      <c r="DJ20" s="646"/>
      <c r="DK20" s="646"/>
      <c r="DL20" s="646"/>
      <c r="DM20" s="646"/>
      <c r="DN20" s="646"/>
      <c r="DO20" s="646"/>
      <c r="DP20" s="647"/>
      <c r="DQ20" s="654">
        <v>39558080</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375337</v>
      </c>
      <c r="S21" s="646"/>
      <c r="T21" s="646"/>
      <c r="U21" s="646"/>
      <c r="V21" s="646"/>
      <c r="W21" s="646"/>
      <c r="X21" s="646"/>
      <c r="Y21" s="647"/>
      <c r="Z21" s="648">
        <v>0.5</v>
      </c>
      <c r="AA21" s="648"/>
      <c r="AB21" s="648"/>
      <c r="AC21" s="648"/>
      <c r="AD21" s="649">
        <v>375337</v>
      </c>
      <c r="AE21" s="649"/>
      <c r="AF21" s="649"/>
      <c r="AG21" s="649"/>
      <c r="AH21" s="649"/>
      <c r="AI21" s="649"/>
      <c r="AJ21" s="649"/>
      <c r="AK21" s="649"/>
      <c r="AL21" s="650">
        <v>1.1000000000000001</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130</v>
      </c>
      <c r="BH21" s="646"/>
      <c r="BI21" s="646"/>
      <c r="BJ21" s="646"/>
      <c r="BK21" s="646"/>
      <c r="BL21" s="646"/>
      <c r="BM21" s="646"/>
      <c r="BN21" s="647"/>
      <c r="BO21" s="648" t="s">
        <v>238</v>
      </c>
      <c r="BP21" s="648"/>
      <c r="BQ21" s="648"/>
      <c r="BR21" s="648"/>
      <c r="BS21" s="654" t="s">
        <v>130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4299220</v>
      </c>
      <c r="S22" s="646"/>
      <c r="T22" s="646"/>
      <c r="U22" s="646"/>
      <c r="V22" s="646"/>
      <c r="W22" s="646"/>
      <c r="X22" s="646"/>
      <c r="Y22" s="647"/>
      <c r="Z22" s="648">
        <v>6.3</v>
      </c>
      <c r="AA22" s="648"/>
      <c r="AB22" s="648"/>
      <c r="AC22" s="648"/>
      <c r="AD22" s="649">
        <v>3795407</v>
      </c>
      <c r="AE22" s="649"/>
      <c r="AF22" s="649"/>
      <c r="AG22" s="649"/>
      <c r="AH22" s="649"/>
      <c r="AI22" s="649"/>
      <c r="AJ22" s="649"/>
      <c r="AK22" s="649"/>
      <c r="AL22" s="650">
        <v>11.1</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130</v>
      </c>
      <c r="BH22" s="646"/>
      <c r="BI22" s="646"/>
      <c r="BJ22" s="646"/>
      <c r="BK22" s="646"/>
      <c r="BL22" s="646"/>
      <c r="BM22" s="646"/>
      <c r="BN22" s="647"/>
      <c r="BO22" s="648" t="s">
        <v>130</v>
      </c>
      <c r="BP22" s="648"/>
      <c r="BQ22" s="648"/>
      <c r="BR22" s="648"/>
      <c r="BS22" s="654" t="s">
        <v>238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v>3795407</v>
      </c>
      <c r="S23" s="646"/>
      <c r="T23" s="646"/>
      <c r="U23" s="646"/>
      <c r="V23" s="646"/>
      <c r="W23" s="646"/>
      <c r="X23" s="646"/>
      <c r="Y23" s="647"/>
      <c r="Z23" s="648">
        <v>5.5</v>
      </c>
      <c r="AA23" s="648"/>
      <c r="AB23" s="648"/>
      <c r="AC23" s="648"/>
      <c r="AD23" s="649">
        <v>3795407</v>
      </c>
      <c r="AE23" s="649"/>
      <c r="AF23" s="649"/>
      <c r="AG23" s="649"/>
      <c r="AH23" s="649"/>
      <c r="AI23" s="649"/>
      <c r="AJ23" s="649"/>
      <c r="AK23" s="649"/>
      <c r="AL23" s="650">
        <v>11.1</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2142542</v>
      </c>
      <c r="BH23" s="646"/>
      <c r="BI23" s="646"/>
      <c r="BJ23" s="646"/>
      <c r="BK23" s="646"/>
      <c r="BL23" s="646"/>
      <c r="BM23" s="646"/>
      <c r="BN23" s="647"/>
      <c r="BO23" s="648">
        <v>7.7</v>
      </c>
      <c r="BP23" s="648"/>
      <c r="BQ23" s="648"/>
      <c r="BR23" s="648"/>
      <c r="BS23" s="654" t="s">
        <v>139</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503791</v>
      </c>
      <c r="S24" s="646"/>
      <c r="T24" s="646"/>
      <c r="U24" s="646"/>
      <c r="V24" s="646"/>
      <c r="W24" s="646"/>
      <c r="X24" s="646"/>
      <c r="Y24" s="647"/>
      <c r="Z24" s="648">
        <v>0.7</v>
      </c>
      <c r="AA24" s="648"/>
      <c r="AB24" s="648"/>
      <c r="AC24" s="648"/>
      <c r="AD24" s="649" t="s">
        <v>130</v>
      </c>
      <c r="AE24" s="649"/>
      <c r="AF24" s="649"/>
      <c r="AG24" s="649"/>
      <c r="AH24" s="649"/>
      <c r="AI24" s="649"/>
      <c r="AJ24" s="649"/>
      <c r="AK24" s="649"/>
      <c r="AL24" s="650" t="s">
        <v>139</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238</v>
      </c>
      <c r="BH24" s="646"/>
      <c r="BI24" s="646"/>
      <c r="BJ24" s="646"/>
      <c r="BK24" s="646"/>
      <c r="BL24" s="646"/>
      <c r="BM24" s="646"/>
      <c r="BN24" s="647"/>
      <c r="BO24" s="648" t="s">
        <v>238</v>
      </c>
      <c r="BP24" s="648"/>
      <c r="BQ24" s="648"/>
      <c r="BR24" s="648"/>
      <c r="BS24" s="654" t="s">
        <v>139</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26948796</v>
      </c>
      <c r="CS24" s="635"/>
      <c r="CT24" s="635"/>
      <c r="CU24" s="635"/>
      <c r="CV24" s="635"/>
      <c r="CW24" s="635"/>
      <c r="CX24" s="635"/>
      <c r="CY24" s="636"/>
      <c r="CZ24" s="639">
        <v>41.2</v>
      </c>
      <c r="DA24" s="640"/>
      <c r="DB24" s="640"/>
      <c r="DC24" s="659"/>
      <c r="DD24" s="684">
        <v>18205529</v>
      </c>
      <c r="DE24" s="635"/>
      <c r="DF24" s="635"/>
      <c r="DG24" s="635"/>
      <c r="DH24" s="635"/>
      <c r="DI24" s="635"/>
      <c r="DJ24" s="635"/>
      <c r="DK24" s="636"/>
      <c r="DL24" s="684">
        <v>18075880</v>
      </c>
      <c r="DM24" s="635"/>
      <c r="DN24" s="635"/>
      <c r="DO24" s="635"/>
      <c r="DP24" s="635"/>
      <c r="DQ24" s="635"/>
      <c r="DR24" s="635"/>
      <c r="DS24" s="635"/>
      <c r="DT24" s="635"/>
      <c r="DU24" s="635"/>
      <c r="DV24" s="636"/>
      <c r="DW24" s="639">
        <v>50.5</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v>22</v>
      </c>
      <c r="S25" s="646"/>
      <c r="T25" s="646"/>
      <c r="U25" s="646"/>
      <c r="V25" s="646"/>
      <c r="W25" s="646"/>
      <c r="X25" s="646"/>
      <c r="Y25" s="647"/>
      <c r="Z25" s="648">
        <v>0</v>
      </c>
      <c r="AA25" s="648"/>
      <c r="AB25" s="648"/>
      <c r="AC25" s="648"/>
      <c r="AD25" s="649" t="s">
        <v>238</v>
      </c>
      <c r="AE25" s="649"/>
      <c r="AF25" s="649"/>
      <c r="AG25" s="649"/>
      <c r="AH25" s="649"/>
      <c r="AI25" s="649"/>
      <c r="AJ25" s="649"/>
      <c r="AK25" s="649"/>
      <c r="AL25" s="650" t="s">
        <v>238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130</v>
      </c>
      <c r="BP25" s="648"/>
      <c r="BQ25" s="648"/>
      <c r="BR25" s="648"/>
      <c r="BS25" s="654" t="s">
        <v>238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8918670</v>
      </c>
      <c r="CS25" s="681"/>
      <c r="CT25" s="681"/>
      <c r="CU25" s="681"/>
      <c r="CV25" s="681"/>
      <c r="CW25" s="681"/>
      <c r="CX25" s="681"/>
      <c r="CY25" s="682"/>
      <c r="CZ25" s="650">
        <v>13.6</v>
      </c>
      <c r="DA25" s="679"/>
      <c r="DB25" s="679"/>
      <c r="DC25" s="683"/>
      <c r="DD25" s="654">
        <v>8235278</v>
      </c>
      <c r="DE25" s="681"/>
      <c r="DF25" s="681"/>
      <c r="DG25" s="681"/>
      <c r="DH25" s="681"/>
      <c r="DI25" s="681"/>
      <c r="DJ25" s="681"/>
      <c r="DK25" s="682"/>
      <c r="DL25" s="654">
        <v>8126363</v>
      </c>
      <c r="DM25" s="681"/>
      <c r="DN25" s="681"/>
      <c r="DO25" s="681"/>
      <c r="DP25" s="681"/>
      <c r="DQ25" s="681"/>
      <c r="DR25" s="681"/>
      <c r="DS25" s="681"/>
      <c r="DT25" s="681"/>
      <c r="DU25" s="681"/>
      <c r="DV25" s="682"/>
      <c r="DW25" s="650">
        <v>22.7</v>
      </c>
      <c r="DX25" s="679"/>
      <c r="DY25" s="679"/>
      <c r="DZ25" s="679"/>
      <c r="EA25" s="679"/>
      <c r="EB25" s="679"/>
      <c r="EC25" s="680"/>
    </row>
    <row r="26" spans="2:133" ht="11.25" customHeight="1" x14ac:dyDescent="0.2">
      <c r="B26" s="642" t="s">
        <v>294</v>
      </c>
      <c r="C26" s="643"/>
      <c r="D26" s="643"/>
      <c r="E26" s="643"/>
      <c r="F26" s="643"/>
      <c r="G26" s="643"/>
      <c r="H26" s="643"/>
      <c r="I26" s="643"/>
      <c r="J26" s="643"/>
      <c r="K26" s="643"/>
      <c r="L26" s="643"/>
      <c r="M26" s="643"/>
      <c r="N26" s="643"/>
      <c r="O26" s="643"/>
      <c r="P26" s="643"/>
      <c r="Q26" s="644"/>
      <c r="R26" s="645">
        <v>36588824</v>
      </c>
      <c r="S26" s="646"/>
      <c r="T26" s="646"/>
      <c r="U26" s="646"/>
      <c r="V26" s="646"/>
      <c r="W26" s="646"/>
      <c r="X26" s="646"/>
      <c r="Y26" s="647"/>
      <c r="Z26" s="648">
        <v>53.5</v>
      </c>
      <c r="AA26" s="648"/>
      <c r="AB26" s="648"/>
      <c r="AC26" s="648"/>
      <c r="AD26" s="649">
        <v>33942469</v>
      </c>
      <c r="AE26" s="649"/>
      <c r="AF26" s="649"/>
      <c r="AG26" s="649"/>
      <c r="AH26" s="649"/>
      <c r="AI26" s="649"/>
      <c r="AJ26" s="649"/>
      <c r="AK26" s="649"/>
      <c r="AL26" s="650">
        <v>99.4</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238</v>
      </c>
      <c r="BH26" s="646"/>
      <c r="BI26" s="646"/>
      <c r="BJ26" s="646"/>
      <c r="BK26" s="646"/>
      <c r="BL26" s="646"/>
      <c r="BM26" s="646"/>
      <c r="BN26" s="647"/>
      <c r="BO26" s="648" t="s">
        <v>238</v>
      </c>
      <c r="BP26" s="648"/>
      <c r="BQ26" s="648"/>
      <c r="BR26" s="648"/>
      <c r="BS26" s="654" t="s">
        <v>139</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6419181</v>
      </c>
      <c r="CS26" s="646"/>
      <c r="CT26" s="646"/>
      <c r="CU26" s="646"/>
      <c r="CV26" s="646"/>
      <c r="CW26" s="646"/>
      <c r="CX26" s="646"/>
      <c r="CY26" s="647"/>
      <c r="CZ26" s="650">
        <v>9.8000000000000007</v>
      </c>
      <c r="DA26" s="679"/>
      <c r="DB26" s="679"/>
      <c r="DC26" s="683"/>
      <c r="DD26" s="654">
        <v>5952475</v>
      </c>
      <c r="DE26" s="646"/>
      <c r="DF26" s="646"/>
      <c r="DG26" s="646"/>
      <c r="DH26" s="646"/>
      <c r="DI26" s="646"/>
      <c r="DJ26" s="646"/>
      <c r="DK26" s="647"/>
      <c r="DL26" s="654" t="s">
        <v>238</v>
      </c>
      <c r="DM26" s="646"/>
      <c r="DN26" s="646"/>
      <c r="DO26" s="646"/>
      <c r="DP26" s="646"/>
      <c r="DQ26" s="646"/>
      <c r="DR26" s="646"/>
      <c r="DS26" s="646"/>
      <c r="DT26" s="646"/>
      <c r="DU26" s="646"/>
      <c r="DV26" s="647"/>
      <c r="DW26" s="650" t="s">
        <v>238</v>
      </c>
      <c r="DX26" s="679"/>
      <c r="DY26" s="679"/>
      <c r="DZ26" s="679"/>
      <c r="EA26" s="679"/>
      <c r="EB26" s="679"/>
      <c r="EC26" s="680"/>
    </row>
    <row r="27" spans="2:133" ht="11.25" customHeight="1" x14ac:dyDescent="0.2">
      <c r="B27" s="642" t="s">
        <v>297</v>
      </c>
      <c r="C27" s="643"/>
      <c r="D27" s="643"/>
      <c r="E27" s="643"/>
      <c r="F27" s="643"/>
      <c r="G27" s="643"/>
      <c r="H27" s="643"/>
      <c r="I27" s="643"/>
      <c r="J27" s="643"/>
      <c r="K27" s="643"/>
      <c r="L27" s="643"/>
      <c r="M27" s="643"/>
      <c r="N27" s="643"/>
      <c r="O27" s="643"/>
      <c r="P27" s="643"/>
      <c r="Q27" s="644"/>
      <c r="R27" s="645">
        <v>19705</v>
      </c>
      <c r="S27" s="646"/>
      <c r="T27" s="646"/>
      <c r="U27" s="646"/>
      <c r="V27" s="646"/>
      <c r="W27" s="646"/>
      <c r="X27" s="646"/>
      <c r="Y27" s="647"/>
      <c r="Z27" s="648">
        <v>0</v>
      </c>
      <c r="AA27" s="648"/>
      <c r="AB27" s="648"/>
      <c r="AC27" s="648"/>
      <c r="AD27" s="649">
        <v>19705</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27821335</v>
      </c>
      <c r="BH27" s="646"/>
      <c r="BI27" s="646"/>
      <c r="BJ27" s="646"/>
      <c r="BK27" s="646"/>
      <c r="BL27" s="646"/>
      <c r="BM27" s="646"/>
      <c r="BN27" s="647"/>
      <c r="BO27" s="648">
        <v>100</v>
      </c>
      <c r="BP27" s="648"/>
      <c r="BQ27" s="648"/>
      <c r="BR27" s="648"/>
      <c r="BS27" s="654" t="s">
        <v>139</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12551075</v>
      </c>
      <c r="CS27" s="681"/>
      <c r="CT27" s="681"/>
      <c r="CU27" s="681"/>
      <c r="CV27" s="681"/>
      <c r="CW27" s="681"/>
      <c r="CX27" s="681"/>
      <c r="CY27" s="682"/>
      <c r="CZ27" s="650">
        <v>19.2</v>
      </c>
      <c r="DA27" s="679"/>
      <c r="DB27" s="679"/>
      <c r="DC27" s="683"/>
      <c r="DD27" s="654">
        <v>4499134</v>
      </c>
      <c r="DE27" s="681"/>
      <c r="DF27" s="681"/>
      <c r="DG27" s="681"/>
      <c r="DH27" s="681"/>
      <c r="DI27" s="681"/>
      <c r="DJ27" s="681"/>
      <c r="DK27" s="682"/>
      <c r="DL27" s="654">
        <v>4478400</v>
      </c>
      <c r="DM27" s="681"/>
      <c r="DN27" s="681"/>
      <c r="DO27" s="681"/>
      <c r="DP27" s="681"/>
      <c r="DQ27" s="681"/>
      <c r="DR27" s="681"/>
      <c r="DS27" s="681"/>
      <c r="DT27" s="681"/>
      <c r="DU27" s="681"/>
      <c r="DV27" s="682"/>
      <c r="DW27" s="650">
        <v>12.5</v>
      </c>
      <c r="DX27" s="679"/>
      <c r="DY27" s="679"/>
      <c r="DZ27" s="679"/>
      <c r="EA27" s="679"/>
      <c r="EB27" s="679"/>
      <c r="EC27" s="680"/>
    </row>
    <row r="28" spans="2:133" ht="11.25" customHeight="1" x14ac:dyDescent="0.2">
      <c r="B28" s="642" t="s">
        <v>300</v>
      </c>
      <c r="C28" s="643"/>
      <c r="D28" s="643"/>
      <c r="E28" s="643"/>
      <c r="F28" s="643"/>
      <c r="G28" s="643"/>
      <c r="H28" s="643"/>
      <c r="I28" s="643"/>
      <c r="J28" s="643"/>
      <c r="K28" s="643"/>
      <c r="L28" s="643"/>
      <c r="M28" s="643"/>
      <c r="N28" s="643"/>
      <c r="O28" s="643"/>
      <c r="P28" s="643"/>
      <c r="Q28" s="644"/>
      <c r="R28" s="645">
        <v>202320</v>
      </c>
      <c r="S28" s="646"/>
      <c r="T28" s="646"/>
      <c r="U28" s="646"/>
      <c r="V28" s="646"/>
      <c r="W28" s="646"/>
      <c r="X28" s="646"/>
      <c r="Y28" s="647"/>
      <c r="Z28" s="648">
        <v>0.3</v>
      </c>
      <c r="AA28" s="648"/>
      <c r="AB28" s="648"/>
      <c r="AC28" s="648"/>
      <c r="AD28" s="649" t="s">
        <v>238</v>
      </c>
      <c r="AE28" s="649"/>
      <c r="AF28" s="649"/>
      <c r="AG28" s="649"/>
      <c r="AH28" s="649"/>
      <c r="AI28" s="649"/>
      <c r="AJ28" s="649"/>
      <c r="AK28" s="649"/>
      <c r="AL28" s="650" t="s">
        <v>238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5479051</v>
      </c>
      <c r="CS28" s="646"/>
      <c r="CT28" s="646"/>
      <c r="CU28" s="646"/>
      <c r="CV28" s="646"/>
      <c r="CW28" s="646"/>
      <c r="CX28" s="646"/>
      <c r="CY28" s="647"/>
      <c r="CZ28" s="650">
        <v>8.4</v>
      </c>
      <c r="DA28" s="679"/>
      <c r="DB28" s="679"/>
      <c r="DC28" s="683"/>
      <c r="DD28" s="654">
        <v>5471117</v>
      </c>
      <c r="DE28" s="646"/>
      <c r="DF28" s="646"/>
      <c r="DG28" s="646"/>
      <c r="DH28" s="646"/>
      <c r="DI28" s="646"/>
      <c r="DJ28" s="646"/>
      <c r="DK28" s="647"/>
      <c r="DL28" s="654">
        <v>5471117</v>
      </c>
      <c r="DM28" s="646"/>
      <c r="DN28" s="646"/>
      <c r="DO28" s="646"/>
      <c r="DP28" s="646"/>
      <c r="DQ28" s="646"/>
      <c r="DR28" s="646"/>
      <c r="DS28" s="646"/>
      <c r="DT28" s="646"/>
      <c r="DU28" s="646"/>
      <c r="DV28" s="647"/>
      <c r="DW28" s="650">
        <v>15.3</v>
      </c>
      <c r="DX28" s="679"/>
      <c r="DY28" s="679"/>
      <c r="DZ28" s="679"/>
      <c r="EA28" s="679"/>
      <c r="EB28" s="679"/>
      <c r="EC28" s="680"/>
    </row>
    <row r="29" spans="2:133" ht="11.25" customHeight="1" x14ac:dyDescent="0.2">
      <c r="B29" s="642" t="s">
        <v>302</v>
      </c>
      <c r="C29" s="643"/>
      <c r="D29" s="643"/>
      <c r="E29" s="643"/>
      <c r="F29" s="643"/>
      <c r="G29" s="643"/>
      <c r="H29" s="643"/>
      <c r="I29" s="643"/>
      <c r="J29" s="643"/>
      <c r="K29" s="643"/>
      <c r="L29" s="643"/>
      <c r="M29" s="643"/>
      <c r="N29" s="643"/>
      <c r="O29" s="643"/>
      <c r="P29" s="643"/>
      <c r="Q29" s="644"/>
      <c r="R29" s="645">
        <v>1167110</v>
      </c>
      <c r="S29" s="646"/>
      <c r="T29" s="646"/>
      <c r="U29" s="646"/>
      <c r="V29" s="646"/>
      <c r="W29" s="646"/>
      <c r="X29" s="646"/>
      <c r="Y29" s="647"/>
      <c r="Z29" s="648">
        <v>1.7</v>
      </c>
      <c r="AA29" s="648"/>
      <c r="AB29" s="648"/>
      <c r="AC29" s="648"/>
      <c r="AD29" s="649">
        <v>159151</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70</v>
      </c>
      <c r="CG29" s="661"/>
      <c r="CH29" s="661"/>
      <c r="CI29" s="661"/>
      <c r="CJ29" s="661"/>
      <c r="CK29" s="661"/>
      <c r="CL29" s="661"/>
      <c r="CM29" s="661"/>
      <c r="CN29" s="661"/>
      <c r="CO29" s="661"/>
      <c r="CP29" s="661"/>
      <c r="CQ29" s="662"/>
      <c r="CR29" s="645">
        <v>5479051</v>
      </c>
      <c r="CS29" s="681"/>
      <c r="CT29" s="681"/>
      <c r="CU29" s="681"/>
      <c r="CV29" s="681"/>
      <c r="CW29" s="681"/>
      <c r="CX29" s="681"/>
      <c r="CY29" s="682"/>
      <c r="CZ29" s="650">
        <v>8.4</v>
      </c>
      <c r="DA29" s="679"/>
      <c r="DB29" s="679"/>
      <c r="DC29" s="683"/>
      <c r="DD29" s="654">
        <v>5471117</v>
      </c>
      <c r="DE29" s="681"/>
      <c r="DF29" s="681"/>
      <c r="DG29" s="681"/>
      <c r="DH29" s="681"/>
      <c r="DI29" s="681"/>
      <c r="DJ29" s="681"/>
      <c r="DK29" s="682"/>
      <c r="DL29" s="654">
        <v>5471117</v>
      </c>
      <c r="DM29" s="681"/>
      <c r="DN29" s="681"/>
      <c r="DO29" s="681"/>
      <c r="DP29" s="681"/>
      <c r="DQ29" s="681"/>
      <c r="DR29" s="681"/>
      <c r="DS29" s="681"/>
      <c r="DT29" s="681"/>
      <c r="DU29" s="681"/>
      <c r="DV29" s="682"/>
      <c r="DW29" s="650">
        <v>15.3</v>
      </c>
      <c r="DX29" s="679"/>
      <c r="DY29" s="679"/>
      <c r="DZ29" s="679"/>
      <c r="EA29" s="679"/>
      <c r="EB29" s="679"/>
      <c r="EC29" s="680"/>
    </row>
    <row r="30" spans="2:133" ht="11.25" customHeight="1" x14ac:dyDescent="0.2">
      <c r="B30" s="642" t="s">
        <v>304</v>
      </c>
      <c r="C30" s="643"/>
      <c r="D30" s="643"/>
      <c r="E30" s="643"/>
      <c r="F30" s="643"/>
      <c r="G30" s="643"/>
      <c r="H30" s="643"/>
      <c r="I30" s="643"/>
      <c r="J30" s="643"/>
      <c r="K30" s="643"/>
      <c r="L30" s="643"/>
      <c r="M30" s="643"/>
      <c r="N30" s="643"/>
      <c r="O30" s="643"/>
      <c r="P30" s="643"/>
      <c r="Q30" s="644"/>
      <c r="R30" s="645">
        <v>344473</v>
      </c>
      <c r="S30" s="646"/>
      <c r="T30" s="646"/>
      <c r="U30" s="646"/>
      <c r="V30" s="646"/>
      <c r="W30" s="646"/>
      <c r="X30" s="646"/>
      <c r="Y30" s="647"/>
      <c r="Z30" s="648">
        <v>0.5</v>
      </c>
      <c r="AA30" s="648"/>
      <c r="AB30" s="648"/>
      <c r="AC30" s="648"/>
      <c r="AD30" s="649" t="s">
        <v>238</v>
      </c>
      <c r="AE30" s="649"/>
      <c r="AF30" s="649"/>
      <c r="AG30" s="649"/>
      <c r="AH30" s="649"/>
      <c r="AI30" s="649"/>
      <c r="AJ30" s="649"/>
      <c r="AK30" s="649"/>
      <c r="AL30" s="650" t="s">
        <v>238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5117217</v>
      </c>
      <c r="CS30" s="646"/>
      <c r="CT30" s="646"/>
      <c r="CU30" s="646"/>
      <c r="CV30" s="646"/>
      <c r="CW30" s="646"/>
      <c r="CX30" s="646"/>
      <c r="CY30" s="647"/>
      <c r="CZ30" s="650">
        <v>7.8</v>
      </c>
      <c r="DA30" s="679"/>
      <c r="DB30" s="679"/>
      <c r="DC30" s="683"/>
      <c r="DD30" s="654">
        <v>5112440</v>
      </c>
      <c r="DE30" s="646"/>
      <c r="DF30" s="646"/>
      <c r="DG30" s="646"/>
      <c r="DH30" s="646"/>
      <c r="DI30" s="646"/>
      <c r="DJ30" s="646"/>
      <c r="DK30" s="647"/>
      <c r="DL30" s="654">
        <v>5112440</v>
      </c>
      <c r="DM30" s="646"/>
      <c r="DN30" s="646"/>
      <c r="DO30" s="646"/>
      <c r="DP30" s="646"/>
      <c r="DQ30" s="646"/>
      <c r="DR30" s="646"/>
      <c r="DS30" s="646"/>
      <c r="DT30" s="646"/>
      <c r="DU30" s="646"/>
      <c r="DV30" s="647"/>
      <c r="DW30" s="650">
        <v>14.3</v>
      </c>
      <c r="DX30" s="679"/>
      <c r="DY30" s="679"/>
      <c r="DZ30" s="679"/>
      <c r="EA30" s="679"/>
      <c r="EB30" s="679"/>
      <c r="EC30" s="680"/>
    </row>
    <row r="31" spans="2:133" ht="11.25" customHeight="1" x14ac:dyDescent="0.2">
      <c r="B31" s="642" t="s">
        <v>308</v>
      </c>
      <c r="C31" s="643"/>
      <c r="D31" s="643"/>
      <c r="E31" s="643"/>
      <c r="F31" s="643"/>
      <c r="G31" s="643"/>
      <c r="H31" s="643"/>
      <c r="I31" s="643"/>
      <c r="J31" s="643"/>
      <c r="K31" s="643"/>
      <c r="L31" s="643"/>
      <c r="M31" s="643"/>
      <c r="N31" s="643"/>
      <c r="O31" s="643"/>
      <c r="P31" s="643"/>
      <c r="Q31" s="644"/>
      <c r="R31" s="645">
        <v>6682705</v>
      </c>
      <c r="S31" s="646"/>
      <c r="T31" s="646"/>
      <c r="U31" s="646"/>
      <c r="V31" s="646"/>
      <c r="W31" s="646"/>
      <c r="X31" s="646"/>
      <c r="Y31" s="647"/>
      <c r="Z31" s="648">
        <v>9.8000000000000007</v>
      </c>
      <c r="AA31" s="648"/>
      <c r="AB31" s="648"/>
      <c r="AC31" s="648"/>
      <c r="AD31" s="649" t="s">
        <v>238</v>
      </c>
      <c r="AE31" s="649"/>
      <c r="AF31" s="649"/>
      <c r="AG31" s="649"/>
      <c r="AH31" s="649"/>
      <c r="AI31" s="649"/>
      <c r="AJ31" s="649"/>
      <c r="AK31" s="649"/>
      <c r="AL31" s="650" t="s">
        <v>130</v>
      </c>
      <c r="AM31" s="651"/>
      <c r="AN31" s="651"/>
      <c r="AO31" s="652"/>
      <c r="AP31" s="702" t="s">
        <v>309</v>
      </c>
      <c r="AQ31" s="703"/>
      <c r="AR31" s="703"/>
      <c r="AS31" s="703"/>
      <c r="AT31" s="708" t="s">
        <v>310</v>
      </c>
      <c r="AU31" s="231"/>
      <c r="AV31" s="231"/>
      <c r="AW31" s="231"/>
      <c r="AX31" s="631" t="s">
        <v>187</v>
      </c>
      <c r="AY31" s="632"/>
      <c r="AZ31" s="632"/>
      <c r="BA31" s="632"/>
      <c r="BB31" s="632"/>
      <c r="BC31" s="632"/>
      <c r="BD31" s="632"/>
      <c r="BE31" s="632"/>
      <c r="BF31" s="633"/>
      <c r="BG31" s="713">
        <v>98.9</v>
      </c>
      <c r="BH31" s="700"/>
      <c r="BI31" s="700"/>
      <c r="BJ31" s="700"/>
      <c r="BK31" s="700"/>
      <c r="BL31" s="700"/>
      <c r="BM31" s="640">
        <v>94.4</v>
      </c>
      <c r="BN31" s="700"/>
      <c r="BO31" s="700"/>
      <c r="BP31" s="700"/>
      <c r="BQ31" s="701"/>
      <c r="BR31" s="713">
        <v>98.8</v>
      </c>
      <c r="BS31" s="700"/>
      <c r="BT31" s="700"/>
      <c r="BU31" s="700"/>
      <c r="BV31" s="700"/>
      <c r="BW31" s="700"/>
      <c r="BX31" s="640">
        <v>94.2</v>
      </c>
      <c r="BY31" s="700"/>
      <c r="BZ31" s="700"/>
      <c r="CA31" s="700"/>
      <c r="CB31" s="701"/>
      <c r="CD31" s="687"/>
      <c r="CE31" s="688"/>
      <c r="CF31" s="660" t="s">
        <v>311</v>
      </c>
      <c r="CG31" s="661"/>
      <c r="CH31" s="661"/>
      <c r="CI31" s="661"/>
      <c r="CJ31" s="661"/>
      <c r="CK31" s="661"/>
      <c r="CL31" s="661"/>
      <c r="CM31" s="661"/>
      <c r="CN31" s="661"/>
      <c r="CO31" s="661"/>
      <c r="CP31" s="661"/>
      <c r="CQ31" s="662"/>
      <c r="CR31" s="645">
        <v>361834</v>
      </c>
      <c r="CS31" s="681"/>
      <c r="CT31" s="681"/>
      <c r="CU31" s="681"/>
      <c r="CV31" s="681"/>
      <c r="CW31" s="681"/>
      <c r="CX31" s="681"/>
      <c r="CY31" s="682"/>
      <c r="CZ31" s="650">
        <v>0.6</v>
      </c>
      <c r="DA31" s="679"/>
      <c r="DB31" s="679"/>
      <c r="DC31" s="683"/>
      <c r="DD31" s="654">
        <v>358677</v>
      </c>
      <c r="DE31" s="681"/>
      <c r="DF31" s="681"/>
      <c r="DG31" s="681"/>
      <c r="DH31" s="681"/>
      <c r="DI31" s="681"/>
      <c r="DJ31" s="681"/>
      <c r="DK31" s="682"/>
      <c r="DL31" s="654">
        <v>358677</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2">
      <c r="B32" s="691" t="s">
        <v>312</v>
      </c>
      <c r="C32" s="692"/>
      <c r="D32" s="692"/>
      <c r="E32" s="692"/>
      <c r="F32" s="692"/>
      <c r="G32" s="692"/>
      <c r="H32" s="692"/>
      <c r="I32" s="692"/>
      <c r="J32" s="692"/>
      <c r="K32" s="692"/>
      <c r="L32" s="692"/>
      <c r="M32" s="692"/>
      <c r="N32" s="692"/>
      <c r="O32" s="692"/>
      <c r="P32" s="692"/>
      <c r="Q32" s="693"/>
      <c r="R32" s="645" t="s">
        <v>130</v>
      </c>
      <c r="S32" s="646"/>
      <c r="T32" s="646"/>
      <c r="U32" s="646"/>
      <c r="V32" s="646"/>
      <c r="W32" s="646"/>
      <c r="X32" s="646"/>
      <c r="Y32" s="647"/>
      <c r="Z32" s="648" t="s">
        <v>130</v>
      </c>
      <c r="AA32" s="648"/>
      <c r="AB32" s="648"/>
      <c r="AC32" s="648"/>
      <c r="AD32" s="649" t="s">
        <v>238</v>
      </c>
      <c r="AE32" s="649"/>
      <c r="AF32" s="649"/>
      <c r="AG32" s="649"/>
      <c r="AH32" s="649"/>
      <c r="AI32" s="649"/>
      <c r="AJ32" s="649"/>
      <c r="AK32" s="649"/>
      <c r="AL32" s="650" t="s">
        <v>139</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98.8</v>
      </c>
      <c r="BH32" s="681"/>
      <c r="BI32" s="681"/>
      <c r="BJ32" s="681"/>
      <c r="BK32" s="681"/>
      <c r="BL32" s="681"/>
      <c r="BM32" s="651">
        <v>94.7</v>
      </c>
      <c r="BN32" s="711"/>
      <c r="BO32" s="711"/>
      <c r="BP32" s="711"/>
      <c r="BQ32" s="712"/>
      <c r="BR32" s="714">
        <v>98.7</v>
      </c>
      <c r="BS32" s="681"/>
      <c r="BT32" s="681"/>
      <c r="BU32" s="681"/>
      <c r="BV32" s="681"/>
      <c r="BW32" s="681"/>
      <c r="BX32" s="651">
        <v>94.5</v>
      </c>
      <c r="BY32" s="711"/>
      <c r="BZ32" s="711"/>
      <c r="CA32" s="711"/>
      <c r="CB32" s="712"/>
      <c r="CD32" s="689"/>
      <c r="CE32" s="690"/>
      <c r="CF32" s="660" t="s">
        <v>315</v>
      </c>
      <c r="CG32" s="661"/>
      <c r="CH32" s="661"/>
      <c r="CI32" s="661"/>
      <c r="CJ32" s="661"/>
      <c r="CK32" s="661"/>
      <c r="CL32" s="661"/>
      <c r="CM32" s="661"/>
      <c r="CN32" s="661"/>
      <c r="CO32" s="661"/>
      <c r="CP32" s="661"/>
      <c r="CQ32" s="662"/>
      <c r="CR32" s="645" t="s">
        <v>139</v>
      </c>
      <c r="CS32" s="646"/>
      <c r="CT32" s="646"/>
      <c r="CU32" s="646"/>
      <c r="CV32" s="646"/>
      <c r="CW32" s="646"/>
      <c r="CX32" s="646"/>
      <c r="CY32" s="647"/>
      <c r="CZ32" s="650" t="s">
        <v>238</v>
      </c>
      <c r="DA32" s="679"/>
      <c r="DB32" s="679"/>
      <c r="DC32" s="683"/>
      <c r="DD32" s="654" t="s">
        <v>139</v>
      </c>
      <c r="DE32" s="646"/>
      <c r="DF32" s="646"/>
      <c r="DG32" s="646"/>
      <c r="DH32" s="646"/>
      <c r="DI32" s="646"/>
      <c r="DJ32" s="646"/>
      <c r="DK32" s="647"/>
      <c r="DL32" s="654" t="s">
        <v>130</v>
      </c>
      <c r="DM32" s="646"/>
      <c r="DN32" s="646"/>
      <c r="DO32" s="646"/>
      <c r="DP32" s="646"/>
      <c r="DQ32" s="646"/>
      <c r="DR32" s="646"/>
      <c r="DS32" s="646"/>
      <c r="DT32" s="646"/>
      <c r="DU32" s="646"/>
      <c r="DV32" s="647"/>
      <c r="DW32" s="650" t="s">
        <v>139</v>
      </c>
      <c r="DX32" s="679"/>
      <c r="DY32" s="679"/>
      <c r="DZ32" s="679"/>
      <c r="EA32" s="679"/>
      <c r="EB32" s="679"/>
      <c r="EC32" s="680"/>
    </row>
    <row r="33" spans="2:133" ht="11.25" customHeight="1" x14ac:dyDescent="0.2">
      <c r="B33" s="642" t="s">
        <v>316</v>
      </c>
      <c r="C33" s="643"/>
      <c r="D33" s="643"/>
      <c r="E33" s="643"/>
      <c r="F33" s="643"/>
      <c r="G33" s="643"/>
      <c r="H33" s="643"/>
      <c r="I33" s="643"/>
      <c r="J33" s="643"/>
      <c r="K33" s="643"/>
      <c r="L33" s="643"/>
      <c r="M33" s="643"/>
      <c r="N33" s="643"/>
      <c r="O33" s="643"/>
      <c r="P33" s="643"/>
      <c r="Q33" s="644"/>
      <c r="R33" s="645">
        <v>3667846</v>
      </c>
      <c r="S33" s="646"/>
      <c r="T33" s="646"/>
      <c r="U33" s="646"/>
      <c r="V33" s="646"/>
      <c r="W33" s="646"/>
      <c r="X33" s="646"/>
      <c r="Y33" s="647"/>
      <c r="Z33" s="648">
        <v>5.4</v>
      </c>
      <c r="AA33" s="648"/>
      <c r="AB33" s="648"/>
      <c r="AC33" s="648"/>
      <c r="AD33" s="649" t="s">
        <v>130</v>
      </c>
      <c r="AE33" s="649"/>
      <c r="AF33" s="649"/>
      <c r="AG33" s="649"/>
      <c r="AH33" s="649"/>
      <c r="AI33" s="649"/>
      <c r="AJ33" s="649"/>
      <c r="AK33" s="649"/>
      <c r="AL33" s="650" t="s">
        <v>139</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98.9</v>
      </c>
      <c r="BH33" s="716"/>
      <c r="BI33" s="716"/>
      <c r="BJ33" s="716"/>
      <c r="BK33" s="716"/>
      <c r="BL33" s="716"/>
      <c r="BM33" s="717">
        <v>94.1</v>
      </c>
      <c r="BN33" s="716"/>
      <c r="BO33" s="716"/>
      <c r="BP33" s="716"/>
      <c r="BQ33" s="718"/>
      <c r="BR33" s="715">
        <v>98.9</v>
      </c>
      <c r="BS33" s="716"/>
      <c r="BT33" s="716"/>
      <c r="BU33" s="716"/>
      <c r="BV33" s="716"/>
      <c r="BW33" s="716"/>
      <c r="BX33" s="717">
        <v>93.9</v>
      </c>
      <c r="BY33" s="716"/>
      <c r="BZ33" s="716"/>
      <c r="CA33" s="716"/>
      <c r="CB33" s="718"/>
      <c r="CD33" s="660" t="s">
        <v>318</v>
      </c>
      <c r="CE33" s="661"/>
      <c r="CF33" s="661"/>
      <c r="CG33" s="661"/>
      <c r="CH33" s="661"/>
      <c r="CI33" s="661"/>
      <c r="CJ33" s="661"/>
      <c r="CK33" s="661"/>
      <c r="CL33" s="661"/>
      <c r="CM33" s="661"/>
      <c r="CN33" s="661"/>
      <c r="CO33" s="661"/>
      <c r="CP33" s="661"/>
      <c r="CQ33" s="662"/>
      <c r="CR33" s="645">
        <v>24362770</v>
      </c>
      <c r="CS33" s="681"/>
      <c r="CT33" s="681"/>
      <c r="CU33" s="681"/>
      <c r="CV33" s="681"/>
      <c r="CW33" s="681"/>
      <c r="CX33" s="681"/>
      <c r="CY33" s="682"/>
      <c r="CZ33" s="650">
        <v>37.299999999999997</v>
      </c>
      <c r="DA33" s="679"/>
      <c r="DB33" s="679"/>
      <c r="DC33" s="683"/>
      <c r="DD33" s="654">
        <v>18562885</v>
      </c>
      <c r="DE33" s="681"/>
      <c r="DF33" s="681"/>
      <c r="DG33" s="681"/>
      <c r="DH33" s="681"/>
      <c r="DI33" s="681"/>
      <c r="DJ33" s="681"/>
      <c r="DK33" s="682"/>
      <c r="DL33" s="654">
        <v>14111056</v>
      </c>
      <c r="DM33" s="681"/>
      <c r="DN33" s="681"/>
      <c r="DO33" s="681"/>
      <c r="DP33" s="681"/>
      <c r="DQ33" s="681"/>
      <c r="DR33" s="681"/>
      <c r="DS33" s="681"/>
      <c r="DT33" s="681"/>
      <c r="DU33" s="681"/>
      <c r="DV33" s="682"/>
      <c r="DW33" s="650">
        <v>39.4</v>
      </c>
      <c r="DX33" s="679"/>
      <c r="DY33" s="679"/>
      <c r="DZ33" s="679"/>
      <c r="EA33" s="679"/>
      <c r="EB33" s="679"/>
      <c r="EC33" s="680"/>
    </row>
    <row r="34" spans="2:133" ht="11.25" customHeight="1" x14ac:dyDescent="0.2">
      <c r="B34" s="642" t="s">
        <v>319</v>
      </c>
      <c r="C34" s="643"/>
      <c r="D34" s="643"/>
      <c r="E34" s="643"/>
      <c r="F34" s="643"/>
      <c r="G34" s="643"/>
      <c r="H34" s="643"/>
      <c r="I34" s="643"/>
      <c r="J34" s="643"/>
      <c r="K34" s="643"/>
      <c r="L34" s="643"/>
      <c r="M34" s="643"/>
      <c r="N34" s="643"/>
      <c r="O34" s="643"/>
      <c r="P34" s="643"/>
      <c r="Q34" s="644"/>
      <c r="R34" s="645">
        <v>94556</v>
      </c>
      <c r="S34" s="646"/>
      <c r="T34" s="646"/>
      <c r="U34" s="646"/>
      <c r="V34" s="646"/>
      <c r="W34" s="646"/>
      <c r="X34" s="646"/>
      <c r="Y34" s="647"/>
      <c r="Z34" s="648">
        <v>0.1</v>
      </c>
      <c r="AA34" s="648"/>
      <c r="AB34" s="648"/>
      <c r="AC34" s="648"/>
      <c r="AD34" s="649" t="s">
        <v>130</v>
      </c>
      <c r="AE34" s="649"/>
      <c r="AF34" s="649"/>
      <c r="AG34" s="649"/>
      <c r="AH34" s="649"/>
      <c r="AI34" s="649"/>
      <c r="AJ34" s="649"/>
      <c r="AK34" s="649"/>
      <c r="AL34" s="650" t="s">
        <v>139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8350773</v>
      </c>
      <c r="CS34" s="646"/>
      <c r="CT34" s="646"/>
      <c r="CU34" s="646"/>
      <c r="CV34" s="646"/>
      <c r="CW34" s="646"/>
      <c r="CX34" s="646"/>
      <c r="CY34" s="647"/>
      <c r="CZ34" s="650">
        <v>12.8</v>
      </c>
      <c r="DA34" s="679"/>
      <c r="DB34" s="679"/>
      <c r="DC34" s="683"/>
      <c r="DD34" s="654">
        <v>6547374</v>
      </c>
      <c r="DE34" s="646"/>
      <c r="DF34" s="646"/>
      <c r="DG34" s="646"/>
      <c r="DH34" s="646"/>
      <c r="DI34" s="646"/>
      <c r="DJ34" s="646"/>
      <c r="DK34" s="647"/>
      <c r="DL34" s="654">
        <v>5689686</v>
      </c>
      <c r="DM34" s="646"/>
      <c r="DN34" s="646"/>
      <c r="DO34" s="646"/>
      <c r="DP34" s="646"/>
      <c r="DQ34" s="646"/>
      <c r="DR34" s="646"/>
      <c r="DS34" s="646"/>
      <c r="DT34" s="646"/>
      <c r="DU34" s="646"/>
      <c r="DV34" s="647"/>
      <c r="DW34" s="650">
        <v>15.9</v>
      </c>
      <c r="DX34" s="679"/>
      <c r="DY34" s="679"/>
      <c r="DZ34" s="679"/>
      <c r="EA34" s="679"/>
      <c r="EB34" s="679"/>
      <c r="EC34" s="680"/>
    </row>
    <row r="35" spans="2:133" ht="11.25" customHeight="1" x14ac:dyDescent="0.2">
      <c r="B35" s="642" t="s">
        <v>321</v>
      </c>
      <c r="C35" s="643"/>
      <c r="D35" s="643"/>
      <c r="E35" s="643"/>
      <c r="F35" s="643"/>
      <c r="G35" s="643"/>
      <c r="H35" s="643"/>
      <c r="I35" s="643"/>
      <c r="J35" s="643"/>
      <c r="K35" s="643"/>
      <c r="L35" s="643"/>
      <c r="M35" s="643"/>
      <c r="N35" s="643"/>
      <c r="O35" s="643"/>
      <c r="P35" s="643"/>
      <c r="Q35" s="644"/>
      <c r="R35" s="645">
        <v>798285</v>
      </c>
      <c r="S35" s="646"/>
      <c r="T35" s="646"/>
      <c r="U35" s="646"/>
      <c r="V35" s="646"/>
      <c r="W35" s="646"/>
      <c r="X35" s="646"/>
      <c r="Y35" s="647"/>
      <c r="Z35" s="648">
        <v>1.2</v>
      </c>
      <c r="AA35" s="648"/>
      <c r="AB35" s="648"/>
      <c r="AC35" s="648"/>
      <c r="AD35" s="649" t="s">
        <v>139</v>
      </c>
      <c r="AE35" s="649"/>
      <c r="AF35" s="649"/>
      <c r="AG35" s="649"/>
      <c r="AH35" s="649"/>
      <c r="AI35" s="649"/>
      <c r="AJ35" s="649"/>
      <c r="AK35" s="649"/>
      <c r="AL35" s="650" t="s">
        <v>238</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431918</v>
      </c>
      <c r="CS35" s="681"/>
      <c r="CT35" s="681"/>
      <c r="CU35" s="681"/>
      <c r="CV35" s="681"/>
      <c r="CW35" s="681"/>
      <c r="CX35" s="681"/>
      <c r="CY35" s="682"/>
      <c r="CZ35" s="650">
        <v>0.7</v>
      </c>
      <c r="DA35" s="679"/>
      <c r="DB35" s="679"/>
      <c r="DC35" s="683"/>
      <c r="DD35" s="654">
        <v>411562</v>
      </c>
      <c r="DE35" s="681"/>
      <c r="DF35" s="681"/>
      <c r="DG35" s="681"/>
      <c r="DH35" s="681"/>
      <c r="DI35" s="681"/>
      <c r="DJ35" s="681"/>
      <c r="DK35" s="682"/>
      <c r="DL35" s="654">
        <v>411562</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2">
      <c r="B36" s="642" t="s">
        <v>325</v>
      </c>
      <c r="C36" s="643"/>
      <c r="D36" s="643"/>
      <c r="E36" s="643"/>
      <c r="F36" s="643"/>
      <c r="G36" s="643"/>
      <c r="H36" s="643"/>
      <c r="I36" s="643"/>
      <c r="J36" s="643"/>
      <c r="K36" s="643"/>
      <c r="L36" s="643"/>
      <c r="M36" s="643"/>
      <c r="N36" s="643"/>
      <c r="O36" s="643"/>
      <c r="P36" s="643"/>
      <c r="Q36" s="644"/>
      <c r="R36" s="645">
        <v>6397438</v>
      </c>
      <c r="S36" s="646"/>
      <c r="T36" s="646"/>
      <c r="U36" s="646"/>
      <c r="V36" s="646"/>
      <c r="W36" s="646"/>
      <c r="X36" s="646"/>
      <c r="Y36" s="647"/>
      <c r="Z36" s="648">
        <v>9.4</v>
      </c>
      <c r="AA36" s="648"/>
      <c r="AB36" s="648"/>
      <c r="AC36" s="648"/>
      <c r="AD36" s="649" t="s">
        <v>139</v>
      </c>
      <c r="AE36" s="649"/>
      <c r="AF36" s="649"/>
      <c r="AG36" s="649"/>
      <c r="AH36" s="649"/>
      <c r="AI36" s="649"/>
      <c r="AJ36" s="649"/>
      <c r="AK36" s="649"/>
      <c r="AL36" s="650" t="s">
        <v>139</v>
      </c>
      <c r="AM36" s="651"/>
      <c r="AN36" s="651"/>
      <c r="AO36" s="652"/>
      <c r="AP36" s="235"/>
      <c r="AQ36" s="719" t="s">
        <v>326</v>
      </c>
      <c r="AR36" s="720"/>
      <c r="AS36" s="720"/>
      <c r="AT36" s="720"/>
      <c r="AU36" s="720"/>
      <c r="AV36" s="720"/>
      <c r="AW36" s="720"/>
      <c r="AX36" s="720"/>
      <c r="AY36" s="721"/>
      <c r="AZ36" s="634">
        <v>7035831</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2432870</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5855166</v>
      </c>
      <c r="CS36" s="646"/>
      <c r="CT36" s="646"/>
      <c r="CU36" s="646"/>
      <c r="CV36" s="646"/>
      <c r="CW36" s="646"/>
      <c r="CX36" s="646"/>
      <c r="CY36" s="647"/>
      <c r="CZ36" s="650">
        <v>9</v>
      </c>
      <c r="DA36" s="679"/>
      <c r="DB36" s="679"/>
      <c r="DC36" s="683"/>
      <c r="DD36" s="654">
        <v>4518755</v>
      </c>
      <c r="DE36" s="646"/>
      <c r="DF36" s="646"/>
      <c r="DG36" s="646"/>
      <c r="DH36" s="646"/>
      <c r="DI36" s="646"/>
      <c r="DJ36" s="646"/>
      <c r="DK36" s="647"/>
      <c r="DL36" s="654">
        <v>2903912</v>
      </c>
      <c r="DM36" s="646"/>
      <c r="DN36" s="646"/>
      <c r="DO36" s="646"/>
      <c r="DP36" s="646"/>
      <c r="DQ36" s="646"/>
      <c r="DR36" s="646"/>
      <c r="DS36" s="646"/>
      <c r="DT36" s="646"/>
      <c r="DU36" s="646"/>
      <c r="DV36" s="647"/>
      <c r="DW36" s="650">
        <v>8.1</v>
      </c>
      <c r="DX36" s="679"/>
      <c r="DY36" s="679"/>
      <c r="DZ36" s="679"/>
      <c r="EA36" s="679"/>
      <c r="EB36" s="679"/>
      <c r="EC36" s="680"/>
    </row>
    <row r="37" spans="2:133" ht="11.25" customHeight="1" x14ac:dyDescent="0.2">
      <c r="B37" s="642" t="s">
        <v>329</v>
      </c>
      <c r="C37" s="643"/>
      <c r="D37" s="643"/>
      <c r="E37" s="643"/>
      <c r="F37" s="643"/>
      <c r="G37" s="643"/>
      <c r="H37" s="643"/>
      <c r="I37" s="643"/>
      <c r="J37" s="643"/>
      <c r="K37" s="643"/>
      <c r="L37" s="643"/>
      <c r="M37" s="643"/>
      <c r="N37" s="643"/>
      <c r="O37" s="643"/>
      <c r="P37" s="643"/>
      <c r="Q37" s="644"/>
      <c r="R37" s="645">
        <v>2567016</v>
      </c>
      <c r="S37" s="646"/>
      <c r="T37" s="646"/>
      <c r="U37" s="646"/>
      <c r="V37" s="646"/>
      <c r="W37" s="646"/>
      <c r="X37" s="646"/>
      <c r="Y37" s="647"/>
      <c r="Z37" s="648">
        <v>3.8</v>
      </c>
      <c r="AA37" s="648"/>
      <c r="AB37" s="648"/>
      <c r="AC37" s="648"/>
      <c r="AD37" s="649" t="s">
        <v>139</v>
      </c>
      <c r="AE37" s="649"/>
      <c r="AF37" s="649"/>
      <c r="AG37" s="649"/>
      <c r="AH37" s="649"/>
      <c r="AI37" s="649"/>
      <c r="AJ37" s="649"/>
      <c r="AK37" s="649"/>
      <c r="AL37" s="650" t="s">
        <v>238</v>
      </c>
      <c r="AM37" s="651"/>
      <c r="AN37" s="651"/>
      <c r="AO37" s="652"/>
      <c r="AQ37" s="723" t="s">
        <v>330</v>
      </c>
      <c r="AR37" s="724"/>
      <c r="AS37" s="724"/>
      <c r="AT37" s="724"/>
      <c r="AU37" s="724"/>
      <c r="AV37" s="724"/>
      <c r="AW37" s="724"/>
      <c r="AX37" s="724"/>
      <c r="AY37" s="725"/>
      <c r="AZ37" s="645">
        <v>1627884</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2243806</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1899022</v>
      </c>
      <c r="CS37" s="681"/>
      <c r="CT37" s="681"/>
      <c r="CU37" s="681"/>
      <c r="CV37" s="681"/>
      <c r="CW37" s="681"/>
      <c r="CX37" s="681"/>
      <c r="CY37" s="682"/>
      <c r="CZ37" s="650">
        <v>2.9</v>
      </c>
      <c r="DA37" s="679"/>
      <c r="DB37" s="679"/>
      <c r="DC37" s="683"/>
      <c r="DD37" s="654">
        <v>1898379</v>
      </c>
      <c r="DE37" s="681"/>
      <c r="DF37" s="681"/>
      <c r="DG37" s="681"/>
      <c r="DH37" s="681"/>
      <c r="DI37" s="681"/>
      <c r="DJ37" s="681"/>
      <c r="DK37" s="682"/>
      <c r="DL37" s="654">
        <v>1646044</v>
      </c>
      <c r="DM37" s="681"/>
      <c r="DN37" s="681"/>
      <c r="DO37" s="681"/>
      <c r="DP37" s="681"/>
      <c r="DQ37" s="681"/>
      <c r="DR37" s="681"/>
      <c r="DS37" s="681"/>
      <c r="DT37" s="681"/>
      <c r="DU37" s="681"/>
      <c r="DV37" s="682"/>
      <c r="DW37" s="650">
        <v>4.5999999999999996</v>
      </c>
      <c r="DX37" s="679"/>
      <c r="DY37" s="679"/>
      <c r="DZ37" s="679"/>
      <c r="EA37" s="679"/>
      <c r="EB37" s="679"/>
      <c r="EC37" s="680"/>
    </row>
    <row r="38" spans="2:133" ht="11.25" customHeight="1" x14ac:dyDescent="0.2">
      <c r="B38" s="642" t="s">
        <v>333</v>
      </c>
      <c r="C38" s="643"/>
      <c r="D38" s="643"/>
      <c r="E38" s="643"/>
      <c r="F38" s="643"/>
      <c r="G38" s="643"/>
      <c r="H38" s="643"/>
      <c r="I38" s="643"/>
      <c r="J38" s="643"/>
      <c r="K38" s="643"/>
      <c r="L38" s="643"/>
      <c r="M38" s="643"/>
      <c r="N38" s="643"/>
      <c r="O38" s="643"/>
      <c r="P38" s="643"/>
      <c r="Q38" s="644"/>
      <c r="R38" s="645">
        <v>2415586</v>
      </c>
      <c r="S38" s="646"/>
      <c r="T38" s="646"/>
      <c r="U38" s="646"/>
      <c r="V38" s="646"/>
      <c r="W38" s="646"/>
      <c r="X38" s="646"/>
      <c r="Y38" s="647"/>
      <c r="Z38" s="648">
        <v>3.5</v>
      </c>
      <c r="AA38" s="648"/>
      <c r="AB38" s="648"/>
      <c r="AC38" s="648"/>
      <c r="AD38" s="649">
        <v>20000</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v>334953</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19453</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6679082</v>
      </c>
      <c r="CS38" s="646"/>
      <c r="CT38" s="646"/>
      <c r="CU38" s="646"/>
      <c r="CV38" s="646"/>
      <c r="CW38" s="646"/>
      <c r="CX38" s="646"/>
      <c r="CY38" s="647"/>
      <c r="CZ38" s="650">
        <v>10.199999999999999</v>
      </c>
      <c r="DA38" s="679"/>
      <c r="DB38" s="679"/>
      <c r="DC38" s="683"/>
      <c r="DD38" s="654">
        <v>5826463</v>
      </c>
      <c r="DE38" s="646"/>
      <c r="DF38" s="646"/>
      <c r="DG38" s="646"/>
      <c r="DH38" s="646"/>
      <c r="DI38" s="646"/>
      <c r="DJ38" s="646"/>
      <c r="DK38" s="647"/>
      <c r="DL38" s="654">
        <v>5105896</v>
      </c>
      <c r="DM38" s="646"/>
      <c r="DN38" s="646"/>
      <c r="DO38" s="646"/>
      <c r="DP38" s="646"/>
      <c r="DQ38" s="646"/>
      <c r="DR38" s="646"/>
      <c r="DS38" s="646"/>
      <c r="DT38" s="646"/>
      <c r="DU38" s="646"/>
      <c r="DV38" s="647"/>
      <c r="DW38" s="650">
        <v>14.3</v>
      </c>
      <c r="DX38" s="679"/>
      <c r="DY38" s="679"/>
      <c r="DZ38" s="679"/>
      <c r="EA38" s="679"/>
      <c r="EB38" s="679"/>
      <c r="EC38" s="680"/>
    </row>
    <row r="39" spans="2:133" ht="11.25" customHeight="1" x14ac:dyDescent="0.2">
      <c r="B39" s="642" t="s">
        <v>337</v>
      </c>
      <c r="C39" s="643"/>
      <c r="D39" s="643"/>
      <c r="E39" s="643"/>
      <c r="F39" s="643"/>
      <c r="G39" s="643"/>
      <c r="H39" s="643"/>
      <c r="I39" s="643"/>
      <c r="J39" s="643"/>
      <c r="K39" s="643"/>
      <c r="L39" s="643"/>
      <c r="M39" s="643"/>
      <c r="N39" s="643"/>
      <c r="O39" s="643"/>
      <c r="P39" s="643"/>
      <c r="Q39" s="644"/>
      <c r="R39" s="645">
        <v>7448400</v>
      </c>
      <c r="S39" s="646"/>
      <c r="T39" s="646"/>
      <c r="U39" s="646"/>
      <c r="V39" s="646"/>
      <c r="W39" s="646"/>
      <c r="X39" s="646"/>
      <c r="Y39" s="647"/>
      <c r="Z39" s="648">
        <v>10.9</v>
      </c>
      <c r="AA39" s="648"/>
      <c r="AB39" s="648"/>
      <c r="AC39" s="648"/>
      <c r="AD39" s="649" t="s">
        <v>139</v>
      </c>
      <c r="AE39" s="649"/>
      <c r="AF39" s="649"/>
      <c r="AG39" s="649"/>
      <c r="AH39" s="649"/>
      <c r="AI39" s="649"/>
      <c r="AJ39" s="649"/>
      <c r="AK39" s="649"/>
      <c r="AL39" s="650" t="s">
        <v>130</v>
      </c>
      <c r="AM39" s="651"/>
      <c r="AN39" s="651"/>
      <c r="AO39" s="652"/>
      <c r="AQ39" s="723" t="s">
        <v>338</v>
      </c>
      <c r="AR39" s="724"/>
      <c r="AS39" s="724"/>
      <c r="AT39" s="724"/>
      <c r="AU39" s="724"/>
      <c r="AV39" s="724"/>
      <c r="AW39" s="724"/>
      <c r="AX39" s="724"/>
      <c r="AY39" s="725"/>
      <c r="AZ39" s="645">
        <v>48456</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31216</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1720832</v>
      </c>
      <c r="CS39" s="681"/>
      <c r="CT39" s="681"/>
      <c r="CU39" s="681"/>
      <c r="CV39" s="681"/>
      <c r="CW39" s="681"/>
      <c r="CX39" s="681"/>
      <c r="CY39" s="682"/>
      <c r="CZ39" s="650">
        <v>2.6</v>
      </c>
      <c r="DA39" s="679"/>
      <c r="DB39" s="679"/>
      <c r="DC39" s="683"/>
      <c r="DD39" s="654">
        <v>1099102</v>
      </c>
      <c r="DE39" s="681"/>
      <c r="DF39" s="681"/>
      <c r="DG39" s="681"/>
      <c r="DH39" s="681"/>
      <c r="DI39" s="681"/>
      <c r="DJ39" s="681"/>
      <c r="DK39" s="682"/>
      <c r="DL39" s="654" t="s">
        <v>238</v>
      </c>
      <c r="DM39" s="681"/>
      <c r="DN39" s="681"/>
      <c r="DO39" s="681"/>
      <c r="DP39" s="681"/>
      <c r="DQ39" s="681"/>
      <c r="DR39" s="681"/>
      <c r="DS39" s="681"/>
      <c r="DT39" s="681"/>
      <c r="DU39" s="681"/>
      <c r="DV39" s="682"/>
      <c r="DW39" s="650" t="s">
        <v>238</v>
      </c>
      <c r="DX39" s="679"/>
      <c r="DY39" s="679"/>
      <c r="DZ39" s="679"/>
      <c r="EA39" s="679"/>
      <c r="EB39" s="679"/>
      <c r="EC39" s="680"/>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130</v>
      </c>
      <c r="S40" s="646"/>
      <c r="T40" s="646"/>
      <c r="U40" s="646"/>
      <c r="V40" s="646"/>
      <c r="W40" s="646"/>
      <c r="X40" s="646"/>
      <c r="Y40" s="647"/>
      <c r="Z40" s="648" t="s">
        <v>238</v>
      </c>
      <c r="AA40" s="648"/>
      <c r="AB40" s="648"/>
      <c r="AC40" s="648"/>
      <c r="AD40" s="649" t="s">
        <v>130</v>
      </c>
      <c r="AE40" s="649"/>
      <c r="AF40" s="649"/>
      <c r="AG40" s="649"/>
      <c r="AH40" s="649"/>
      <c r="AI40" s="649"/>
      <c r="AJ40" s="649"/>
      <c r="AK40" s="649"/>
      <c r="AL40" s="650" t="s">
        <v>139</v>
      </c>
      <c r="AM40" s="651"/>
      <c r="AN40" s="651"/>
      <c r="AO40" s="652"/>
      <c r="AQ40" s="723" t="s">
        <v>342</v>
      </c>
      <c r="AR40" s="724"/>
      <c r="AS40" s="724"/>
      <c r="AT40" s="724"/>
      <c r="AU40" s="724"/>
      <c r="AV40" s="724"/>
      <c r="AW40" s="724"/>
      <c r="AX40" s="724"/>
      <c r="AY40" s="725"/>
      <c r="AZ40" s="645">
        <v>44765</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100</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1324999</v>
      </c>
      <c r="CS40" s="646"/>
      <c r="CT40" s="646"/>
      <c r="CU40" s="646"/>
      <c r="CV40" s="646"/>
      <c r="CW40" s="646"/>
      <c r="CX40" s="646"/>
      <c r="CY40" s="647"/>
      <c r="CZ40" s="650">
        <v>2</v>
      </c>
      <c r="DA40" s="679"/>
      <c r="DB40" s="679"/>
      <c r="DC40" s="683"/>
      <c r="DD40" s="654">
        <v>159629</v>
      </c>
      <c r="DE40" s="646"/>
      <c r="DF40" s="646"/>
      <c r="DG40" s="646"/>
      <c r="DH40" s="646"/>
      <c r="DI40" s="646"/>
      <c r="DJ40" s="646"/>
      <c r="DK40" s="647"/>
      <c r="DL40" s="654" t="s">
        <v>238</v>
      </c>
      <c r="DM40" s="646"/>
      <c r="DN40" s="646"/>
      <c r="DO40" s="646"/>
      <c r="DP40" s="646"/>
      <c r="DQ40" s="646"/>
      <c r="DR40" s="646"/>
      <c r="DS40" s="646"/>
      <c r="DT40" s="646"/>
      <c r="DU40" s="646"/>
      <c r="DV40" s="647"/>
      <c r="DW40" s="650" t="s">
        <v>139</v>
      </c>
      <c r="DX40" s="679"/>
      <c r="DY40" s="679"/>
      <c r="DZ40" s="679"/>
      <c r="EA40" s="679"/>
      <c r="EB40" s="679"/>
      <c r="EC40" s="680"/>
    </row>
    <row r="41" spans="2:133" ht="11.25" customHeight="1" x14ac:dyDescent="0.2">
      <c r="B41" s="642" t="s">
        <v>346</v>
      </c>
      <c r="C41" s="643"/>
      <c r="D41" s="643"/>
      <c r="E41" s="643"/>
      <c r="F41" s="643"/>
      <c r="G41" s="643"/>
      <c r="H41" s="643"/>
      <c r="I41" s="643"/>
      <c r="J41" s="643"/>
      <c r="K41" s="643"/>
      <c r="L41" s="643"/>
      <c r="M41" s="643"/>
      <c r="N41" s="643"/>
      <c r="O41" s="643"/>
      <c r="P41" s="643"/>
      <c r="Q41" s="644"/>
      <c r="R41" s="645">
        <v>1660000</v>
      </c>
      <c r="S41" s="646"/>
      <c r="T41" s="646"/>
      <c r="U41" s="646"/>
      <c r="V41" s="646"/>
      <c r="W41" s="646"/>
      <c r="X41" s="646"/>
      <c r="Y41" s="647"/>
      <c r="Z41" s="648">
        <v>2.4</v>
      </c>
      <c r="AA41" s="648"/>
      <c r="AB41" s="648"/>
      <c r="AC41" s="648"/>
      <c r="AD41" s="649" t="s">
        <v>139</v>
      </c>
      <c r="AE41" s="649"/>
      <c r="AF41" s="649"/>
      <c r="AG41" s="649"/>
      <c r="AH41" s="649"/>
      <c r="AI41" s="649"/>
      <c r="AJ41" s="649"/>
      <c r="AK41" s="649"/>
      <c r="AL41" s="650" t="s">
        <v>238</v>
      </c>
      <c r="AM41" s="651"/>
      <c r="AN41" s="651"/>
      <c r="AO41" s="652"/>
      <c r="AQ41" s="723" t="s">
        <v>347</v>
      </c>
      <c r="AR41" s="724"/>
      <c r="AS41" s="724"/>
      <c r="AT41" s="724"/>
      <c r="AU41" s="724"/>
      <c r="AV41" s="724"/>
      <c r="AW41" s="724"/>
      <c r="AX41" s="724"/>
      <c r="AY41" s="725"/>
      <c r="AZ41" s="645">
        <v>1106370</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238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238</v>
      </c>
      <c r="CS41" s="681"/>
      <c r="CT41" s="681"/>
      <c r="CU41" s="681"/>
      <c r="CV41" s="681"/>
      <c r="CW41" s="681"/>
      <c r="CX41" s="681"/>
      <c r="CY41" s="682"/>
      <c r="CZ41" s="650" t="s">
        <v>238</v>
      </c>
      <c r="DA41" s="679"/>
      <c r="DB41" s="679"/>
      <c r="DC41" s="683"/>
      <c r="DD41" s="654" t="s">
        <v>139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350</v>
      </c>
      <c r="C42" s="696"/>
      <c r="D42" s="696"/>
      <c r="E42" s="696"/>
      <c r="F42" s="696"/>
      <c r="G42" s="696"/>
      <c r="H42" s="696"/>
      <c r="I42" s="696"/>
      <c r="J42" s="696"/>
      <c r="K42" s="696"/>
      <c r="L42" s="696"/>
      <c r="M42" s="696"/>
      <c r="N42" s="696"/>
      <c r="O42" s="696"/>
      <c r="P42" s="696"/>
      <c r="Q42" s="697"/>
      <c r="R42" s="730">
        <v>68394264</v>
      </c>
      <c r="S42" s="731"/>
      <c r="T42" s="731"/>
      <c r="U42" s="731"/>
      <c r="V42" s="731"/>
      <c r="W42" s="731"/>
      <c r="X42" s="731"/>
      <c r="Y42" s="739"/>
      <c r="Z42" s="740">
        <v>100</v>
      </c>
      <c r="AA42" s="740"/>
      <c r="AB42" s="740"/>
      <c r="AC42" s="740"/>
      <c r="AD42" s="741">
        <v>34141325</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3873403</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324</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14084534</v>
      </c>
      <c r="CS42" s="646"/>
      <c r="CT42" s="646"/>
      <c r="CU42" s="646"/>
      <c r="CV42" s="646"/>
      <c r="CW42" s="646"/>
      <c r="CX42" s="646"/>
      <c r="CY42" s="647"/>
      <c r="CZ42" s="650">
        <v>21.5</v>
      </c>
      <c r="DA42" s="651"/>
      <c r="DB42" s="651"/>
      <c r="DC42" s="663"/>
      <c r="DD42" s="654">
        <v>2789666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316474</v>
      </c>
      <c r="CS43" s="681"/>
      <c r="CT43" s="681"/>
      <c r="CU43" s="681"/>
      <c r="CV43" s="681"/>
      <c r="CW43" s="681"/>
      <c r="CX43" s="681"/>
      <c r="CY43" s="682"/>
      <c r="CZ43" s="650">
        <v>0.5</v>
      </c>
      <c r="DA43" s="679"/>
      <c r="DB43" s="679"/>
      <c r="DC43" s="683"/>
      <c r="DD43" s="654">
        <v>316474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355</v>
      </c>
      <c r="CG44" s="643"/>
      <c r="CH44" s="643"/>
      <c r="CI44" s="643"/>
      <c r="CJ44" s="643"/>
      <c r="CK44" s="643"/>
      <c r="CL44" s="643"/>
      <c r="CM44" s="643"/>
      <c r="CN44" s="643"/>
      <c r="CO44" s="643"/>
      <c r="CP44" s="643"/>
      <c r="CQ44" s="644"/>
      <c r="CR44" s="645">
        <v>14065313</v>
      </c>
      <c r="CS44" s="646"/>
      <c r="CT44" s="646"/>
      <c r="CU44" s="646"/>
      <c r="CV44" s="646"/>
      <c r="CW44" s="646"/>
      <c r="CX44" s="646"/>
      <c r="CY44" s="647"/>
      <c r="CZ44" s="650">
        <v>21.5</v>
      </c>
      <c r="DA44" s="651"/>
      <c r="DB44" s="651"/>
      <c r="DC44" s="663"/>
      <c r="DD44" s="654">
        <v>2789167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1772684</v>
      </c>
      <c r="CS45" s="681"/>
      <c r="CT45" s="681"/>
      <c r="CU45" s="681"/>
      <c r="CV45" s="681"/>
      <c r="CW45" s="681"/>
      <c r="CX45" s="681"/>
      <c r="CY45" s="682"/>
      <c r="CZ45" s="650">
        <v>2.7</v>
      </c>
      <c r="DA45" s="679"/>
      <c r="DB45" s="679"/>
      <c r="DC45" s="683"/>
      <c r="DD45" s="654">
        <v>74161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12053308</v>
      </c>
      <c r="CS46" s="646"/>
      <c r="CT46" s="646"/>
      <c r="CU46" s="646"/>
      <c r="CV46" s="646"/>
      <c r="CW46" s="646"/>
      <c r="CX46" s="646"/>
      <c r="CY46" s="647"/>
      <c r="CZ46" s="650">
        <v>18.399999999999999</v>
      </c>
      <c r="DA46" s="651"/>
      <c r="DB46" s="651"/>
      <c r="DC46" s="663"/>
      <c r="DD46" s="654">
        <v>2644285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19221</v>
      </c>
      <c r="CS47" s="681"/>
      <c r="CT47" s="681"/>
      <c r="CU47" s="681"/>
      <c r="CV47" s="681"/>
      <c r="CW47" s="681"/>
      <c r="CX47" s="681"/>
      <c r="CY47" s="682"/>
      <c r="CZ47" s="650">
        <v>0</v>
      </c>
      <c r="DA47" s="679"/>
      <c r="DB47" s="679"/>
      <c r="DC47" s="683"/>
      <c r="DD47" s="654">
        <v>499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361</v>
      </c>
      <c r="CD48" s="761"/>
      <c r="CE48" s="762"/>
      <c r="CF48" s="642" t="s">
        <v>362</v>
      </c>
      <c r="CG48" s="643"/>
      <c r="CH48" s="643"/>
      <c r="CI48" s="643"/>
      <c r="CJ48" s="643"/>
      <c r="CK48" s="643"/>
      <c r="CL48" s="643"/>
      <c r="CM48" s="643"/>
      <c r="CN48" s="643"/>
      <c r="CO48" s="643"/>
      <c r="CP48" s="643"/>
      <c r="CQ48" s="644"/>
      <c r="CR48" s="645" t="s">
        <v>238</v>
      </c>
      <c r="CS48" s="646"/>
      <c r="CT48" s="646"/>
      <c r="CU48" s="646"/>
      <c r="CV48" s="646"/>
      <c r="CW48" s="646"/>
      <c r="CX48" s="646"/>
      <c r="CY48" s="647"/>
      <c r="CZ48" s="650" t="s">
        <v>238</v>
      </c>
      <c r="DA48" s="651"/>
      <c r="DB48" s="651"/>
      <c r="DC48" s="663"/>
      <c r="DD48" s="654" t="s">
        <v>238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363</v>
      </c>
      <c r="CE49" s="696"/>
      <c r="CF49" s="696"/>
      <c r="CG49" s="696"/>
      <c r="CH49" s="696"/>
      <c r="CI49" s="696"/>
      <c r="CJ49" s="696"/>
      <c r="CK49" s="696"/>
      <c r="CL49" s="696"/>
      <c r="CM49" s="696"/>
      <c r="CN49" s="696"/>
      <c r="CO49" s="696"/>
      <c r="CP49" s="696"/>
      <c r="CQ49" s="697"/>
      <c r="CR49" s="730">
        <v>65396100</v>
      </c>
      <c r="CS49" s="716"/>
      <c r="CT49" s="716"/>
      <c r="CU49" s="716"/>
      <c r="CV49" s="716"/>
      <c r="CW49" s="716"/>
      <c r="CX49" s="716"/>
      <c r="CY49" s="747"/>
      <c r="CZ49" s="742">
        <v>100</v>
      </c>
      <c r="DA49" s="748"/>
      <c r="DB49" s="748"/>
      <c r="DC49" s="749"/>
      <c r="DD49" s="750">
        <v>39558080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3X9/I3gGNoMTuhmHYdS2Oo7uI8rDjmEYsErZlJ9eMZEPYQTyQBxTJgU+vXbb85/fTLsjTyYazM0CUB0rbJEA==" saltValue="M9oxhBcVrss4Me8LUHxR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68439</v>
      </c>
      <c r="R7" s="781"/>
      <c r="S7" s="781"/>
      <c r="T7" s="781"/>
      <c r="U7" s="781"/>
      <c r="V7" s="781">
        <v>65442</v>
      </c>
      <c r="W7" s="781"/>
      <c r="X7" s="781"/>
      <c r="Y7" s="781"/>
      <c r="Z7" s="781"/>
      <c r="AA7" s="781">
        <v>2997</v>
      </c>
      <c r="AB7" s="781"/>
      <c r="AC7" s="781"/>
      <c r="AD7" s="781"/>
      <c r="AE7" s="782"/>
      <c r="AF7" s="783">
        <v>2815</v>
      </c>
      <c r="AG7" s="784"/>
      <c r="AH7" s="784"/>
      <c r="AI7" s="784"/>
      <c r="AJ7" s="785"/>
      <c r="AK7" s="820">
        <v>6397</v>
      </c>
      <c r="AL7" s="821"/>
      <c r="AM7" s="821"/>
      <c r="AN7" s="821"/>
      <c r="AO7" s="821"/>
      <c r="AP7" s="821">
        <v>67457</v>
      </c>
      <c r="AQ7" s="821"/>
      <c r="AR7" s="821"/>
      <c r="AS7" s="821"/>
      <c r="AT7" s="821"/>
      <c r="AU7" s="822" t="s">
        <v>596</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614</v>
      </c>
      <c r="BT7" s="825"/>
      <c r="BU7" s="825"/>
      <c r="BV7" s="825"/>
      <c r="BW7" s="825"/>
      <c r="BX7" s="825"/>
      <c r="BY7" s="825"/>
      <c r="BZ7" s="825"/>
      <c r="CA7" s="825"/>
      <c r="CB7" s="825"/>
      <c r="CC7" s="825"/>
      <c r="CD7" s="825"/>
      <c r="CE7" s="825"/>
      <c r="CF7" s="825"/>
      <c r="CG7" s="826"/>
      <c r="CH7" s="817">
        <v>5</v>
      </c>
      <c r="CI7" s="818"/>
      <c r="CJ7" s="818"/>
      <c r="CK7" s="818"/>
      <c r="CL7" s="819"/>
      <c r="CM7" s="817">
        <v>57</v>
      </c>
      <c r="CN7" s="818"/>
      <c r="CO7" s="818"/>
      <c r="CP7" s="818"/>
      <c r="CQ7" s="819"/>
      <c r="CR7" s="817">
        <v>10</v>
      </c>
      <c r="CS7" s="818"/>
      <c r="CT7" s="818"/>
      <c r="CU7" s="818"/>
      <c r="CV7" s="819"/>
      <c r="CW7" s="817">
        <v>34</v>
      </c>
      <c r="CX7" s="818"/>
      <c r="CY7" s="818"/>
      <c r="CZ7" s="818"/>
      <c r="DA7" s="819"/>
      <c r="DB7" s="817" t="s">
        <v>624</v>
      </c>
      <c r="DC7" s="818"/>
      <c r="DD7" s="818"/>
      <c r="DE7" s="818"/>
      <c r="DF7" s="819"/>
      <c r="DG7" s="817" t="s">
        <v>624</v>
      </c>
      <c r="DH7" s="818"/>
      <c r="DI7" s="818"/>
      <c r="DJ7" s="818"/>
      <c r="DK7" s="819"/>
      <c r="DL7" s="817" t="s">
        <v>624</v>
      </c>
      <c r="DM7" s="818"/>
      <c r="DN7" s="818"/>
      <c r="DO7" s="818"/>
      <c r="DP7" s="819"/>
      <c r="DQ7" s="817" t="s">
        <v>624</v>
      </c>
      <c r="DR7" s="818"/>
      <c r="DS7" s="818"/>
      <c r="DT7" s="818"/>
      <c r="DU7" s="819"/>
      <c r="DV7" s="798"/>
      <c r="DW7" s="799"/>
      <c r="DX7" s="799"/>
      <c r="DY7" s="799"/>
      <c r="DZ7" s="800"/>
      <c r="EA7" s="255"/>
    </row>
    <row r="8" spans="1:131" s="256" customFormat="1" ht="26.25" customHeight="1" x14ac:dyDescent="0.2">
      <c r="A8" s="262">
        <v>2</v>
      </c>
      <c r="B8" s="801" t="s">
        <v>387</v>
      </c>
      <c r="C8" s="802"/>
      <c r="D8" s="802"/>
      <c r="E8" s="802"/>
      <c r="F8" s="802"/>
      <c r="G8" s="802"/>
      <c r="H8" s="802"/>
      <c r="I8" s="802"/>
      <c r="J8" s="802"/>
      <c r="K8" s="802"/>
      <c r="L8" s="802"/>
      <c r="M8" s="802"/>
      <c r="N8" s="802"/>
      <c r="O8" s="802"/>
      <c r="P8" s="803"/>
      <c r="Q8" s="804">
        <v>8</v>
      </c>
      <c r="R8" s="805"/>
      <c r="S8" s="805"/>
      <c r="T8" s="805"/>
      <c r="U8" s="805"/>
      <c r="V8" s="805">
        <v>7</v>
      </c>
      <c r="W8" s="805"/>
      <c r="X8" s="805"/>
      <c r="Y8" s="805"/>
      <c r="Z8" s="805"/>
      <c r="AA8" s="805">
        <v>1</v>
      </c>
      <c r="AB8" s="805"/>
      <c r="AC8" s="805"/>
      <c r="AD8" s="805"/>
      <c r="AE8" s="806"/>
      <c r="AF8" s="807">
        <v>1</v>
      </c>
      <c r="AG8" s="808"/>
      <c r="AH8" s="808"/>
      <c r="AI8" s="808"/>
      <c r="AJ8" s="809"/>
      <c r="AK8" s="810" t="s">
        <v>597</v>
      </c>
      <c r="AL8" s="811"/>
      <c r="AM8" s="811"/>
      <c r="AN8" s="811"/>
      <c r="AO8" s="811"/>
      <c r="AP8" s="811" t="s">
        <v>597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615</v>
      </c>
      <c r="BT8" s="815"/>
      <c r="BU8" s="815"/>
      <c r="BV8" s="815"/>
      <c r="BW8" s="815"/>
      <c r="BX8" s="815"/>
      <c r="BY8" s="815"/>
      <c r="BZ8" s="815"/>
      <c r="CA8" s="815"/>
      <c r="CB8" s="815"/>
      <c r="CC8" s="815"/>
      <c r="CD8" s="815"/>
      <c r="CE8" s="815"/>
      <c r="CF8" s="815"/>
      <c r="CG8" s="816"/>
      <c r="CH8" s="827">
        <v>-2</v>
      </c>
      <c r="CI8" s="828"/>
      <c r="CJ8" s="828"/>
      <c r="CK8" s="828"/>
      <c r="CL8" s="829"/>
      <c r="CM8" s="827">
        <v>312</v>
      </c>
      <c r="CN8" s="828"/>
      <c r="CO8" s="828"/>
      <c r="CP8" s="828"/>
      <c r="CQ8" s="829"/>
      <c r="CR8" s="827">
        <v>100</v>
      </c>
      <c r="CS8" s="828"/>
      <c r="CT8" s="828"/>
      <c r="CU8" s="828"/>
      <c r="CV8" s="829"/>
      <c r="CW8" s="827" t="s">
        <v>624</v>
      </c>
      <c r="CX8" s="828"/>
      <c r="CY8" s="828"/>
      <c r="CZ8" s="828"/>
      <c r="DA8" s="829"/>
      <c r="DB8" s="827" t="s">
        <v>624</v>
      </c>
      <c r="DC8" s="828"/>
      <c r="DD8" s="828"/>
      <c r="DE8" s="828"/>
      <c r="DF8" s="829"/>
      <c r="DG8" s="827" t="s">
        <v>624</v>
      </c>
      <c r="DH8" s="828"/>
      <c r="DI8" s="828"/>
      <c r="DJ8" s="828"/>
      <c r="DK8" s="829"/>
      <c r="DL8" s="827" t="s">
        <v>624</v>
      </c>
      <c r="DM8" s="828"/>
      <c r="DN8" s="828"/>
      <c r="DO8" s="828"/>
      <c r="DP8" s="829"/>
      <c r="DQ8" s="827" t="s">
        <v>624</v>
      </c>
      <c r="DR8" s="828"/>
      <c r="DS8" s="828"/>
      <c r="DT8" s="828"/>
      <c r="DU8" s="829"/>
      <c r="DV8" s="830"/>
      <c r="DW8" s="831"/>
      <c r="DX8" s="831"/>
      <c r="DY8" s="831"/>
      <c r="DZ8" s="832"/>
      <c r="EA8" s="255"/>
    </row>
    <row r="9" spans="1:131" s="256" customFormat="1" ht="26.25" customHeight="1" x14ac:dyDescent="0.2">
      <c r="A9" s="262">
        <v>3</v>
      </c>
      <c r="B9" s="801" t="s">
        <v>388</v>
      </c>
      <c r="C9" s="802"/>
      <c r="D9" s="802"/>
      <c r="E9" s="802"/>
      <c r="F9" s="802"/>
      <c r="G9" s="802"/>
      <c r="H9" s="802"/>
      <c r="I9" s="802"/>
      <c r="J9" s="802"/>
      <c r="K9" s="802"/>
      <c r="L9" s="802"/>
      <c r="M9" s="802"/>
      <c r="N9" s="802"/>
      <c r="O9" s="802"/>
      <c r="P9" s="803"/>
      <c r="Q9" s="804">
        <v>280</v>
      </c>
      <c r="R9" s="805"/>
      <c r="S9" s="805"/>
      <c r="T9" s="805"/>
      <c r="U9" s="805"/>
      <c r="V9" s="805">
        <v>280</v>
      </c>
      <c r="W9" s="805"/>
      <c r="X9" s="805"/>
      <c r="Y9" s="805"/>
      <c r="Z9" s="805"/>
      <c r="AA9" s="805" t="s">
        <v>597</v>
      </c>
      <c r="AB9" s="805"/>
      <c r="AC9" s="805"/>
      <c r="AD9" s="805"/>
      <c r="AE9" s="806"/>
      <c r="AF9" s="807" t="s">
        <v>389</v>
      </c>
      <c r="AG9" s="808"/>
      <c r="AH9" s="808"/>
      <c r="AI9" s="808"/>
      <c r="AJ9" s="809"/>
      <c r="AK9" s="810">
        <v>5</v>
      </c>
      <c r="AL9" s="811"/>
      <c r="AM9" s="811"/>
      <c r="AN9" s="811"/>
      <c r="AO9" s="811"/>
      <c r="AP9" s="811">
        <v>1913</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616</v>
      </c>
      <c r="BT9" s="815"/>
      <c r="BU9" s="815"/>
      <c r="BV9" s="815"/>
      <c r="BW9" s="815"/>
      <c r="BX9" s="815"/>
      <c r="BY9" s="815"/>
      <c r="BZ9" s="815"/>
      <c r="CA9" s="815"/>
      <c r="CB9" s="815"/>
      <c r="CC9" s="815"/>
      <c r="CD9" s="815"/>
      <c r="CE9" s="815"/>
      <c r="CF9" s="815"/>
      <c r="CG9" s="816"/>
      <c r="CH9" s="827">
        <v>0</v>
      </c>
      <c r="CI9" s="828"/>
      <c r="CJ9" s="828"/>
      <c r="CK9" s="828"/>
      <c r="CL9" s="829"/>
      <c r="CM9" s="827" t="s">
        <v>624</v>
      </c>
      <c r="CN9" s="828"/>
      <c r="CO9" s="828"/>
      <c r="CP9" s="828"/>
      <c r="CQ9" s="829"/>
      <c r="CR9" s="827">
        <v>3</v>
      </c>
      <c r="CS9" s="828"/>
      <c r="CT9" s="828"/>
      <c r="CU9" s="828"/>
      <c r="CV9" s="829"/>
      <c r="CW9" s="827" t="s">
        <v>624</v>
      </c>
      <c r="CX9" s="828"/>
      <c r="CY9" s="828"/>
      <c r="CZ9" s="828"/>
      <c r="DA9" s="829"/>
      <c r="DB9" s="827" t="s">
        <v>624</v>
      </c>
      <c r="DC9" s="828"/>
      <c r="DD9" s="828"/>
      <c r="DE9" s="828"/>
      <c r="DF9" s="829"/>
      <c r="DG9" s="827" t="s">
        <v>624</v>
      </c>
      <c r="DH9" s="828"/>
      <c r="DI9" s="828"/>
      <c r="DJ9" s="828"/>
      <c r="DK9" s="829"/>
      <c r="DL9" s="827" t="s">
        <v>624</v>
      </c>
      <c r="DM9" s="828"/>
      <c r="DN9" s="828"/>
      <c r="DO9" s="828"/>
      <c r="DP9" s="829"/>
      <c r="DQ9" s="827" t="s">
        <v>624</v>
      </c>
      <c r="DR9" s="828"/>
      <c r="DS9" s="828"/>
      <c r="DT9" s="828"/>
      <c r="DU9" s="829"/>
      <c r="DV9" s="830"/>
      <c r="DW9" s="831"/>
      <c r="DX9" s="831"/>
      <c r="DY9" s="831"/>
      <c r="DZ9" s="832"/>
      <c r="EA9" s="255"/>
    </row>
    <row r="10" spans="1:131" s="256" customFormat="1" ht="26.25" customHeight="1" x14ac:dyDescent="0.2">
      <c r="A10" s="262">
        <v>4</v>
      </c>
      <c r="B10" s="801" t="s">
        <v>390</v>
      </c>
      <c r="C10" s="802"/>
      <c r="D10" s="802"/>
      <c r="E10" s="802"/>
      <c r="F10" s="802"/>
      <c r="G10" s="802"/>
      <c r="H10" s="802"/>
      <c r="I10" s="802"/>
      <c r="J10" s="802"/>
      <c r="K10" s="802"/>
      <c r="L10" s="802"/>
      <c r="M10" s="802"/>
      <c r="N10" s="802"/>
      <c r="O10" s="802"/>
      <c r="P10" s="803"/>
      <c r="Q10" s="804">
        <v>58</v>
      </c>
      <c r="R10" s="805"/>
      <c r="S10" s="805"/>
      <c r="T10" s="805"/>
      <c r="U10" s="805"/>
      <c r="V10" s="805">
        <v>58</v>
      </c>
      <c r="W10" s="805"/>
      <c r="X10" s="805"/>
      <c r="Y10" s="805"/>
      <c r="Z10" s="805"/>
      <c r="AA10" s="805" t="s">
        <v>597</v>
      </c>
      <c r="AB10" s="805"/>
      <c r="AC10" s="805"/>
      <c r="AD10" s="805"/>
      <c r="AE10" s="806"/>
      <c r="AF10" s="807" t="s">
        <v>389</v>
      </c>
      <c r="AG10" s="808"/>
      <c r="AH10" s="808"/>
      <c r="AI10" s="808"/>
      <c r="AJ10" s="809"/>
      <c r="AK10" s="810">
        <v>31</v>
      </c>
      <c r="AL10" s="811"/>
      <c r="AM10" s="811"/>
      <c r="AN10" s="811"/>
      <c r="AO10" s="811"/>
      <c r="AP10" s="811">
        <v>453</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t="s">
        <v>621</v>
      </c>
      <c r="BS10" s="814" t="s">
        <v>617</v>
      </c>
      <c r="BT10" s="815"/>
      <c r="BU10" s="815"/>
      <c r="BV10" s="815"/>
      <c r="BW10" s="815"/>
      <c r="BX10" s="815"/>
      <c r="BY10" s="815"/>
      <c r="BZ10" s="815"/>
      <c r="CA10" s="815"/>
      <c r="CB10" s="815"/>
      <c r="CC10" s="815"/>
      <c r="CD10" s="815"/>
      <c r="CE10" s="815"/>
      <c r="CF10" s="815"/>
      <c r="CG10" s="816"/>
      <c r="CH10" s="827">
        <v>541</v>
      </c>
      <c r="CI10" s="828"/>
      <c r="CJ10" s="828"/>
      <c r="CK10" s="828"/>
      <c r="CL10" s="829"/>
      <c r="CM10" s="827">
        <v>-475</v>
      </c>
      <c r="CN10" s="828"/>
      <c r="CO10" s="828"/>
      <c r="CP10" s="828"/>
      <c r="CQ10" s="829"/>
      <c r="CR10" s="827">
        <v>5</v>
      </c>
      <c r="CS10" s="828"/>
      <c r="CT10" s="828"/>
      <c r="CU10" s="828"/>
      <c r="CV10" s="829"/>
      <c r="CW10" s="827">
        <v>500</v>
      </c>
      <c r="CX10" s="828"/>
      <c r="CY10" s="828"/>
      <c r="CZ10" s="828"/>
      <c r="DA10" s="829"/>
      <c r="DB10" s="827" t="s">
        <v>624</v>
      </c>
      <c r="DC10" s="828"/>
      <c r="DD10" s="828"/>
      <c r="DE10" s="828"/>
      <c r="DF10" s="829"/>
      <c r="DG10" s="827">
        <v>3622</v>
      </c>
      <c r="DH10" s="828"/>
      <c r="DI10" s="828"/>
      <c r="DJ10" s="828"/>
      <c r="DK10" s="829"/>
      <c r="DL10" s="827" t="s">
        <v>624</v>
      </c>
      <c r="DM10" s="828"/>
      <c r="DN10" s="828"/>
      <c r="DO10" s="828"/>
      <c r="DP10" s="829"/>
      <c r="DQ10" s="827">
        <v>1580</v>
      </c>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618</v>
      </c>
      <c r="BT11" s="815"/>
      <c r="BU11" s="815"/>
      <c r="BV11" s="815"/>
      <c r="BW11" s="815"/>
      <c r="BX11" s="815"/>
      <c r="BY11" s="815"/>
      <c r="BZ11" s="815"/>
      <c r="CA11" s="815"/>
      <c r="CB11" s="815"/>
      <c r="CC11" s="815"/>
      <c r="CD11" s="815"/>
      <c r="CE11" s="815"/>
      <c r="CF11" s="815"/>
      <c r="CG11" s="816"/>
      <c r="CH11" s="827">
        <v>1</v>
      </c>
      <c r="CI11" s="828"/>
      <c r="CJ11" s="828"/>
      <c r="CK11" s="828"/>
      <c r="CL11" s="829"/>
      <c r="CM11" s="827">
        <v>29</v>
      </c>
      <c r="CN11" s="828"/>
      <c r="CO11" s="828"/>
      <c r="CP11" s="828"/>
      <c r="CQ11" s="829"/>
      <c r="CR11" s="827">
        <v>1</v>
      </c>
      <c r="CS11" s="828"/>
      <c r="CT11" s="828"/>
      <c r="CU11" s="828"/>
      <c r="CV11" s="829"/>
      <c r="CW11" s="827" t="s">
        <v>624</v>
      </c>
      <c r="CX11" s="828"/>
      <c r="CY11" s="828"/>
      <c r="CZ11" s="828"/>
      <c r="DA11" s="829"/>
      <c r="DB11" s="827" t="s">
        <v>624</v>
      </c>
      <c r="DC11" s="828"/>
      <c r="DD11" s="828"/>
      <c r="DE11" s="828"/>
      <c r="DF11" s="829"/>
      <c r="DG11" s="827" t="s">
        <v>624</v>
      </c>
      <c r="DH11" s="828"/>
      <c r="DI11" s="828"/>
      <c r="DJ11" s="828"/>
      <c r="DK11" s="829"/>
      <c r="DL11" s="827" t="s">
        <v>624</v>
      </c>
      <c r="DM11" s="828"/>
      <c r="DN11" s="828"/>
      <c r="DO11" s="828"/>
      <c r="DP11" s="829"/>
      <c r="DQ11" s="827" t="s">
        <v>624</v>
      </c>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619</v>
      </c>
      <c r="BT12" s="815"/>
      <c r="BU12" s="815"/>
      <c r="BV12" s="815"/>
      <c r="BW12" s="815"/>
      <c r="BX12" s="815"/>
      <c r="BY12" s="815"/>
      <c r="BZ12" s="815"/>
      <c r="CA12" s="815"/>
      <c r="CB12" s="815"/>
      <c r="CC12" s="815"/>
      <c r="CD12" s="815"/>
      <c r="CE12" s="815"/>
      <c r="CF12" s="815"/>
      <c r="CG12" s="816"/>
      <c r="CH12" s="827">
        <v>-871</v>
      </c>
      <c r="CI12" s="828"/>
      <c r="CJ12" s="828"/>
      <c r="CK12" s="828"/>
      <c r="CL12" s="829"/>
      <c r="CM12" s="827">
        <v>339</v>
      </c>
      <c r="CN12" s="828"/>
      <c r="CO12" s="828"/>
      <c r="CP12" s="828"/>
      <c r="CQ12" s="829"/>
      <c r="CR12" s="827">
        <v>40</v>
      </c>
      <c r="CS12" s="828"/>
      <c r="CT12" s="828"/>
      <c r="CU12" s="828"/>
      <c r="CV12" s="829"/>
      <c r="CW12" s="827" t="s">
        <v>624</v>
      </c>
      <c r="CX12" s="828"/>
      <c r="CY12" s="828"/>
      <c r="CZ12" s="828"/>
      <c r="DA12" s="829"/>
      <c r="DB12" s="827" t="s">
        <v>624</v>
      </c>
      <c r="DC12" s="828"/>
      <c r="DD12" s="828"/>
      <c r="DE12" s="828"/>
      <c r="DF12" s="829"/>
      <c r="DG12" s="827" t="s">
        <v>624</v>
      </c>
      <c r="DH12" s="828"/>
      <c r="DI12" s="828"/>
      <c r="DJ12" s="828"/>
      <c r="DK12" s="829"/>
      <c r="DL12" s="827" t="s">
        <v>624</v>
      </c>
      <c r="DM12" s="828"/>
      <c r="DN12" s="828"/>
      <c r="DO12" s="828"/>
      <c r="DP12" s="829"/>
      <c r="DQ12" s="827" t="s">
        <v>624</v>
      </c>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620</v>
      </c>
      <c r="BT13" s="815"/>
      <c r="BU13" s="815"/>
      <c r="BV13" s="815"/>
      <c r="BW13" s="815"/>
      <c r="BX13" s="815"/>
      <c r="BY13" s="815"/>
      <c r="BZ13" s="815"/>
      <c r="CA13" s="815"/>
      <c r="CB13" s="815"/>
      <c r="CC13" s="815"/>
      <c r="CD13" s="815"/>
      <c r="CE13" s="815"/>
      <c r="CF13" s="815"/>
      <c r="CG13" s="816"/>
      <c r="CH13" s="827">
        <v>-71</v>
      </c>
      <c r="CI13" s="828"/>
      <c r="CJ13" s="828"/>
      <c r="CK13" s="828"/>
      <c r="CL13" s="829"/>
      <c r="CM13" s="827">
        <v>-2</v>
      </c>
      <c r="CN13" s="828"/>
      <c r="CO13" s="828"/>
      <c r="CP13" s="828"/>
      <c r="CQ13" s="829"/>
      <c r="CR13" s="827">
        <v>11</v>
      </c>
      <c r="CS13" s="828"/>
      <c r="CT13" s="828"/>
      <c r="CU13" s="828"/>
      <c r="CV13" s="829"/>
      <c r="CW13" s="827">
        <v>11</v>
      </c>
      <c r="CX13" s="828"/>
      <c r="CY13" s="828"/>
      <c r="CZ13" s="828"/>
      <c r="DA13" s="829"/>
      <c r="DB13" s="827" t="s">
        <v>624</v>
      </c>
      <c r="DC13" s="828"/>
      <c r="DD13" s="828"/>
      <c r="DE13" s="828"/>
      <c r="DF13" s="829"/>
      <c r="DG13" s="827" t="s">
        <v>624</v>
      </c>
      <c r="DH13" s="828"/>
      <c r="DI13" s="828"/>
      <c r="DJ13" s="828"/>
      <c r="DK13" s="829"/>
      <c r="DL13" s="827" t="s">
        <v>624</v>
      </c>
      <c r="DM13" s="828"/>
      <c r="DN13" s="828"/>
      <c r="DO13" s="828"/>
      <c r="DP13" s="829"/>
      <c r="DQ13" s="827" t="s">
        <v>624</v>
      </c>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392</v>
      </c>
      <c r="B23" s="836" t="s">
        <v>393</v>
      </c>
      <c r="C23" s="837"/>
      <c r="D23" s="837"/>
      <c r="E23" s="837"/>
      <c r="F23" s="837"/>
      <c r="G23" s="837"/>
      <c r="H23" s="837"/>
      <c r="I23" s="837"/>
      <c r="J23" s="837"/>
      <c r="K23" s="837"/>
      <c r="L23" s="837"/>
      <c r="M23" s="837"/>
      <c r="N23" s="837"/>
      <c r="O23" s="837"/>
      <c r="P23" s="838"/>
      <c r="Q23" s="839">
        <v>68469</v>
      </c>
      <c r="R23" s="840"/>
      <c r="S23" s="840"/>
      <c r="T23" s="840"/>
      <c r="U23" s="840"/>
      <c r="V23" s="840">
        <v>65470</v>
      </c>
      <c r="W23" s="840"/>
      <c r="X23" s="840"/>
      <c r="Y23" s="840"/>
      <c r="Z23" s="840"/>
      <c r="AA23" s="840">
        <v>2998</v>
      </c>
      <c r="AB23" s="840"/>
      <c r="AC23" s="840"/>
      <c r="AD23" s="840"/>
      <c r="AE23" s="841"/>
      <c r="AF23" s="842">
        <v>2816</v>
      </c>
      <c r="AG23" s="840"/>
      <c r="AH23" s="840"/>
      <c r="AI23" s="840"/>
      <c r="AJ23" s="843"/>
      <c r="AK23" s="844"/>
      <c r="AL23" s="845"/>
      <c r="AM23" s="845"/>
      <c r="AN23" s="845"/>
      <c r="AO23" s="845"/>
      <c r="AP23" s="840">
        <v>69823</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405</v>
      </c>
      <c r="C28" s="778"/>
      <c r="D28" s="778"/>
      <c r="E28" s="778"/>
      <c r="F28" s="778"/>
      <c r="G28" s="778"/>
      <c r="H28" s="778"/>
      <c r="I28" s="778"/>
      <c r="J28" s="778"/>
      <c r="K28" s="778"/>
      <c r="L28" s="778"/>
      <c r="M28" s="778"/>
      <c r="N28" s="778"/>
      <c r="O28" s="778"/>
      <c r="P28" s="779"/>
      <c r="Q28" s="868">
        <v>17400</v>
      </c>
      <c r="R28" s="869"/>
      <c r="S28" s="869"/>
      <c r="T28" s="869"/>
      <c r="U28" s="869"/>
      <c r="V28" s="869">
        <v>14968</v>
      </c>
      <c r="W28" s="869"/>
      <c r="X28" s="869"/>
      <c r="Y28" s="869"/>
      <c r="Z28" s="869"/>
      <c r="AA28" s="869">
        <v>2433</v>
      </c>
      <c r="AB28" s="869"/>
      <c r="AC28" s="869"/>
      <c r="AD28" s="869"/>
      <c r="AE28" s="870"/>
      <c r="AF28" s="871">
        <v>2433</v>
      </c>
      <c r="AG28" s="869"/>
      <c r="AH28" s="869"/>
      <c r="AI28" s="869"/>
      <c r="AJ28" s="872"/>
      <c r="AK28" s="873">
        <v>1106</v>
      </c>
      <c r="AL28" s="864"/>
      <c r="AM28" s="864"/>
      <c r="AN28" s="864"/>
      <c r="AO28" s="864"/>
      <c r="AP28" s="864" t="s">
        <v>599</v>
      </c>
      <c r="AQ28" s="864"/>
      <c r="AR28" s="864"/>
      <c r="AS28" s="864"/>
      <c r="AT28" s="864"/>
      <c r="AU28" s="864" t="s">
        <v>599</v>
      </c>
      <c r="AV28" s="864"/>
      <c r="AW28" s="864"/>
      <c r="AX28" s="864"/>
      <c r="AY28" s="864"/>
      <c r="AZ28" s="865" t="s">
        <v>599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406</v>
      </c>
      <c r="C29" s="802"/>
      <c r="D29" s="802"/>
      <c r="E29" s="802"/>
      <c r="F29" s="802"/>
      <c r="G29" s="802"/>
      <c r="H29" s="802"/>
      <c r="I29" s="802"/>
      <c r="J29" s="802"/>
      <c r="K29" s="802"/>
      <c r="L29" s="802"/>
      <c r="M29" s="802"/>
      <c r="N29" s="802"/>
      <c r="O29" s="802"/>
      <c r="P29" s="803"/>
      <c r="Q29" s="804">
        <v>41</v>
      </c>
      <c r="R29" s="805"/>
      <c r="S29" s="805"/>
      <c r="T29" s="805"/>
      <c r="U29" s="805"/>
      <c r="V29" s="805">
        <v>41</v>
      </c>
      <c r="W29" s="805"/>
      <c r="X29" s="805"/>
      <c r="Y29" s="805"/>
      <c r="Z29" s="805"/>
      <c r="AA29" s="805" t="s">
        <v>624</v>
      </c>
      <c r="AB29" s="805"/>
      <c r="AC29" s="805"/>
      <c r="AD29" s="805"/>
      <c r="AE29" s="806"/>
      <c r="AF29" s="807" t="s">
        <v>407</v>
      </c>
      <c r="AG29" s="808"/>
      <c r="AH29" s="808"/>
      <c r="AI29" s="808"/>
      <c r="AJ29" s="809"/>
      <c r="AK29" s="876">
        <v>3</v>
      </c>
      <c r="AL29" s="877"/>
      <c r="AM29" s="877"/>
      <c r="AN29" s="877"/>
      <c r="AO29" s="877"/>
      <c r="AP29" s="877" t="s">
        <v>599</v>
      </c>
      <c r="AQ29" s="877"/>
      <c r="AR29" s="877"/>
      <c r="AS29" s="877"/>
      <c r="AT29" s="877"/>
      <c r="AU29" s="877" t="s">
        <v>599</v>
      </c>
      <c r="AV29" s="877"/>
      <c r="AW29" s="877"/>
      <c r="AX29" s="877"/>
      <c r="AY29" s="877"/>
      <c r="AZ29" s="878" t="s">
        <v>599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408</v>
      </c>
      <c r="C30" s="802"/>
      <c r="D30" s="802"/>
      <c r="E30" s="802"/>
      <c r="F30" s="802"/>
      <c r="G30" s="802"/>
      <c r="H30" s="802"/>
      <c r="I30" s="802"/>
      <c r="J30" s="802"/>
      <c r="K30" s="802"/>
      <c r="L30" s="802"/>
      <c r="M30" s="802"/>
      <c r="N30" s="802"/>
      <c r="O30" s="802"/>
      <c r="P30" s="803"/>
      <c r="Q30" s="804">
        <v>2021</v>
      </c>
      <c r="R30" s="805"/>
      <c r="S30" s="805"/>
      <c r="T30" s="805"/>
      <c r="U30" s="805"/>
      <c r="V30" s="805">
        <v>1965</v>
      </c>
      <c r="W30" s="805"/>
      <c r="X30" s="805"/>
      <c r="Y30" s="805"/>
      <c r="Z30" s="805"/>
      <c r="AA30" s="805">
        <v>56</v>
      </c>
      <c r="AB30" s="805"/>
      <c r="AC30" s="805"/>
      <c r="AD30" s="805"/>
      <c r="AE30" s="806"/>
      <c r="AF30" s="807">
        <v>56</v>
      </c>
      <c r="AG30" s="808"/>
      <c r="AH30" s="808"/>
      <c r="AI30" s="808"/>
      <c r="AJ30" s="809"/>
      <c r="AK30" s="876">
        <v>386</v>
      </c>
      <c r="AL30" s="877"/>
      <c r="AM30" s="877"/>
      <c r="AN30" s="877"/>
      <c r="AO30" s="877"/>
      <c r="AP30" s="877" t="s">
        <v>599</v>
      </c>
      <c r="AQ30" s="877"/>
      <c r="AR30" s="877"/>
      <c r="AS30" s="877"/>
      <c r="AT30" s="877"/>
      <c r="AU30" s="877" t="s">
        <v>599</v>
      </c>
      <c r="AV30" s="877"/>
      <c r="AW30" s="877"/>
      <c r="AX30" s="877"/>
      <c r="AY30" s="877"/>
      <c r="AZ30" s="878" t="s">
        <v>599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409</v>
      </c>
      <c r="C31" s="802"/>
      <c r="D31" s="802"/>
      <c r="E31" s="802"/>
      <c r="F31" s="802"/>
      <c r="G31" s="802"/>
      <c r="H31" s="802"/>
      <c r="I31" s="802"/>
      <c r="J31" s="802"/>
      <c r="K31" s="802"/>
      <c r="L31" s="802"/>
      <c r="M31" s="802"/>
      <c r="N31" s="802"/>
      <c r="O31" s="802"/>
      <c r="P31" s="803"/>
      <c r="Q31" s="804">
        <v>15082</v>
      </c>
      <c r="R31" s="805"/>
      <c r="S31" s="805"/>
      <c r="T31" s="805"/>
      <c r="U31" s="805"/>
      <c r="V31" s="805">
        <v>13329</v>
      </c>
      <c r="W31" s="805"/>
      <c r="X31" s="805"/>
      <c r="Y31" s="805"/>
      <c r="Z31" s="805"/>
      <c r="AA31" s="805">
        <v>1753</v>
      </c>
      <c r="AB31" s="805"/>
      <c r="AC31" s="805"/>
      <c r="AD31" s="805"/>
      <c r="AE31" s="806"/>
      <c r="AF31" s="807">
        <v>1753</v>
      </c>
      <c r="AG31" s="808"/>
      <c r="AH31" s="808"/>
      <c r="AI31" s="808"/>
      <c r="AJ31" s="809"/>
      <c r="AK31" s="876">
        <v>1945</v>
      </c>
      <c r="AL31" s="877"/>
      <c r="AM31" s="877"/>
      <c r="AN31" s="877"/>
      <c r="AO31" s="877"/>
      <c r="AP31" s="877" t="s">
        <v>599</v>
      </c>
      <c r="AQ31" s="877"/>
      <c r="AR31" s="877"/>
      <c r="AS31" s="877"/>
      <c r="AT31" s="877"/>
      <c r="AU31" s="877" t="s">
        <v>599</v>
      </c>
      <c r="AV31" s="877"/>
      <c r="AW31" s="877"/>
      <c r="AX31" s="877"/>
      <c r="AY31" s="877"/>
      <c r="AZ31" s="878" t="s">
        <v>599</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410</v>
      </c>
      <c r="C32" s="802"/>
      <c r="D32" s="802"/>
      <c r="E32" s="802"/>
      <c r="F32" s="802"/>
      <c r="G32" s="802"/>
      <c r="H32" s="802"/>
      <c r="I32" s="802"/>
      <c r="J32" s="802"/>
      <c r="K32" s="802"/>
      <c r="L32" s="802"/>
      <c r="M32" s="802"/>
      <c r="N32" s="802"/>
      <c r="O32" s="802"/>
      <c r="P32" s="803"/>
      <c r="Q32" s="804">
        <v>112</v>
      </c>
      <c r="R32" s="805"/>
      <c r="S32" s="805"/>
      <c r="T32" s="805"/>
      <c r="U32" s="805"/>
      <c r="V32" s="805">
        <v>83</v>
      </c>
      <c r="W32" s="805"/>
      <c r="X32" s="805"/>
      <c r="Y32" s="805"/>
      <c r="Z32" s="805"/>
      <c r="AA32" s="805">
        <v>29</v>
      </c>
      <c r="AB32" s="805"/>
      <c r="AC32" s="805"/>
      <c r="AD32" s="805"/>
      <c r="AE32" s="806"/>
      <c r="AF32" s="807">
        <v>29</v>
      </c>
      <c r="AG32" s="808"/>
      <c r="AH32" s="808"/>
      <c r="AI32" s="808"/>
      <c r="AJ32" s="809"/>
      <c r="AK32" s="876" t="s">
        <v>599</v>
      </c>
      <c r="AL32" s="877"/>
      <c r="AM32" s="877"/>
      <c r="AN32" s="877"/>
      <c r="AO32" s="877"/>
      <c r="AP32" s="877" t="s">
        <v>599</v>
      </c>
      <c r="AQ32" s="877"/>
      <c r="AR32" s="877"/>
      <c r="AS32" s="877"/>
      <c r="AT32" s="877"/>
      <c r="AU32" s="877" t="s">
        <v>599</v>
      </c>
      <c r="AV32" s="877"/>
      <c r="AW32" s="877"/>
      <c r="AX32" s="877"/>
      <c r="AY32" s="877"/>
      <c r="AZ32" s="878" t="s">
        <v>599</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411</v>
      </c>
      <c r="C33" s="802"/>
      <c r="D33" s="802"/>
      <c r="E33" s="802"/>
      <c r="F33" s="802"/>
      <c r="G33" s="802"/>
      <c r="H33" s="802"/>
      <c r="I33" s="802"/>
      <c r="J33" s="802"/>
      <c r="K33" s="802"/>
      <c r="L33" s="802"/>
      <c r="M33" s="802"/>
      <c r="N33" s="802"/>
      <c r="O33" s="802"/>
      <c r="P33" s="803"/>
      <c r="Q33" s="804">
        <v>15293</v>
      </c>
      <c r="R33" s="805"/>
      <c r="S33" s="805"/>
      <c r="T33" s="805"/>
      <c r="U33" s="805"/>
      <c r="V33" s="805">
        <v>14005</v>
      </c>
      <c r="W33" s="805"/>
      <c r="X33" s="805"/>
      <c r="Y33" s="805"/>
      <c r="Z33" s="805"/>
      <c r="AA33" s="805">
        <v>1288</v>
      </c>
      <c r="AB33" s="805"/>
      <c r="AC33" s="805"/>
      <c r="AD33" s="805"/>
      <c r="AE33" s="806"/>
      <c r="AF33" s="807">
        <v>1199</v>
      </c>
      <c r="AG33" s="808"/>
      <c r="AH33" s="808"/>
      <c r="AI33" s="808"/>
      <c r="AJ33" s="809"/>
      <c r="AK33" s="876">
        <v>144</v>
      </c>
      <c r="AL33" s="877"/>
      <c r="AM33" s="877"/>
      <c r="AN33" s="877"/>
      <c r="AO33" s="877"/>
      <c r="AP33" s="877" t="s">
        <v>599</v>
      </c>
      <c r="AQ33" s="877"/>
      <c r="AR33" s="877"/>
      <c r="AS33" s="877"/>
      <c r="AT33" s="877"/>
      <c r="AU33" s="877" t="s">
        <v>599</v>
      </c>
      <c r="AV33" s="877"/>
      <c r="AW33" s="877"/>
      <c r="AX33" s="877"/>
      <c r="AY33" s="877"/>
      <c r="AZ33" s="878" t="s">
        <v>599</v>
      </c>
      <c r="BA33" s="878"/>
      <c r="BB33" s="878"/>
      <c r="BC33" s="878"/>
      <c r="BD33" s="878"/>
      <c r="BE33" s="874" t="s">
        <v>598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412</v>
      </c>
      <c r="C34" s="802"/>
      <c r="D34" s="802"/>
      <c r="E34" s="802"/>
      <c r="F34" s="802"/>
      <c r="G34" s="802"/>
      <c r="H34" s="802"/>
      <c r="I34" s="802"/>
      <c r="J34" s="802"/>
      <c r="K34" s="802"/>
      <c r="L34" s="802"/>
      <c r="M34" s="802"/>
      <c r="N34" s="802"/>
      <c r="O34" s="802"/>
      <c r="P34" s="803"/>
      <c r="Q34" s="804">
        <v>33998</v>
      </c>
      <c r="R34" s="805"/>
      <c r="S34" s="805"/>
      <c r="T34" s="805"/>
      <c r="U34" s="805"/>
      <c r="V34" s="805">
        <v>33452</v>
      </c>
      <c r="W34" s="805"/>
      <c r="X34" s="805"/>
      <c r="Y34" s="805"/>
      <c r="Z34" s="805"/>
      <c r="AA34" s="805">
        <v>547</v>
      </c>
      <c r="AB34" s="805"/>
      <c r="AC34" s="805"/>
      <c r="AD34" s="805"/>
      <c r="AE34" s="806"/>
      <c r="AF34" s="807">
        <v>27189</v>
      </c>
      <c r="AG34" s="808"/>
      <c r="AH34" s="808"/>
      <c r="AI34" s="808"/>
      <c r="AJ34" s="809"/>
      <c r="AK34" s="876">
        <v>538</v>
      </c>
      <c r="AL34" s="877"/>
      <c r="AM34" s="877"/>
      <c r="AN34" s="877"/>
      <c r="AO34" s="877"/>
      <c r="AP34" s="877">
        <v>4831</v>
      </c>
      <c r="AQ34" s="877"/>
      <c r="AR34" s="877"/>
      <c r="AS34" s="877"/>
      <c r="AT34" s="877"/>
      <c r="AU34" s="877">
        <v>1894</v>
      </c>
      <c r="AV34" s="877"/>
      <c r="AW34" s="877"/>
      <c r="AX34" s="877"/>
      <c r="AY34" s="877"/>
      <c r="AZ34" s="878" t="s">
        <v>599</v>
      </c>
      <c r="BA34" s="878"/>
      <c r="BB34" s="878"/>
      <c r="BC34" s="878"/>
      <c r="BD34" s="878"/>
      <c r="BE34" s="874" t="s">
        <v>413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414</v>
      </c>
      <c r="C35" s="802"/>
      <c r="D35" s="802"/>
      <c r="E35" s="802"/>
      <c r="F35" s="802"/>
      <c r="G35" s="802"/>
      <c r="H35" s="802"/>
      <c r="I35" s="802"/>
      <c r="J35" s="802"/>
      <c r="K35" s="802"/>
      <c r="L35" s="802"/>
      <c r="M35" s="802"/>
      <c r="N35" s="802"/>
      <c r="O35" s="802"/>
      <c r="P35" s="803"/>
      <c r="Q35" s="804">
        <v>2114</v>
      </c>
      <c r="R35" s="805"/>
      <c r="S35" s="805"/>
      <c r="T35" s="805"/>
      <c r="U35" s="805"/>
      <c r="V35" s="805">
        <v>1747</v>
      </c>
      <c r="W35" s="805"/>
      <c r="X35" s="805"/>
      <c r="Y35" s="805"/>
      <c r="Z35" s="805"/>
      <c r="AA35" s="805">
        <v>367</v>
      </c>
      <c r="AB35" s="805"/>
      <c r="AC35" s="805"/>
      <c r="AD35" s="805"/>
      <c r="AE35" s="806"/>
      <c r="AF35" s="807">
        <v>2007</v>
      </c>
      <c r="AG35" s="808"/>
      <c r="AH35" s="808"/>
      <c r="AI35" s="808"/>
      <c r="AJ35" s="809"/>
      <c r="AK35" s="876">
        <v>22</v>
      </c>
      <c r="AL35" s="877"/>
      <c r="AM35" s="877"/>
      <c r="AN35" s="877"/>
      <c r="AO35" s="877"/>
      <c r="AP35" s="877">
        <v>4378</v>
      </c>
      <c r="AQ35" s="877"/>
      <c r="AR35" s="877"/>
      <c r="AS35" s="877"/>
      <c r="AT35" s="877"/>
      <c r="AU35" s="877">
        <v>26</v>
      </c>
      <c r="AV35" s="877"/>
      <c r="AW35" s="877"/>
      <c r="AX35" s="877"/>
      <c r="AY35" s="877"/>
      <c r="AZ35" s="878" t="s">
        <v>599</v>
      </c>
      <c r="BA35" s="878"/>
      <c r="BB35" s="878"/>
      <c r="BC35" s="878"/>
      <c r="BD35" s="878"/>
      <c r="BE35" s="874" t="s">
        <v>413</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415</v>
      </c>
      <c r="C36" s="802"/>
      <c r="D36" s="802"/>
      <c r="E36" s="802"/>
      <c r="F36" s="802"/>
      <c r="G36" s="802"/>
      <c r="H36" s="802"/>
      <c r="I36" s="802"/>
      <c r="J36" s="802"/>
      <c r="K36" s="802"/>
      <c r="L36" s="802"/>
      <c r="M36" s="802"/>
      <c r="N36" s="802"/>
      <c r="O36" s="802"/>
      <c r="P36" s="803"/>
      <c r="Q36" s="804">
        <v>132</v>
      </c>
      <c r="R36" s="805"/>
      <c r="S36" s="805"/>
      <c r="T36" s="805"/>
      <c r="U36" s="805"/>
      <c r="V36" s="805">
        <v>130</v>
      </c>
      <c r="W36" s="805"/>
      <c r="X36" s="805"/>
      <c r="Y36" s="805"/>
      <c r="Z36" s="805"/>
      <c r="AA36" s="805">
        <v>2</v>
      </c>
      <c r="AB36" s="805"/>
      <c r="AC36" s="805"/>
      <c r="AD36" s="805"/>
      <c r="AE36" s="806"/>
      <c r="AF36" s="807">
        <v>2</v>
      </c>
      <c r="AG36" s="808"/>
      <c r="AH36" s="808"/>
      <c r="AI36" s="808"/>
      <c r="AJ36" s="809"/>
      <c r="AK36" s="876">
        <v>45</v>
      </c>
      <c r="AL36" s="877"/>
      <c r="AM36" s="877"/>
      <c r="AN36" s="877"/>
      <c r="AO36" s="877"/>
      <c r="AP36" s="877">
        <v>992</v>
      </c>
      <c r="AQ36" s="877"/>
      <c r="AR36" s="877"/>
      <c r="AS36" s="877"/>
      <c r="AT36" s="877"/>
      <c r="AU36" s="877">
        <v>486</v>
      </c>
      <c r="AV36" s="877"/>
      <c r="AW36" s="877"/>
      <c r="AX36" s="877"/>
      <c r="AY36" s="877"/>
      <c r="AZ36" s="878" t="s">
        <v>599</v>
      </c>
      <c r="BA36" s="878"/>
      <c r="BB36" s="878"/>
      <c r="BC36" s="878"/>
      <c r="BD36" s="878"/>
      <c r="BE36" s="874" t="s">
        <v>416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417</v>
      </c>
      <c r="C37" s="802"/>
      <c r="D37" s="802"/>
      <c r="E37" s="802"/>
      <c r="F37" s="802"/>
      <c r="G37" s="802"/>
      <c r="H37" s="802"/>
      <c r="I37" s="802"/>
      <c r="J37" s="802"/>
      <c r="K37" s="802"/>
      <c r="L37" s="802"/>
      <c r="M37" s="802"/>
      <c r="N37" s="802"/>
      <c r="O37" s="802"/>
      <c r="P37" s="803"/>
      <c r="Q37" s="804">
        <v>103</v>
      </c>
      <c r="R37" s="805"/>
      <c r="S37" s="805"/>
      <c r="T37" s="805"/>
      <c r="U37" s="805"/>
      <c r="V37" s="805">
        <v>103</v>
      </c>
      <c r="W37" s="805"/>
      <c r="X37" s="805"/>
      <c r="Y37" s="805"/>
      <c r="Z37" s="805"/>
      <c r="AA37" s="805" t="s">
        <v>599</v>
      </c>
      <c r="AB37" s="805"/>
      <c r="AC37" s="805"/>
      <c r="AD37" s="805"/>
      <c r="AE37" s="806"/>
      <c r="AF37" s="807" t="s">
        <v>389</v>
      </c>
      <c r="AG37" s="808"/>
      <c r="AH37" s="808"/>
      <c r="AI37" s="808"/>
      <c r="AJ37" s="809"/>
      <c r="AK37" s="876">
        <v>48</v>
      </c>
      <c r="AL37" s="877"/>
      <c r="AM37" s="877"/>
      <c r="AN37" s="877"/>
      <c r="AO37" s="877"/>
      <c r="AP37" s="877">
        <v>45</v>
      </c>
      <c r="AQ37" s="877"/>
      <c r="AR37" s="877"/>
      <c r="AS37" s="877"/>
      <c r="AT37" s="877"/>
      <c r="AU37" s="877">
        <v>31</v>
      </c>
      <c r="AV37" s="877"/>
      <c r="AW37" s="877"/>
      <c r="AX37" s="877"/>
      <c r="AY37" s="877"/>
      <c r="AZ37" s="878" t="s">
        <v>599</v>
      </c>
      <c r="BA37" s="878"/>
      <c r="BB37" s="878"/>
      <c r="BC37" s="878"/>
      <c r="BD37" s="878"/>
      <c r="BE37" s="874" t="s">
        <v>418</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t="s">
        <v>419</v>
      </c>
      <c r="C38" s="802"/>
      <c r="D38" s="802"/>
      <c r="E38" s="802"/>
      <c r="F38" s="802"/>
      <c r="G38" s="802"/>
      <c r="H38" s="802"/>
      <c r="I38" s="802"/>
      <c r="J38" s="802"/>
      <c r="K38" s="802"/>
      <c r="L38" s="802"/>
      <c r="M38" s="802"/>
      <c r="N38" s="802"/>
      <c r="O38" s="802"/>
      <c r="P38" s="803"/>
      <c r="Q38" s="804">
        <v>5107</v>
      </c>
      <c r="R38" s="805"/>
      <c r="S38" s="805"/>
      <c r="T38" s="805"/>
      <c r="U38" s="805"/>
      <c r="V38" s="805">
        <v>4994</v>
      </c>
      <c r="W38" s="805"/>
      <c r="X38" s="805"/>
      <c r="Y38" s="805"/>
      <c r="Z38" s="805"/>
      <c r="AA38" s="805">
        <v>113</v>
      </c>
      <c r="AB38" s="805"/>
      <c r="AC38" s="805"/>
      <c r="AD38" s="805"/>
      <c r="AE38" s="806"/>
      <c r="AF38" s="807">
        <v>113</v>
      </c>
      <c r="AG38" s="808"/>
      <c r="AH38" s="808"/>
      <c r="AI38" s="808"/>
      <c r="AJ38" s="809"/>
      <c r="AK38" s="876">
        <v>1394</v>
      </c>
      <c r="AL38" s="877"/>
      <c r="AM38" s="877"/>
      <c r="AN38" s="877"/>
      <c r="AO38" s="877"/>
      <c r="AP38" s="877">
        <v>32873</v>
      </c>
      <c r="AQ38" s="877"/>
      <c r="AR38" s="877"/>
      <c r="AS38" s="877"/>
      <c r="AT38" s="877"/>
      <c r="AU38" s="877">
        <v>14070</v>
      </c>
      <c r="AV38" s="877"/>
      <c r="AW38" s="877"/>
      <c r="AX38" s="877"/>
      <c r="AY38" s="877"/>
      <c r="AZ38" s="878" t="s">
        <v>599</v>
      </c>
      <c r="BA38" s="878"/>
      <c r="BB38" s="878"/>
      <c r="BC38" s="878"/>
      <c r="BD38" s="878"/>
      <c r="BE38" s="874" t="s">
        <v>420</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t="s">
        <v>421</v>
      </c>
      <c r="C39" s="802"/>
      <c r="D39" s="802"/>
      <c r="E39" s="802"/>
      <c r="F39" s="802"/>
      <c r="G39" s="802"/>
      <c r="H39" s="802"/>
      <c r="I39" s="802"/>
      <c r="J39" s="802"/>
      <c r="K39" s="802"/>
      <c r="L39" s="802"/>
      <c r="M39" s="802"/>
      <c r="N39" s="802"/>
      <c r="O39" s="802"/>
      <c r="P39" s="803"/>
      <c r="Q39" s="804">
        <v>252</v>
      </c>
      <c r="R39" s="805"/>
      <c r="S39" s="805"/>
      <c r="T39" s="805"/>
      <c r="U39" s="805"/>
      <c r="V39" s="805">
        <v>240</v>
      </c>
      <c r="W39" s="805"/>
      <c r="X39" s="805"/>
      <c r="Y39" s="805"/>
      <c r="Z39" s="805"/>
      <c r="AA39" s="805">
        <v>13</v>
      </c>
      <c r="AB39" s="805"/>
      <c r="AC39" s="805"/>
      <c r="AD39" s="805"/>
      <c r="AE39" s="806"/>
      <c r="AF39" s="807">
        <v>13</v>
      </c>
      <c r="AG39" s="808"/>
      <c r="AH39" s="808"/>
      <c r="AI39" s="808"/>
      <c r="AJ39" s="809"/>
      <c r="AK39" s="876">
        <v>179</v>
      </c>
      <c r="AL39" s="877"/>
      <c r="AM39" s="877"/>
      <c r="AN39" s="877"/>
      <c r="AO39" s="877"/>
      <c r="AP39" s="877">
        <v>1284</v>
      </c>
      <c r="AQ39" s="877"/>
      <c r="AR39" s="877"/>
      <c r="AS39" s="877"/>
      <c r="AT39" s="877"/>
      <c r="AU39" s="877">
        <v>1277</v>
      </c>
      <c r="AV39" s="877"/>
      <c r="AW39" s="877"/>
      <c r="AX39" s="877"/>
      <c r="AY39" s="877"/>
      <c r="AZ39" s="878" t="s">
        <v>599</v>
      </c>
      <c r="BA39" s="878"/>
      <c r="BB39" s="878"/>
      <c r="BC39" s="878"/>
      <c r="BD39" s="878"/>
      <c r="BE39" s="874" t="s">
        <v>422</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t="s">
        <v>423</v>
      </c>
      <c r="C40" s="802"/>
      <c r="D40" s="802"/>
      <c r="E40" s="802"/>
      <c r="F40" s="802"/>
      <c r="G40" s="802"/>
      <c r="H40" s="802"/>
      <c r="I40" s="802"/>
      <c r="J40" s="802"/>
      <c r="K40" s="802"/>
      <c r="L40" s="802"/>
      <c r="M40" s="802"/>
      <c r="N40" s="802"/>
      <c r="O40" s="802"/>
      <c r="P40" s="803"/>
      <c r="Q40" s="804">
        <v>77</v>
      </c>
      <c r="R40" s="805"/>
      <c r="S40" s="805"/>
      <c r="T40" s="805"/>
      <c r="U40" s="805"/>
      <c r="V40" s="805">
        <v>72</v>
      </c>
      <c r="W40" s="805"/>
      <c r="X40" s="805"/>
      <c r="Y40" s="805"/>
      <c r="Z40" s="805"/>
      <c r="AA40" s="805">
        <v>5</v>
      </c>
      <c r="AB40" s="805"/>
      <c r="AC40" s="805"/>
      <c r="AD40" s="805"/>
      <c r="AE40" s="806"/>
      <c r="AF40" s="807">
        <v>5</v>
      </c>
      <c r="AG40" s="808"/>
      <c r="AH40" s="808"/>
      <c r="AI40" s="808"/>
      <c r="AJ40" s="809"/>
      <c r="AK40" s="876">
        <v>54</v>
      </c>
      <c r="AL40" s="877"/>
      <c r="AM40" s="877"/>
      <c r="AN40" s="877"/>
      <c r="AO40" s="877"/>
      <c r="AP40" s="877">
        <v>309</v>
      </c>
      <c r="AQ40" s="877"/>
      <c r="AR40" s="877"/>
      <c r="AS40" s="877"/>
      <c r="AT40" s="877"/>
      <c r="AU40" s="877">
        <v>308</v>
      </c>
      <c r="AV40" s="877"/>
      <c r="AW40" s="877"/>
      <c r="AX40" s="877"/>
      <c r="AY40" s="877"/>
      <c r="AZ40" s="878" t="s">
        <v>599</v>
      </c>
      <c r="BA40" s="878"/>
      <c r="BB40" s="878"/>
      <c r="BC40" s="878"/>
      <c r="BD40" s="878"/>
      <c r="BE40" s="874" t="s">
        <v>424</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392</v>
      </c>
      <c r="B63" s="836" t="s">
        <v>426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34799</v>
      </c>
      <c r="AG63" s="888"/>
      <c r="AH63" s="888"/>
      <c r="AI63" s="888"/>
      <c r="AJ63" s="889"/>
      <c r="AK63" s="890"/>
      <c r="AL63" s="885"/>
      <c r="AM63" s="885"/>
      <c r="AN63" s="885"/>
      <c r="AO63" s="885"/>
      <c r="AP63" s="888">
        <v>44711</v>
      </c>
      <c r="AQ63" s="888"/>
      <c r="AR63" s="888"/>
      <c r="AS63" s="888"/>
      <c r="AT63" s="888"/>
      <c r="AU63" s="888">
        <v>18092</v>
      </c>
      <c r="AV63" s="888"/>
      <c r="AW63" s="888"/>
      <c r="AX63" s="888"/>
      <c r="AY63" s="888"/>
      <c r="AZ63" s="892"/>
      <c r="BA63" s="892"/>
      <c r="BB63" s="892"/>
      <c r="BC63" s="892"/>
      <c r="BD63" s="892"/>
      <c r="BE63" s="893"/>
      <c r="BF63" s="893"/>
      <c r="BG63" s="893"/>
      <c r="BH63" s="893"/>
      <c r="BI63" s="894"/>
      <c r="BJ63" s="895" t="s">
        <v>427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429</v>
      </c>
      <c r="B66" s="787"/>
      <c r="C66" s="787"/>
      <c r="D66" s="787"/>
      <c r="E66" s="787"/>
      <c r="F66" s="787"/>
      <c r="G66" s="787"/>
      <c r="H66" s="787"/>
      <c r="I66" s="787"/>
      <c r="J66" s="787"/>
      <c r="K66" s="787"/>
      <c r="L66" s="787"/>
      <c r="M66" s="787"/>
      <c r="N66" s="787"/>
      <c r="O66" s="787"/>
      <c r="P66" s="788"/>
      <c r="Q66" s="763" t="s">
        <v>430</v>
      </c>
      <c r="R66" s="764"/>
      <c r="S66" s="764"/>
      <c r="T66" s="764"/>
      <c r="U66" s="765"/>
      <c r="V66" s="763" t="s">
        <v>431</v>
      </c>
      <c r="W66" s="764"/>
      <c r="X66" s="764"/>
      <c r="Y66" s="764"/>
      <c r="Z66" s="765"/>
      <c r="AA66" s="763" t="s">
        <v>432</v>
      </c>
      <c r="AB66" s="764"/>
      <c r="AC66" s="764"/>
      <c r="AD66" s="764"/>
      <c r="AE66" s="765"/>
      <c r="AF66" s="898" t="s">
        <v>433</v>
      </c>
      <c r="AG66" s="859"/>
      <c r="AH66" s="859"/>
      <c r="AI66" s="859"/>
      <c r="AJ66" s="899"/>
      <c r="AK66" s="763" t="s">
        <v>434</v>
      </c>
      <c r="AL66" s="787"/>
      <c r="AM66" s="787"/>
      <c r="AN66" s="787"/>
      <c r="AO66" s="788"/>
      <c r="AP66" s="763" t="s">
        <v>435</v>
      </c>
      <c r="AQ66" s="764"/>
      <c r="AR66" s="764"/>
      <c r="AS66" s="764"/>
      <c r="AT66" s="765"/>
      <c r="AU66" s="763" t="s">
        <v>436</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600</v>
      </c>
      <c r="C68" s="916"/>
      <c r="D68" s="916"/>
      <c r="E68" s="916"/>
      <c r="F68" s="916"/>
      <c r="G68" s="916"/>
      <c r="H68" s="916"/>
      <c r="I68" s="916"/>
      <c r="J68" s="916"/>
      <c r="K68" s="916"/>
      <c r="L68" s="916"/>
      <c r="M68" s="916"/>
      <c r="N68" s="916"/>
      <c r="O68" s="916"/>
      <c r="P68" s="917"/>
      <c r="Q68" s="918">
        <v>2887</v>
      </c>
      <c r="R68" s="912"/>
      <c r="S68" s="912"/>
      <c r="T68" s="912"/>
      <c r="U68" s="912"/>
      <c r="V68" s="912">
        <v>2789</v>
      </c>
      <c r="W68" s="912"/>
      <c r="X68" s="912"/>
      <c r="Y68" s="912"/>
      <c r="Z68" s="912"/>
      <c r="AA68" s="912">
        <v>98</v>
      </c>
      <c r="AB68" s="912"/>
      <c r="AC68" s="912"/>
      <c r="AD68" s="912"/>
      <c r="AE68" s="912"/>
      <c r="AF68" s="912">
        <v>98</v>
      </c>
      <c r="AG68" s="912"/>
      <c r="AH68" s="912"/>
      <c r="AI68" s="912"/>
      <c r="AJ68" s="912"/>
      <c r="AK68" s="912">
        <v>116</v>
      </c>
      <c r="AL68" s="912"/>
      <c r="AM68" s="912"/>
      <c r="AN68" s="912"/>
      <c r="AO68" s="912"/>
      <c r="AP68" s="912">
        <v>1339</v>
      </c>
      <c r="AQ68" s="912"/>
      <c r="AR68" s="912"/>
      <c r="AS68" s="912"/>
      <c r="AT68" s="912"/>
      <c r="AU68" s="912">
        <v>825</v>
      </c>
      <c r="AV68" s="912"/>
      <c r="AW68" s="912"/>
      <c r="AX68" s="912"/>
      <c r="AY68" s="912"/>
      <c r="AZ68" s="913" t="s">
        <v>622</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601</v>
      </c>
      <c r="C69" s="920"/>
      <c r="D69" s="920"/>
      <c r="E69" s="920"/>
      <c r="F69" s="920"/>
      <c r="G69" s="920"/>
      <c r="H69" s="920"/>
      <c r="I69" s="920"/>
      <c r="J69" s="920"/>
      <c r="K69" s="920"/>
      <c r="L69" s="920"/>
      <c r="M69" s="920"/>
      <c r="N69" s="920"/>
      <c r="O69" s="920"/>
      <c r="P69" s="921"/>
      <c r="Q69" s="922">
        <v>563</v>
      </c>
      <c r="R69" s="877"/>
      <c r="S69" s="877"/>
      <c r="T69" s="877"/>
      <c r="U69" s="877"/>
      <c r="V69" s="877">
        <v>485</v>
      </c>
      <c r="W69" s="877"/>
      <c r="X69" s="877"/>
      <c r="Y69" s="877"/>
      <c r="Z69" s="877"/>
      <c r="AA69" s="877">
        <v>77</v>
      </c>
      <c r="AB69" s="877"/>
      <c r="AC69" s="877"/>
      <c r="AD69" s="877"/>
      <c r="AE69" s="877"/>
      <c r="AF69" s="877">
        <v>77</v>
      </c>
      <c r="AG69" s="877"/>
      <c r="AH69" s="877"/>
      <c r="AI69" s="877"/>
      <c r="AJ69" s="877"/>
      <c r="AK69" s="877">
        <v>21</v>
      </c>
      <c r="AL69" s="877"/>
      <c r="AM69" s="877"/>
      <c r="AN69" s="877"/>
      <c r="AO69" s="877"/>
      <c r="AP69" s="877" t="s">
        <v>599</v>
      </c>
      <c r="AQ69" s="877"/>
      <c r="AR69" s="877"/>
      <c r="AS69" s="877"/>
      <c r="AT69" s="877"/>
      <c r="AU69" s="877" t="s">
        <v>599</v>
      </c>
      <c r="AV69" s="877"/>
      <c r="AW69" s="877"/>
      <c r="AX69" s="877"/>
      <c r="AY69" s="877"/>
      <c r="AZ69" s="874" t="s">
        <v>612</v>
      </c>
      <c r="BA69" s="874"/>
      <c r="BB69" s="874"/>
      <c r="BC69" s="874"/>
      <c r="BD69" s="875"/>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602</v>
      </c>
      <c r="C70" s="920"/>
      <c r="D70" s="920"/>
      <c r="E70" s="920"/>
      <c r="F70" s="920"/>
      <c r="G70" s="920"/>
      <c r="H70" s="920"/>
      <c r="I70" s="920"/>
      <c r="J70" s="920"/>
      <c r="K70" s="920"/>
      <c r="L70" s="920"/>
      <c r="M70" s="920"/>
      <c r="N70" s="920"/>
      <c r="O70" s="920"/>
      <c r="P70" s="921"/>
      <c r="Q70" s="922">
        <v>557</v>
      </c>
      <c r="R70" s="877"/>
      <c r="S70" s="877"/>
      <c r="T70" s="877"/>
      <c r="U70" s="877"/>
      <c r="V70" s="877">
        <v>507</v>
      </c>
      <c r="W70" s="877"/>
      <c r="X70" s="877"/>
      <c r="Y70" s="877"/>
      <c r="Z70" s="877"/>
      <c r="AA70" s="877">
        <v>50</v>
      </c>
      <c r="AB70" s="877"/>
      <c r="AC70" s="877"/>
      <c r="AD70" s="877"/>
      <c r="AE70" s="877"/>
      <c r="AF70" s="877">
        <v>50</v>
      </c>
      <c r="AG70" s="877"/>
      <c r="AH70" s="877"/>
      <c r="AI70" s="877"/>
      <c r="AJ70" s="877"/>
      <c r="AK70" s="877" t="s">
        <v>599</v>
      </c>
      <c r="AL70" s="877"/>
      <c r="AM70" s="877"/>
      <c r="AN70" s="877"/>
      <c r="AO70" s="877"/>
      <c r="AP70" s="877">
        <v>15</v>
      </c>
      <c r="AQ70" s="877"/>
      <c r="AR70" s="877"/>
      <c r="AS70" s="877"/>
      <c r="AT70" s="877"/>
      <c r="AU70" s="877">
        <v>5</v>
      </c>
      <c r="AV70" s="877"/>
      <c r="AW70" s="877"/>
      <c r="AX70" s="877"/>
      <c r="AY70" s="877"/>
      <c r="AZ70" s="874"/>
      <c r="BA70" s="874"/>
      <c r="BB70" s="874"/>
      <c r="BC70" s="874"/>
      <c r="BD70" s="875"/>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603</v>
      </c>
      <c r="C71" s="920"/>
      <c r="D71" s="920"/>
      <c r="E71" s="920"/>
      <c r="F71" s="920"/>
      <c r="G71" s="920"/>
      <c r="H71" s="920"/>
      <c r="I71" s="920"/>
      <c r="J71" s="920"/>
      <c r="K71" s="920"/>
      <c r="L71" s="920"/>
      <c r="M71" s="920"/>
      <c r="N71" s="920"/>
      <c r="O71" s="920"/>
      <c r="P71" s="921"/>
      <c r="Q71" s="922">
        <v>1413</v>
      </c>
      <c r="R71" s="877"/>
      <c r="S71" s="877"/>
      <c r="T71" s="877"/>
      <c r="U71" s="877"/>
      <c r="V71" s="877">
        <v>1352</v>
      </c>
      <c r="W71" s="877"/>
      <c r="X71" s="877"/>
      <c r="Y71" s="877"/>
      <c r="Z71" s="877"/>
      <c r="AA71" s="877">
        <v>61</v>
      </c>
      <c r="AB71" s="877"/>
      <c r="AC71" s="877"/>
      <c r="AD71" s="877"/>
      <c r="AE71" s="877"/>
      <c r="AF71" s="877">
        <v>61</v>
      </c>
      <c r="AG71" s="877"/>
      <c r="AH71" s="877"/>
      <c r="AI71" s="877"/>
      <c r="AJ71" s="877"/>
      <c r="AK71" s="877">
        <v>21</v>
      </c>
      <c r="AL71" s="877"/>
      <c r="AM71" s="877"/>
      <c r="AN71" s="877"/>
      <c r="AO71" s="877"/>
      <c r="AP71" s="877">
        <v>2159</v>
      </c>
      <c r="AQ71" s="877"/>
      <c r="AR71" s="877"/>
      <c r="AS71" s="877"/>
      <c r="AT71" s="877"/>
      <c r="AU71" s="877">
        <v>215</v>
      </c>
      <c r="AV71" s="877"/>
      <c r="AW71" s="877"/>
      <c r="AX71" s="877"/>
      <c r="AY71" s="877"/>
      <c r="AZ71" s="874" t="s">
        <v>612</v>
      </c>
      <c r="BA71" s="874"/>
      <c r="BB71" s="874"/>
      <c r="BC71" s="874"/>
      <c r="BD71" s="875"/>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604</v>
      </c>
      <c r="C72" s="920"/>
      <c r="D72" s="920"/>
      <c r="E72" s="920"/>
      <c r="F72" s="920"/>
      <c r="G72" s="920"/>
      <c r="H72" s="920"/>
      <c r="I72" s="920"/>
      <c r="J72" s="920"/>
      <c r="K72" s="920"/>
      <c r="L72" s="920"/>
      <c r="M72" s="920"/>
      <c r="N72" s="920"/>
      <c r="O72" s="920"/>
      <c r="P72" s="921"/>
      <c r="Q72" s="922">
        <v>82</v>
      </c>
      <c r="R72" s="877"/>
      <c r="S72" s="877"/>
      <c r="T72" s="877"/>
      <c r="U72" s="877"/>
      <c r="V72" s="877">
        <v>74</v>
      </c>
      <c r="W72" s="877"/>
      <c r="X72" s="877"/>
      <c r="Y72" s="877"/>
      <c r="Z72" s="877"/>
      <c r="AA72" s="877">
        <v>9</v>
      </c>
      <c r="AB72" s="877"/>
      <c r="AC72" s="877"/>
      <c r="AD72" s="877"/>
      <c r="AE72" s="877"/>
      <c r="AF72" s="877">
        <v>9</v>
      </c>
      <c r="AG72" s="877"/>
      <c r="AH72" s="877"/>
      <c r="AI72" s="877"/>
      <c r="AJ72" s="877"/>
      <c r="AK72" s="877">
        <v>0</v>
      </c>
      <c r="AL72" s="877"/>
      <c r="AM72" s="877"/>
      <c r="AN72" s="877"/>
      <c r="AO72" s="877"/>
      <c r="AP72" s="877" t="s">
        <v>599</v>
      </c>
      <c r="AQ72" s="877"/>
      <c r="AR72" s="877"/>
      <c r="AS72" s="877"/>
      <c r="AT72" s="877"/>
      <c r="AU72" s="877" t="s">
        <v>599</v>
      </c>
      <c r="AV72" s="877"/>
      <c r="AW72" s="877"/>
      <c r="AX72" s="877"/>
      <c r="AY72" s="877"/>
      <c r="AZ72" s="874" t="s">
        <v>623</v>
      </c>
      <c r="BA72" s="874"/>
      <c r="BB72" s="874"/>
      <c r="BC72" s="874"/>
      <c r="BD72" s="875"/>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605</v>
      </c>
      <c r="C73" s="920"/>
      <c r="D73" s="920"/>
      <c r="E73" s="920"/>
      <c r="F73" s="920"/>
      <c r="G73" s="920"/>
      <c r="H73" s="920"/>
      <c r="I73" s="920"/>
      <c r="J73" s="920"/>
      <c r="K73" s="920"/>
      <c r="L73" s="920"/>
      <c r="M73" s="920"/>
      <c r="N73" s="920"/>
      <c r="O73" s="920"/>
      <c r="P73" s="921"/>
      <c r="Q73" s="922">
        <v>318</v>
      </c>
      <c r="R73" s="877"/>
      <c r="S73" s="877"/>
      <c r="T73" s="877"/>
      <c r="U73" s="877"/>
      <c r="V73" s="877">
        <v>313</v>
      </c>
      <c r="W73" s="877"/>
      <c r="X73" s="877"/>
      <c r="Y73" s="877"/>
      <c r="Z73" s="877"/>
      <c r="AA73" s="877">
        <v>5</v>
      </c>
      <c r="AB73" s="877"/>
      <c r="AC73" s="877"/>
      <c r="AD73" s="877"/>
      <c r="AE73" s="877"/>
      <c r="AF73" s="877">
        <v>5</v>
      </c>
      <c r="AG73" s="877"/>
      <c r="AH73" s="877"/>
      <c r="AI73" s="877"/>
      <c r="AJ73" s="877"/>
      <c r="AK73" s="877" t="s">
        <v>599</v>
      </c>
      <c r="AL73" s="877"/>
      <c r="AM73" s="877"/>
      <c r="AN73" s="877"/>
      <c r="AO73" s="877"/>
      <c r="AP73" s="877" t="s">
        <v>599</v>
      </c>
      <c r="AQ73" s="877"/>
      <c r="AR73" s="877"/>
      <c r="AS73" s="877"/>
      <c r="AT73" s="877"/>
      <c r="AU73" s="877" t="s">
        <v>599</v>
      </c>
      <c r="AV73" s="877"/>
      <c r="AW73" s="877"/>
      <c r="AX73" s="877"/>
      <c r="AY73" s="877"/>
      <c r="AZ73" s="874"/>
      <c r="BA73" s="874"/>
      <c r="BB73" s="874"/>
      <c r="BC73" s="874"/>
      <c r="BD73" s="875"/>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606</v>
      </c>
      <c r="C74" s="920"/>
      <c r="D74" s="920"/>
      <c r="E74" s="920"/>
      <c r="F74" s="920"/>
      <c r="G74" s="920"/>
      <c r="H74" s="920"/>
      <c r="I74" s="920"/>
      <c r="J74" s="920"/>
      <c r="K74" s="920"/>
      <c r="L74" s="920"/>
      <c r="M74" s="920"/>
      <c r="N74" s="920"/>
      <c r="O74" s="920"/>
      <c r="P74" s="921"/>
      <c r="Q74" s="922">
        <v>80</v>
      </c>
      <c r="R74" s="877"/>
      <c r="S74" s="877"/>
      <c r="T74" s="877"/>
      <c r="U74" s="877"/>
      <c r="V74" s="877">
        <v>71</v>
      </c>
      <c r="W74" s="877"/>
      <c r="X74" s="877"/>
      <c r="Y74" s="877"/>
      <c r="Z74" s="877"/>
      <c r="AA74" s="877">
        <v>9</v>
      </c>
      <c r="AB74" s="877"/>
      <c r="AC74" s="877"/>
      <c r="AD74" s="877"/>
      <c r="AE74" s="877"/>
      <c r="AF74" s="877">
        <v>9</v>
      </c>
      <c r="AG74" s="877"/>
      <c r="AH74" s="877"/>
      <c r="AI74" s="877"/>
      <c r="AJ74" s="877"/>
      <c r="AK74" s="877" t="s">
        <v>599</v>
      </c>
      <c r="AL74" s="877"/>
      <c r="AM74" s="877"/>
      <c r="AN74" s="877"/>
      <c r="AO74" s="877"/>
      <c r="AP74" s="877">
        <v>51</v>
      </c>
      <c r="AQ74" s="877"/>
      <c r="AR74" s="877"/>
      <c r="AS74" s="877"/>
      <c r="AT74" s="877"/>
      <c r="AU74" s="877">
        <v>11</v>
      </c>
      <c r="AV74" s="877"/>
      <c r="AW74" s="877"/>
      <c r="AX74" s="877"/>
      <c r="AY74" s="877"/>
      <c r="AZ74" s="874"/>
      <c r="BA74" s="874"/>
      <c r="BB74" s="874"/>
      <c r="BC74" s="874"/>
      <c r="BD74" s="875"/>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607</v>
      </c>
      <c r="C75" s="920"/>
      <c r="D75" s="920"/>
      <c r="E75" s="920"/>
      <c r="F75" s="920"/>
      <c r="G75" s="920"/>
      <c r="H75" s="920"/>
      <c r="I75" s="920"/>
      <c r="J75" s="920"/>
      <c r="K75" s="920"/>
      <c r="L75" s="920"/>
      <c r="M75" s="920"/>
      <c r="N75" s="920"/>
      <c r="O75" s="920"/>
      <c r="P75" s="921"/>
      <c r="Q75" s="923">
        <v>271</v>
      </c>
      <c r="R75" s="924"/>
      <c r="S75" s="924"/>
      <c r="T75" s="924"/>
      <c r="U75" s="876"/>
      <c r="V75" s="925">
        <v>235</v>
      </c>
      <c r="W75" s="924"/>
      <c r="X75" s="924"/>
      <c r="Y75" s="924"/>
      <c r="Z75" s="876"/>
      <c r="AA75" s="925">
        <v>37</v>
      </c>
      <c r="AB75" s="924"/>
      <c r="AC75" s="924"/>
      <c r="AD75" s="924"/>
      <c r="AE75" s="876"/>
      <c r="AF75" s="925">
        <v>37</v>
      </c>
      <c r="AG75" s="924"/>
      <c r="AH75" s="924"/>
      <c r="AI75" s="924"/>
      <c r="AJ75" s="876"/>
      <c r="AK75" s="925" t="s">
        <v>599</v>
      </c>
      <c r="AL75" s="924"/>
      <c r="AM75" s="924"/>
      <c r="AN75" s="924"/>
      <c r="AO75" s="876"/>
      <c r="AP75" s="925" t="s">
        <v>599</v>
      </c>
      <c r="AQ75" s="924"/>
      <c r="AR75" s="924"/>
      <c r="AS75" s="924"/>
      <c r="AT75" s="876"/>
      <c r="AU75" s="877" t="s">
        <v>599</v>
      </c>
      <c r="AV75" s="877"/>
      <c r="AW75" s="877"/>
      <c r="AX75" s="877"/>
      <c r="AY75" s="877"/>
      <c r="AZ75" s="874"/>
      <c r="BA75" s="874"/>
      <c r="BB75" s="874"/>
      <c r="BC75" s="874"/>
      <c r="BD75" s="875"/>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608</v>
      </c>
      <c r="C76" s="920"/>
      <c r="D76" s="920"/>
      <c r="E76" s="920"/>
      <c r="F76" s="920"/>
      <c r="G76" s="920"/>
      <c r="H76" s="920"/>
      <c r="I76" s="920"/>
      <c r="J76" s="920"/>
      <c r="K76" s="920"/>
      <c r="L76" s="920"/>
      <c r="M76" s="920"/>
      <c r="N76" s="920"/>
      <c r="O76" s="920"/>
      <c r="P76" s="921"/>
      <c r="Q76" s="923">
        <v>261265</v>
      </c>
      <c r="R76" s="924"/>
      <c r="S76" s="924"/>
      <c r="T76" s="924"/>
      <c r="U76" s="876"/>
      <c r="V76" s="925">
        <v>253642</v>
      </c>
      <c r="W76" s="924"/>
      <c r="X76" s="924"/>
      <c r="Y76" s="924"/>
      <c r="Z76" s="876"/>
      <c r="AA76" s="925">
        <v>7623</v>
      </c>
      <c r="AB76" s="924"/>
      <c r="AC76" s="924"/>
      <c r="AD76" s="924"/>
      <c r="AE76" s="876"/>
      <c r="AF76" s="925">
        <v>7623</v>
      </c>
      <c r="AG76" s="924"/>
      <c r="AH76" s="924"/>
      <c r="AI76" s="924"/>
      <c r="AJ76" s="876"/>
      <c r="AK76" s="925" t="s">
        <v>599</v>
      </c>
      <c r="AL76" s="924"/>
      <c r="AM76" s="924"/>
      <c r="AN76" s="924"/>
      <c r="AO76" s="876"/>
      <c r="AP76" s="925" t="s">
        <v>599</v>
      </c>
      <c r="AQ76" s="924"/>
      <c r="AR76" s="924"/>
      <c r="AS76" s="924"/>
      <c r="AT76" s="876"/>
      <c r="AU76" s="877" t="s">
        <v>599</v>
      </c>
      <c r="AV76" s="877"/>
      <c r="AW76" s="877"/>
      <c r="AX76" s="877"/>
      <c r="AY76" s="877"/>
      <c r="AZ76" s="874"/>
      <c r="BA76" s="874"/>
      <c r="BB76" s="874"/>
      <c r="BC76" s="874"/>
      <c r="BD76" s="875"/>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t="s">
        <v>609</v>
      </c>
      <c r="C77" s="920"/>
      <c r="D77" s="920"/>
      <c r="E77" s="920"/>
      <c r="F77" s="920"/>
      <c r="G77" s="920"/>
      <c r="H77" s="920"/>
      <c r="I77" s="920"/>
      <c r="J77" s="920"/>
      <c r="K77" s="920"/>
      <c r="L77" s="920"/>
      <c r="M77" s="920"/>
      <c r="N77" s="920"/>
      <c r="O77" s="920"/>
      <c r="P77" s="921"/>
      <c r="Q77" s="923">
        <v>167</v>
      </c>
      <c r="R77" s="924"/>
      <c r="S77" s="924"/>
      <c r="T77" s="924"/>
      <c r="U77" s="876"/>
      <c r="V77" s="925">
        <v>78</v>
      </c>
      <c r="W77" s="924"/>
      <c r="X77" s="924"/>
      <c r="Y77" s="924"/>
      <c r="Z77" s="876"/>
      <c r="AA77" s="925">
        <v>89</v>
      </c>
      <c r="AB77" s="924"/>
      <c r="AC77" s="924"/>
      <c r="AD77" s="924"/>
      <c r="AE77" s="876"/>
      <c r="AF77" s="925">
        <v>1164</v>
      </c>
      <c r="AG77" s="924"/>
      <c r="AH77" s="924"/>
      <c r="AI77" s="924"/>
      <c r="AJ77" s="876"/>
      <c r="AK77" s="925" t="s">
        <v>599</v>
      </c>
      <c r="AL77" s="924"/>
      <c r="AM77" s="924"/>
      <c r="AN77" s="924"/>
      <c r="AO77" s="876"/>
      <c r="AP77" s="925">
        <v>420</v>
      </c>
      <c r="AQ77" s="924"/>
      <c r="AR77" s="924"/>
      <c r="AS77" s="924"/>
      <c r="AT77" s="876"/>
      <c r="AU77" s="877" t="s">
        <v>599</v>
      </c>
      <c r="AV77" s="877"/>
      <c r="AW77" s="877"/>
      <c r="AX77" s="877"/>
      <c r="AY77" s="877"/>
      <c r="AZ77" s="874" t="s">
        <v>613</v>
      </c>
      <c r="BA77" s="874"/>
      <c r="BB77" s="874"/>
      <c r="BC77" s="874"/>
      <c r="BD77" s="875"/>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t="s">
        <v>610</v>
      </c>
      <c r="C78" s="920"/>
      <c r="D78" s="920"/>
      <c r="E78" s="920"/>
      <c r="F78" s="920"/>
      <c r="G78" s="920"/>
      <c r="H78" s="920"/>
      <c r="I78" s="920"/>
      <c r="J78" s="920"/>
      <c r="K78" s="920"/>
      <c r="L78" s="920"/>
      <c r="M78" s="920"/>
      <c r="N78" s="920"/>
      <c r="O78" s="920"/>
      <c r="P78" s="921"/>
      <c r="Q78" s="922">
        <v>52</v>
      </c>
      <c r="R78" s="877"/>
      <c r="S78" s="877"/>
      <c r="T78" s="877"/>
      <c r="U78" s="877"/>
      <c r="V78" s="877">
        <v>36</v>
      </c>
      <c r="W78" s="877"/>
      <c r="X78" s="877"/>
      <c r="Y78" s="877"/>
      <c r="Z78" s="877"/>
      <c r="AA78" s="877">
        <v>16</v>
      </c>
      <c r="AB78" s="877"/>
      <c r="AC78" s="877"/>
      <c r="AD78" s="877"/>
      <c r="AE78" s="877"/>
      <c r="AF78" s="877">
        <v>16</v>
      </c>
      <c r="AG78" s="877"/>
      <c r="AH78" s="877"/>
      <c r="AI78" s="877"/>
      <c r="AJ78" s="877"/>
      <c r="AK78" s="877" t="s">
        <v>599</v>
      </c>
      <c r="AL78" s="877"/>
      <c r="AM78" s="877"/>
      <c r="AN78" s="877"/>
      <c r="AO78" s="877"/>
      <c r="AP78" s="877" t="s">
        <v>599</v>
      </c>
      <c r="AQ78" s="877"/>
      <c r="AR78" s="877"/>
      <c r="AS78" s="877"/>
      <c r="AT78" s="877"/>
      <c r="AU78" s="877" t="s">
        <v>599</v>
      </c>
      <c r="AV78" s="877"/>
      <c r="AW78" s="877"/>
      <c r="AX78" s="877"/>
      <c r="AY78" s="877"/>
      <c r="AZ78" s="874"/>
      <c r="BA78" s="874"/>
      <c r="BB78" s="874"/>
      <c r="BC78" s="874"/>
      <c r="BD78" s="875"/>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t="s">
        <v>611</v>
      </c>
      <c r="C79" s="920"/>
      <c r="D79" s="920"/>
      <c r="E79" s="920"/>
      <c r="F79" s="920"/>
      <c r="G79" s="920"/>
      <c r="H79" s="920"/>
      <c r="I79" s="920"/>
      <c r="J79" s="920"/>
      <c r="K79" s="920"/>
      <c r="L79" s="920"/>
      <c r="M79" s="920"/>
      <c r="N79" s="920"/>
      <c r="O79" s="920"/>
      <c r="P79" s="921"/>
      <c r="Q79" s="922">
        <v>72</v>
      </c>
      <c r="R79" s="877"/>
      <c r="S79" s="877"/>
      <c r="T79" s="877"/>
      <c r="U79" s="877"/>
      <c r="V79" s="877">
        <v>69</v>
      </c>
      <c r="W79" s="877"/>
      <c r="X79" s="877"/>
      <c r="Y79" s="877"/>
      <c r="Z79" s="877"/>
      <c r="AA79" s="877">
        <v>3</v>
      </c>
      <c r="AB79" s="877"/>
      <c r="AC79" s="877"/>
      <c r="AD79" s="877"/>
      <c r="AE79" s="877"/>
      <c r="AF79" s="877">
        <v>3</v>
      </c>
      <c r="AG79" s="877"/>
      <c r="AH79" s="877"/>
      <c r="AI79" s="877"/>
      <c r="AJ79" s="877"/>
      <c r="AK79" s="877" t="s">
        <v>599</v>
      </c>
      <c r="AL79" s="877"/>
      <c r="AM79" s="877"/>
      <c r="AN79" s="877"/>
      <c r="AO79" s="877"/>
      <c r="AP79" s="877" t="s">
        <v>599</v>
      </c>
      <c r="AQ79" s="877"/>
      <c r="AR79" s="877"/>
      <c r="AS79" s="877"/>
      <c r="AT79" s="877"/>
      <c r="AU79" s="877" t="s">
        <v>599</v>
      </c>
      <c r="AV79" s="877"/>
      <c r="AW79" s="877"/>
      <c r="AX79" s="877"/>
      <c r="AY79" s="877"/>
      <c r="AZ79" s="874"/>
      <c r="BA79" s="874"/>
      <c r="BB79" s="874"/>
      <c r="BC79" s="874"/>
      <c r="BD79" s="875"/>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6"/>
      <c r="BA80" s="926"/>
      <c r="BB80" s="926"/>
      <c r="BC80" s="926"/>
      <c r="BD80" s="927"/>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6"/>
      <c r="BA81" s="926"/>
      <c r="BB81" s="926"/>
      <c r="BC81" s="926"/>
      <c r="BD81" s="927"/>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6"/>
      <c r="BA82" s="926"/>
      <c r="BB82" s="926"/>
      <c r="BC82" s="926"/>
      <c r="BD82" s="927"/>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6"/>
      <c r="BA83" s="926"/>
      <c r="BB83" s="926"/>
      <c r="BC83" s="926"/>
      <c r="BD83" s="927"/>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6"/>
      <c r="BA84" s="926"/>
      <c r="BB84" s="926"/>
      <c r="BC84" s="926"/>
      <c r="BD84" s="927"/>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6"/>
      <c r="BA85" s="926"/>
      <c r="BB85" s="926"/>
      <c r="BC85" s="926"/>
      <c r="BD85" s="927"/>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6"/>
      <c r="BA86" s="926"/>
      <c r="BB86" s="926"/>
      <c r="BC86" s="926"/>
      <c r="BD86" s="927"/>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392</v>
      </c>
      <c r="B88" s="836" t="s">
        <v>437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9152</v>
      </c>
      <c r="AG88" s="888"/>
      <c r="AH88" s="888"/>
      <c r="AI88" s="888"/>
      <c r="AJ88" s="888"/>
      <c r="AK88" s="885"/>
      <c r="AL88" s="885"/>
      <c r="AM88" s="885"/>
      <c r="AN88" s="885"/>
      <c r="AO88" s="885"/>
      <c r="AP88" s="888">
        <v>3984</v>
      </c>
      <c r="AQ88" s="888"/>
      <c r="AR88" s="888"/>
      <c r="AS88" s="888"/>
      <c r="AT88" s="888"/>
      <c r="AU88" s="888">
        <v>1056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438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170</v>
      </c>
      <c r="CS102" s="896"/>
      <c r="CT102" s="896"/>
      <c r="CU102" s="896"/>
      <c r="CV102" s="939"/>
      <c r="CW102" s="938">
        <v>545</v>
      </c>
      <c r="CX102" s="896"/>
      <c r="CY102" s="896"/>
      <c r="CZ102" s="896"/>
      <c r="DA102" s="939"/>
      <c r="DB102" s="938" t="s">
        <v>630</v>
      </c>
      <c r="DC102" s="896"/>
      <c r="DD102" s="896"/>
      <c r="DE102" s="896"/>
      <c r="DF102" s="939"/>
      <c r="DG102" s="938">
        <v>3622</v>
      </c>
      <c r="DH102" s="896"/>
      <c r="DI102" s="896"/>
      <c r="DJ102" s="896"/>
      <c r="DK102" s="939"/>
      <c r="DL102" s="938" t="s">
        <v>630</v>
      </c>
      <c r="DM102" s="896"/>
      <c r="DN102" s="896"/>
      <c r="DO102" s="896"/>
      <c r="DP102" s="939"/>
      <c r="DQ102" s="938">
        <v>1580</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443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445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446</v>
      </c>
      <c r="AB109" s="941"/>
      <c r="AC109" s="941"/>
      <c r="AD109" s="941"/>
      <c r="AE109" s="942"/>
      <c r="AF109" s="940" t="s">
        <v>306</v>
      </c>
      <c r="AG109" s="941"/>
      <c r="AH109" s="941"/>
      <c r="AI109" s="941"/>
      <c r="AJ109" s="942"/>
      <c r="AK109" s="940" t="s">
        <v>305</v>
      </c>
      <c r="AL109" s="941"/>
      <c r="AM109" s="941"/>
      <c r="AN109" s="941"/>
      <c r="AO109" s="942"/>
      <c r="AP109" s="940" t="s">
        <v>447</v>
      </c>
      <c r="AQ109" s="941"/>
      <c r="AR109" s="941"/>
      <c r="AS109" s="941"/>
      <c r="AT109" s="943"/>
      <c r="AU109" s="960" t="s">
        <v>445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446</v>
      </c>
      <c r="BR109" s="941"/>
      <c r="BS109" s="941"/>
      <c r="BT109" s="941"/>
      <c r="BU109" s="942"/>
      <c r="BV109" s="940" t="s">
        <v>306</v>
      </c>
      <c r="BW109" s="941"/>
      <c r="BX109" s="941"/>
      <c r="BY109" s="941"/>
      <c r="BZ109" s="942"/>
      <c r="CA109" s="940" t="s">
        <v>305</v>
      </c>
      <c r="CB109" s="941"/>
      <c r="CC109" s="941"/>
      <c r="CD109" s="941"/>
      <c r="CE109" s="942"/>
      <c r="CF109" s="961" t="s">
        <v>447</v>
      </c>
      <c r="CG109" s="961"/>
      <c r="CH109" s="961"/>
      <c r="CI109" s="961"/>
      <c r="CJ109" s="961"/>
      <c r="CK109" s="940" t="s">
        <v>448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446</v>
      </c>
      <c r="DH109" s="941"/>
      <c r="DI109" s="941"/>
      <c r="DJ109" s="941"/>
      <c r="DK109" s="942"/>
      <c r="DL109" s="940" t="s">
        <v>306</v>
      </c>
      <c r="DM109" s="941"/>
      <c r="DN109" s="941"/>
      <c r="DO109" s="941"/>
      <c r="DP109" s="942"/>
      <c r="DQ109" s="940" t="s">
        <v>305</v>
      </c>
      <c r="DR109" s="941"/>
      <c r="DS109" s="941"/>
      <c r="DT109" s="941"/>
      <c r="DU109" s="942"/>
      <c r="DV109" s="940" t="s">
        <v>447</v>
      </c>
      <c r="DW109" s="941"/>
      <c r="DX109" s="941"/>
      <c r="DY109" s="941"/>
      <c r="DZ109" s="943"/>
    </row>
    <row r="110" spans="1:131" s="247" customFormat="1" ht="26.25" customHeight="1" x14ac:dyDescent="0.2">
      <c r="A110" s="944" t="s">
        <v>449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5211269</v>
      </c>
      <c r="AB110" s="948"/>
      <c r="AC110" s="948"/>
      <c r="AD110" s="948"/>
      <c r="AE110" s="949"/>
      <c r="AF110" s="950">
        <v>5289372</v>
      </c>
      <c r="AG110" s="948"/>
      <c r="AH110" s="948"/>
      <c r="AI110" s="948"/>
      <c r="AJ110" s="949"/>
      <c r="AK110" s="950">
        <v>5493123</v>
      </c>
      <c r="AL110" s="948"/>
      <c r="AM110" s="948"/>
      <c r="AN110" s="948"/>
      <c r="AO110" s="949"/>
      <c r="AP110" s="951">
        <v>18.2</v>
      </c>
      <c r="AQ110" s="952"/>
      <c r="AR110" s="952"/>
      <c r="AS110" s="952"/>
      <c r="AT110" s="953"/>
      <c r="AU110" s="954" t="s">
        <v>73</v>
      </c>
      <c r="AV110" s="955"/>
      <c r="AW110" s="955"/>
      <c r="AX110" s="955"/>
      <c r="AY110" s="955"/>
      <c r="AZ110" s="996" t="s">
        <v>450</v>
      </c>
      <c r="BA110" s="945"/>
      <c r="BB110" s="945"/>
      <c r="BC110" s="945"/>
      <c r="BD110" s="945"/>
      <c r="BE110" s="945"/>
      <c r="BF110" s="945"/>
      <c r="BG110" s="945"/>
      <c r="BH110" s="945"/>
      <c r="BI110" s="945"/>
      <c r="BJ110" s="945"/>
      <c r="BK110" s="945"/>
      <c r="BL110" s="945"/>
      <c r="BM110" s="945"/>
      <c r="BN110" s="945"/>
      <c r="BO110" s="945"/>
      <c r="BP110" s="946"/>
      <c r="BQ110" s="982">
        <v>65207150</v>
      </c>
      <c r="BR110" s="983"/>
      <c r="BS110" s="983"/>
      <c r="BT110" s="983"/>
      <c r="BU110" s="983"/>
      <c r="BV110" s="983">
        <v>67505763</v>
      </c>
      <c r="BW110" s="983"/>
      <c r="BX110" s="983"/>
      <c r="BY110" s="983"/>
      <c r="BZ110" s="983"/>
      <c r="CA110" s="983">
        <v>69823302</v>
      </c>
      <c r="CB110" s="983"/>
      <c r="CC110" s="983"/>
      <c r="CD110" s="983"/>
      <c r="CE110" s="983"/>
      <c r="CF110" s="997">
        <v>231</v>
      </c>
      <c r="CG110" s="998"/>
      <c r="CH110" s="998"/>
      <c r="CI110" s="998"/>
      <c r="CJ110" s="998"/>
      <c r="CK110" s="999" t="s">
        <v>451</v>
      </c>
      <c r="CL110" s="1000"/>
      <c r="CM110" s="979" t="s">
        <v>452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1141612</v>
      </c>
      <c r="DH110" s="983"/>
      <c r="DI110" s="983"/>
      <c r="DJ110" s="983"/>
      <c r="DK110" s="983"/>
      <c r="DL110" s="983">
        <v>988234</v>
      </c>
      <c r="DM110" s="983"/>
      <c r="DN110" s="983"/>
      <c r="DO110" s="983"/>
      <c r="DP110" s="983"/>
      <c r="DQ110" s="983">
        <v>831728</v>
      </c>
      <c r="DR110" s="983"/>
      <c r="DS110" s="983"/>
      <c r="DT110" s="983"/>
      <c r="DU110" s="983"/>
      <c r="DV110" s="984">
        <v>2.8</v>
      </c>
      <c r="DW110" s="984"/>
      <c r="DX110" s="984"/>
      <c r="DY110" s="984"/>
      <c r="DZ110" s="985"/>
    </row>
    <row r="111" spans="1:131" s="247" customFormat="1" ht="26.25" customHeight="1" x14ac:dyDescent="0.2">
      <c r="A111" s="986" t="s">
        <v>453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454</v>
      </c>
      <c r="AB111" s="990"/>
      <c r="AC111" s="990"/>
      <c r="AD111" s="990"/>
      <c r="AE111" s="991"/>
      <c r="AF111" s="992" t="s">
        <v>454</v>
      </c>
      <c r="AG111" s="990"/>
      <c r="AH111" s="990"/>
      <c r="AI111" s="990"/>
      <c r="AJ111" s="991"/>
      <c r="AK111" s="992" t="s">
        <v>454</v>
      </c>
      <c r="AL111" s="990"/>
      <c r="AM111" s="990"/>
      <c r="AN111" s="990"/>
      <c r="AO111" s="991"/>
      <c r="AP111" s="993" t="s">
        <v>455</v>
      </c>
      <c r="AQ111" s="994"/>
      <c r="AR111" s="994"/>
      <c r="AS111" s="994"/>
      <c r="AT111" s="995"/>
      <c r="AU111" s="956"/>
      <c r="AV111" s="957"/>
      <c r="AW111" s="957"/>
      <c r="AX111" s="957"/>
      <c r="AY111" s="957"/>
      <c r="AZ111" s="1005" t="s">
        <v>456</v>
      </c>
      <c r="BA111" s="1006"/>
      <c r="BB111" s="1006"/>
      <c r="BC111" s="1006"/>
      <c r="BD111" s="1006"/>
      <c r="BE111" s="1006"/>
      <c r="BF111" s="1006"/>
      <c r="BG111" s="1006"/>
      <c r="BH111" s="1006"/>
      <c r="BI111" s="1006"/>
      <c r="BJ111" s="1006"/>
      <c r="BK111" s="1006"/>
      <c r="BL111" s="1006"/>
      <c r="BM111" s="1006"/>
      <c r="BN111" s="1006"/>
      <c r="BO111" s="1006"/>
      <c r="BP111" s="1007"/>
      <c r="BQ111" s="975">
        <v>4647746</v>
      </c>
      <c r="BR111" s="976"/>
      <c r="BS111" s="976"/>
      <c r="BT111" s="976"/>
      <c r="BU111" s="976"/>
      <c r="BV111" s="976">
        <v>4411366</v>
      </c>
      <c r="BW111" s="976"/>
      <c r="BX111" s="976"/>
      <c r="BY111" s="976"/>
      <c r="BZ111" s="976"/>
      <c r="CA111" s="976">
        <v>3506068</v>
      </c>
      <c r="CB111" s="976"/>
      <c r="CC111" s="976"/>
      <c r="CD111" s="976"/>
      <c r="CE111" s="976"/>
      <c r="CF111" s="970">
        <v>11.6</v>
      </c>
      <c r="CG111" s="971"/>
      <c r="CH111" s="971"/>
      <c r="CI111" s="971"/>
      <c r="CJ111" s="971"/>
      <c r="CK111" s="1001"/>
      <c r="CL111" s="1002"/>
      <c r="CM111" s="972" t="s">
        <v>457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389</v>
      </c>
      <c r="DH111" s="976"/>
      <c r="DI111" s="976"/>
      <c r="DJ111" s="976"/>
      <c r="DK111" s="976"/>
      <c r="DL111" s="976" t="s">
        <v>454</v>
      </c>
      <c r="DM111" s="976"/>
      <c r="DN111" s="976"/>
      <c r="DO111" s="976"/>
      <c r="DP111" s="976"/>
      <c r="DQ111" s="976" t="s">
        <v>455</v>
      </c>
      <c r="DR111" s="976"/>
      <c r="DS111" s="976"/>
      <c r="DT111" s="976"/>
      <c r="DU111" s="976"/>
      <c r="DV111" s="977" t="s">
        <v>455</v>
      </c>
      <c r="DW111" s="977"/>
      <c r="DX111" s="977"/>
      <c r="DY111" s="977"/>
      <c r="DZ111" s="978"/>
    </row>
    <row r="112" spans="1:131" s="247" customFormat="1" ht="26.25" customHeight="1" x14ac:dyDescent="0.2">
      <c r="A112" s="1008" t="s">
        <v>458</v>
      </c>
      <c r="B112" s="1009"/>
      <c r="C112" s="1006" t="s">
        <v>459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455</v>
      </c>
      <c r="AB112" s="1015"/>
      <c r="AC112" s="1015"/>
      <c r="AD112" s="1015"/>
      <c r="AE112" s="1016"/>
      <c r="AF112" s="1017" t="s">
        <v>454</v>
      </c>
      <c r="AG112" s="1015"/>
      <c r="AH112" s="1015"/>
      <c r="AI112" s="1015"/>
      <c r="AJ112" s="1016"/>
      <c r="AK112" s="1017" t="s">
        <v>454</v>
      </c>
      <c r="AL112" s="1015"/>
      <c r="AM112" s="1015"/>
      <c r="AN112" s="1015"/>
      <c r="AO112" s="1016"/>
      <c r="AP112" s="1018" t="s">
        <v>389</v>
      </c>
      <c r="AQ112" s="1019"/>
      <c r="AR112" s="1019"/>
      <c r="AS112" s="1019"/>
      <c r="AT112" s="1020"/>
      <c r="AU112" s="956"/>
      <c r="AV112" s="957"/>
      <c r="AW112" s="957"/>
      <c r="AX112" s="957"/>
      <c r="AY112" s="957"/>
      <c r="AZ112" s="1005" t="s">
        <v>460</v>
      </c>
      <c r="BA112" s="1006"/>
      <c r="BB112" s="1006"/>
      <c r="BC112" s="1006"/>
      <c r="BD112" s="1006"/>
      <c r="BE112" s="1006"/>
      <c r="BF112" s="1006"/>
      <c r="BG112" s="1006"/>
      <c r="BH112" s="1006"/>
      <c r="BI112" s="1006"/>
      <c r="BJ112" s="1006"/>
      <c r="BK112" s="1006"/>
      <c r="BL112" s="1006"/>
      <c r="BM112" s="1006"/>
      <c r="BN112" s="1006"/>
      <c r="BO112" s="1006"/>
      <c r="BP112" s="1007"/>
      <c r="BQ112" s="975">
        <v>19710066</v>
      </c>
      <c r="BR112" s="976"/>
      <c r="BS112" s="976"/>
      <c r="BT112" s="976"/>
      <c r="BU112" s="976"/>
      <c r="BV112" s="976">
        <v>19054357</v>
      </c>
      <c r="BW112" s="976"/>
      <c r="BX112" s="976"/>
      <c r="BY112" s="976"/>
      <c r="BZ112" s="976"/>
      <c r="CA112" s="976">
        <v>18092082</v>
      </c>
      <c r="CB112" s="976"/>
      <c r="CC112" s="976"/>
      <c r="CD112" s="976"/>
      <c r="CE112" s="976"/>
      <c r="CF112" s="970">
        <v>59.9</v>
      </c>
      <c r="CG112" s="971"/>
      <c r="CH112" s="971"/>
      <c r="CI112" s="971"/>
      <c r="CJ112" s="971"/>
      <c r="CK112" s="1001"/>
      <c r="CL112" s="1002"/>
      <c r="CM112" s="972" t="s">
        <v>461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455</v>
      </c>
      <c r="DH112" s="976"/>
      <c r="DI112" s="976"/>
      <c r="DJ112" s="976"/>
      <c r="DK112" s="976"/>
      <c r="DL112" s="976" t="s">
        <v>462</v>
      </c>
      <c r="DM112" s="976"/>
      <c r="DN112" s="976"/>
      <c r="DO112" s="976"/>
      <c r="DP112" s="976"/>
      <c r="DQ112" s="976" t="s">
        <v>454</v>
      </c>
      <c r="DR112" s="976"/>
      <c r="DS112" s="976"/>
      <c r="DT112" s="976"/>
      <c r="DU112" s="976"/>
      <c r="DV112" s="977" t="s">
        <v>454</v>
      </c>
      <c r="DW112" s="977"/>
      <c r="DX112" s="977"/>
      <c r="DY112" s="977"/>
      <c r="DZ112" s="978"/>
    </row>
    <row r="113" spans="1:130" s="247" customFormat="1" ht="26.25" customHeight="1" x14ac:dyDescent="0.2">
      <c r="A113" s="1010"/>
      <c r="B113" s="1011"/>
      <c r="C113" s="1006" t="s">
        <v>463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1454992</v>
      </c>
      <c r="AB113" s="990"/>
      <c r="AC113" s="990"/>
      <c r="AD113" s="990"/>
      <c r="AE113" s="991"/>
      <c r="AF113" s="992">
        <v>1420315</v>
      </c>
      <c r="AG113" s="990"/>
      <c r="AH113" s="990"/>
      <c r="AI113" s="990"/>
      <c r="AJ113" s="991"/>
      <c r="AK113" s="992">
        <v>1481857</v>
      </c>
      <c r="AL113" s="990"/>
      <c r="AM113" s="990"/>
      <c r="AN113" s="990"/>
      <c r="AO113" s="991"/>
      <c r="AP113" s="993">
        <v>4.9000000000000004</v>
      </c>
      <c r="AQ113" s="994"/>
      <c r="AR113" s="994"/>
      <c r="AS113" s="994"/>
      <c r="AT113" s="995"/>
      <c r="AU113" s="956"/>
      <c r="AV113" s="957"/>
      <c r="AW113" s="957"/>
      <c r="AX113" s="957"/>
      <c r="AY113" s="957"/>
      <c r="AZ113" s="1005" t="s">
        <v>464</v>
      </c>
      <c r="BA113" s="1006"/>
      <c r="BB113" s="1006"/>
      <c r="BC113" s="1006"/>
      <c r="BD113" s="1006"/>
      <c r="BE113" s="1006"/>
      <c r="BF113" s="1006"/>
      <c r="BG113" s="1006"/>
      <c r="BH113" s="1006"/>
      <c r="BI113" s="1006"/>
      <c r="BJ113" s="1006"/>
      <c r="BK113" s="1006"/>
      <c r="BL113" s="1006"/>
      <c r="BM113" s="1006"/>
      <c r="BN113" s="1006"/>
      <c r="BO113" s="1006"/>
      <c r="BP113" s="1007"/>
      <c r="BQ113" s="975">
        <v>931556</v>
      </c>
      <c r="BR113" s="976"/>
      <c r="BS113" s="976"/>
      <c r="BT113" s="976"/>
      <c r="BU113" s="976"/>
      <c r="BV113" s="976">
        <v>990300</v>
      </c>
      <c r="BW113" s="976"/>
      <c r="BX113" s="976"/>
      <c r="BY113" s="976"/>
      <c r="BZ113" s="976"/>
      <c r="CA113" s="976">
        <v>1055585</v>
      </c>
      <c r="CB113" s="976"/>
      <c r="CC113" s="976"/>
      <c r="CD113" s="976"/>
      <c r="CE113" s="976"/>
      <c r="CF113" s="970">
        <v>3.5</v>
      </c>
      <c r="CG113" s="971"/>
      <c r="CH113" s="971"/>
      <c r="CI113" s="971"/>
      <c r="CJ113" s="971"/>
      <c r="CK113" s="1001"/>
      <c r="CL113" s="1002"/>
      <c r="CM113" s="972" t="s">
        <v>465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455</v>
      </c>
      <c r="DH113" s="1015"/>
      <c r="DI113" s="1015"/>
      <c r="DJ113" s="1015"/>
      <c r="DK113" s="1016"/>
      <c r="DL113" s="1017" t="s">
        <v>454</v>
      </c>
      <c r="DM113" s="1015"/>
      <c r="DN113" s="1015"/>
      <c r="DO113" s="1015"/>
      <c r="DP113" s="1016"/>
      <c r="DQ113" s="1017" t="s">
        <v>462</v>
      </c>
      <c r="DR113" s="1015"/>
      <c r="DS113" s="1015"/>
      <c r="DT113" s="1015"/>
      <c r="DU113" s="1016"/>
      <c r="DV113" s="1018" t="s">
        <v>454</v>
      </c>
      <c r="DW113" s="1019"/>
      <c r="DX113" s="1019"/>
      <c r="DY113" s="1019"/>
      <c r="DZ113" s="1020"/>
    </row>
    <row r="114" spans="1:130" s="247" customFormat="1" ht="26.25" customHeight="1" x14ac:dyDescent="0.2">
      <c r="A114" s="1010"/>
      <c r="B114" s="1011"/>
      <c r="C114" s="1006" t="s">
        <v>466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97266</v>
      </c>
      <c r="AB114" s="1015"/>
      <c r="AC114" s="1015"/>
      <c r="AD114" s="1015"/>
      <c r="AE114" s="1016"/>
      <c r="AF114" s="1017">
        <v>100056</v>
      </c>
      <c r="AG114" s="1015"/>
      <c r="AH114" s="1015"/>
      <c r="AI114" s="1015"/>
      <c r="AJ114" s="1016"/>
      <c r="AK114" s="1017">
        <v>93107</v>
      </c>
      <c r="AL114" s="1015"/>
      <c r="AM114" s="1015"/>
      <c r="AN114" s="1015"/>
      <c r="AO114" s="1016"/>
      <c r="AP114" s="1018">
        <v>0.3</v>
      </c>
      <c r="AQ114" s="1019"/>
      <c r="AR114" s="1019"/>
      <c r="AS114" s="1019"/>
      <c r="AT114" s="1020"/>
      <c r="AU114" s="956"/>
      <c r="AV114" s="957"/>
      <c r="AW114" s="957"/>
      <c r="AX114" s="957"/>
      <c r="AY114" s="957"/>
      <c r="AZ114" s="1005" t="s">
        <v>467</v>
      </c>
      <c r="BA114" s="1006"/>
      <c r="BB114" s="1006"/>
      <c r="BC114" s="1006"/>
      <c r="BD114" s="1006"/>
      <c r="BE114" s="1006"/>
      <c r="BF114" s="1006"/>
      <c r="BG114" s="1006"/>
      <c r="BH114" s="1006"/>
      <c r="BI114" s="1006"/>
      <c r="BJ114" s="1006"/>
      <c r="BK114" s="1006"/>
      <c r="BL114" s="1006"/>
      <c r="BM114" s="1006"/>
      <c r="BN114" s="1006"/>
      <c r="BO114" s="1006"/>
      <c r="BP114" s="1007"/>
      <c r="BQ114" s="975">
        <v>8179928</v>
      </c>
      <c r="BR114" s="976"/>
      <c r="BS114" s="976"/>
      <c r="BT114" s="976"/>
      <c r="BU114" s="976"/>
      <c r="BV114" s="976">
        <v>8269033</v>
      </c>
      <c r="BW114" s="976"/>
      <c r="BX114" s="976"/>
      <c r="BY114" s="976"/>
      <c r="BZ114" s="976"/>
      <c r="CA114" s="976">
        <v>8573139</v>
      </c>
      <c r="CB114" s="976"/>
      <c r="CC114" s="976"/>
      <c r="CD114" s="976"/>
      <c r="CE114" s="976"/>
      <c r="CF114" s="970">
        <v>28.4</v>
      </c>
      <c r="CG114" s="971"/>
      <c r="CH114" s="971"/>
      <c r="CI114" s="971"/>
      <c r="CJ114" s="971"/>
      <c r="CK114" s="1001"/>
      <c r="CL114" s="1002"/>
      <c r="CM114" s="972" t="s">
        <v>468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455</v>
      </c>
      <c r="DH114" s="1015"/>
      <c r="DI114" s="1015"/>
      <c r="DJ114" s="1015"/>
      <c r="DK114" s="1016"/>
      <c r="DL114" s="1017" t="s">
        <v>462</v>
      </c>
      <c r="DM114" s="1015"/>
      <c r="DN114" s="1015"/>
      <c r="DO114" s="1015"/>
      <c r="DP114" s="1016"/>
      <c r="DQ114" s="1017" t="s">
        <v>454</v>
      </c>
      <c r="DR114" s="1015"/>
      <c r="DS114" s="1015"/>
      <c r="DT114" s="1015"/>
      <c r="DU114" s="1016"/>
      <c r="DV114" s="1018" t="s">
        <v>454</v>
      </c>
      <c r="DW114" s="1019"/>
      <c r="DX114" s="1019"/>
      <c r="DY114" s="1019"/>
      <c r="DZ114" s="1020"/>
    </row>
    <row r="115" spans="1:130" s="247" customFormat="1" ht="26.25" customHeight="1" x14ac:dyDescent="0.2">
      <c r="A115" s="1010"/>
      <c r="B115" s="1011"/>
      <c r="C115" s="1006" t="s">
        <v>469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192931</v>
      </c>
      <c r="AB115" s="990"/>
      <c r="AC115" s="990"/>
      <c r="AD115" s="990"/>
      <c r="AE115" s="991"/>
      <c r="AF115" s="992">
        <v>220302</v>
      </c>
      <c r="AG115" s="990"/>
      <c r="AH115" s="990"/>
      <c r="AI115" s="990"/>
      <c r="AJ115" s="991"/>
      <c r="AK115" s="992">
        <v>218885</v>
      </c>
      <c r="AL115" s="990"/>
      <c r="AM115" s="990"/>
      <c r="AN115" s="990"/>
      <c r="AO115" s="991"/>
      <c r="AP115" s="993">
        <v>0.7</v>
      </c>
      <c r="AQ115" s="994"/>
      <c r="AR115" s="994"/>
      <c r="AS115" s="994"/>
      <c r="AT115" s="995"/>
      <c r="AU115" s="956"/>
      <c r="AV115" s="957"/>
      <c r="AW115" s="957"/>
      <c r="AX115" s="957"/>
      <c r="AY115" s="957"/>
      <c r="AZ115" s="1005" t="s">
        <v>470</v>
      </c>
      <c r="BA115" s="1006"/>
      <c r="BB115" s="1006"/>
      <c r="BC115" s="1006"/>
      <c r="BD115" s="1006"/>
      <c r="BE115" s="1006"/>
      <c r="BF115" s="1006"/>
      <c r="BG115" s="1006"/>
      <c r="BH115" s="1006"/>
      <c r="BI115" s="1006"/>
      <c r="BJ115" s="1006"/>
      <c r="BK115" s="1006"/>
      <c r="BL115" s="1006"/>
      <c r="BM115" s="1006"/>
      <c r="BN115" s="1006"/>
      <c r="BO115" s="1006"/>
      <c r="BP115" s="1007"/>
      <c r="BQ115" s="975">
        <v>2511962</v>
      </c>
      <c r="BR115" s="976"/>
      <c r="BS115" s="976"/>
      <c r="BT115" s="976"/>
      <c r="BU115" s="976"/>
      <c r="BV115" s="976">
        <v>1999939</v>
      </c>
      <c r="BW115" s="976"/>
      <c r="BX115" s="976"/>
      <c r="BY115" s="976"/>
      <c r="BZ115" s="976"/>
      <c r="CA115" s="976">
        <v>1579898</v>
      </c>
      <c r="CB115" s="976"/>
      <c r="CC115" s="976"/>
      <c r="CD115" s="976"/>
      <c r="CE115" s="976"/>
      <c r="CF115" s="970">
        <v>5.2</v>
      </c>
      <c r="CG115" s="971"/>
      <c r="CH115" s="971"/>
      <c r="CI115" s="971"/>
      <c r="CJ115" s="971"/>
      <c r="CK115" s="1001"/>
      <c r="CL115" s="1002"/>
      <c r="CM115" s="1005" t="s">
        <v>471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2974561</v>
      </c>
      <c r="DH115" s="1015"/>
      <c r="DI115" s="1015"/>
      <c r="DJ115" s="1015"/>
      <c r="DK115" s="1016"/>
      <c r="DL115" s="1017">
        <v>2937682</v>
      </c>
      <c r="DM115" s="1015"/>
      <c r="DN115" s="1015"/>
      <c r="DO115" s="1015"/>
      <c r="DP115" s="1016"/>
      <c r="DQ115" s="1017">
        <v>2233915</v>
      </c>
      <c r="DR115" s="1015"/>
      <c r="DS115" s="1015"/>
      <c r="DT115" s="1015"/>
      <c r="DU115" s="1016"/>
      <c r="DV115" s="1018">
        <v>7.4</v>
      </c>
      <c r="DW115" s="1019"/>
      <c r="DX115" s="1019"/>
      <c r="DY115" s="1019"/>
      <c r="DZ115" s="1020"/>
    </row>
    <row r="116" spans="1:130" s="247" customFormat="1" ht="26.25" customHeight="1" x14ac:dyDescent="0.2">
      <c r="A116" s="1012"/>
      <c r="B116" s="1013"/>
      <c r="C116" s="1021" t="s">
        <v>472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94</v>
      </c>
      <c r="AB116" s="1015"/>
      <c r="AC116" s="1015"/>
      <c r="AD116" s="1015"/>
      <c r="AE116" s="1016"/>
      <c r="AF116" s="1017" t="s">
        <v>454</v>
      </c>
      <c r="AG116" s="1015"/>
      <c r="AH116" s="1015"/>
      <c r="AI116" s="1015"/>
      <c r="AJ116" s="1016"/>
      <c r="AK116" s="1017" t="s">
        <v>455</v>
      </c>
      <c r="AL116" s="1015"/>
      <c r="AM116" s="1015"/>
      <c r="AN116" s="1015"/>
      <c r="AO116" s="1016"/>
      <c r="AP116" s="1018" t="s">
        <v>389</v>
      </c>
      <c r="AQ116" s="1019"/>
      <c r="AR116" s="1019"/>
      <c r="AS116" s="1019"/>
      <c r="AT116" s="1020"/>
      <c r="AU116" s="956"/>
      <c r="AV116" s="957"/>
      <c r="AW116" s="957"/>
      <c r="AX116" s="957"/>
      <c r="AY116" s="957"/>
      <c r="AZ116" s="1023" t="s">
        <v>473</v>
      </c>
      <c r="BA116" s="1024"/>
      <c r="BB116" s="1024"/>
      <c r="BC116" s="1024"/>
      <c r="BD116" s="1024"/>
      <c r="BE116" s="1024"/>
      <c r="BF116" s="1024"/>
      <c r="BG116" s="1024"/>
      <c r="BH116" s="1024"/>
      <c r="BI116" s="1024"/>
      <c r="BJ116" s="1024"/>
      <c r="BK116" s="1024"/>
      <c r="BL116" s="1024"/>
      <c r="BM116" s="1024"/>
      <c r="BN116" s="1024"/>
      <c r="BO116" s="1024"/>
      <c r="BP116" s="1025"/>
      <c r="BQ116" s="975" t="s">
        <v>454</v>
      </c>
      <c r="BR116" s="976"/>
      <c r="BS116" s="976"/>
      <c r="BT116" s="976"/>
      <c r="BU116" s="976"/>
      <c r="BV116" s="976" t="s">
        <v>454</v>
      </c>
      <c r="BW116" s="976"/>
      <c r="BX116" s="976"/>
      <c r="BY116" s="976"/>
      <c r="BZ116" s="976"/>
      <c r="CA116" s="976" t="s">
        <v>454</v>
      </c>
      <c r="CB116" s="976"/>
      <c r="CC116" s="976"/>
      <c r="CD116" s="976"/>
      <c r="CE116" s="976"/>
      <c r="CF116" s="970" t="s">
        <v>454</v>
      </c>
      <c r="CG116" s="971"/>
      <c r="CH116" s="971"/>
      <c r="CI116" s="971"/>
      <c r="CJ116" s="971"/>
      <c r="CK116" s="1001"/>
      <c r="CL116" s="1002"/>
      <c r="CM116" s="972" t="s">
        <v>474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454</v>
      </c>
      <c r="DH116" s="1015"/>
      <c r="DI116" s="1015"/>
      <c r="DJ116" s="1015"/>
      <c r="DK116" s="1016"/>
      <c r="DL116" s="1017" t="s">
        <v>454</v>
      </c>
      <c r="DM116" s="1015"/>
      <c r="DN116" s="1015"/>
      <c r="DO116" s="1015"/>
      <c r="DP116" s="1016"/>
      <c r="DQ116" s="1017" t="s">
        <v>454</v>
      </c>
      <c r="DR116" s="1015"/>
      <c r="DS116" s="1015"/>
      <c r="DT116" s="1015"/>
      <c r="DU116" s="1016"/>
      <c r="DV116" s="1018" t="s">
        <v>462</v>
      </c>
      <c r="DW116" s="1019"/>
      <c r="DX116" s="1019"/>
      <c r="DY116" s="1019"/>
      <c r="DZ116" s="1020"/>
    </row>
    <row r="117" spans="1:130" s="247" customFormat="1" ht="26.25" customHeight="1" x14ac:dyDescent="0.2">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475</v>
      </c>
      <c r="Z117" s="942"/>
      <c r="AA117" s="1032">
        <v>6956552</v>
      </c>
      <c r="AB117" s="1033"/>
      <c r="AC117" s="1033"/>
      <c r="AD117" s="1033"/>
      <c r="AE117" s="1034"/>
      <c r="AF117" s="1035">
        <v>7030045</v>
      </c>
      <c r="AG117" s="1033"/>
      <c r="AH117" s="1033"/>
      <c r="AI117" s="1033"/>
      <c r="AJ117" s="1034"/>
      <c r="AK117" s="1035">
        <v>7286972</v>
      </c>
      <c r="AL117" s="1033"/>
      <c r="AM117" s="1033"/>
      <c r="AN117" s="1033"/>
      <c r="AO117" s="1034"/>
      <c r="AP117" s="1036"/>
      <c r="AQ117" s="1037"/>
      <c r="AR117" s="1037"/>
      <c r="AS117" s="1037"/>
      <c r="AT117" s="1038"/>
      <c r="AU117" s="956"/>
      <c r="AV117" s="957"/>
      <c r="AW117" s="957"/>
      <c r="AX117" s="957"/>
      <c r="AY117" s="957"/>
      <c r="AZ117" s="1023" t="s">
        <v>476</v>
      </c>
      <c r="BA117" s="1024"/>
      <c r="BB117" s="1024"/>
      <c r="BC117" s="1024"/>
      <c r="BD117" s="1024"/>
      <c r="BE117" s="1024"/>
      <c r="BF117" s="1024"/>
      <c r="BG117" s="1024"/>
      <c r="BH117" s="1024"/>
      <c r="BI117" s="1024"/>
      <c r="BJ117" s="1024"/>
      <c r="BK117" s="1024"/>
      <c r="BL117" s="1024"/>
      <c r="BM117" s="1024"/>
      <c r="BN117" s="1024"/>
      <c r="BO117" s="1024"/>
      <c r="BP117" s="1025"/>
      <c r="BQ117" s="975" t="s">
        <v>407</v>
      </c>
      <c r="BR117" s="976"/>
      <c r="BS117" s="976"/>
      <c r="BT117" s="976"/>
      <c r="BU117" s="976"/>
      <c r="BV117" s="976" t="s">
        <v>407</v>
      </c>
      <c r="BW117" s="976"/>
      <c r="BX117" s="976"/>
      <c r="BY117" s="976"/>
      <c r="BZ117" s="976"/>
      <c r="CA117" s="976" t="s">
        <v>407</v>
      </c>
      <c r="CB117" s="976"/>
      <c r="CC117" s="976"/>
      <c r="CD117" s="976"/>
      <c r="CE117" s="976"/>
      <c r="CF117" s="970" t="s">
        <v>427</v>
      </c>
      <c r="CG117" s="971"/>
      <c r="CH117" s="971"/>
      <c r="CI117" s="971"/>
      <c r="CJ117" s="971"/>
      <c r="CK117" s="1001"/>
      <c r="CL117" s="1002"/>
      <c r="CM117" s="972" t="s">
        <v>477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462</v>
      </c>
      <c r="DH117" s="1015"/>
      <c r="DI117" s="1015"/>
      <c r="DJ117" s="1015"/>
      <c r="DK117" s="1016"/>
      <c r="DL117" s="1017" t="s">
        <v>407</v>
      </c>
      <c r="DM117" s="1015"/>
      <c r="DN117" s="1015"/>
      <c r="DO117" s="1015"/>
      <c r="DP117" s="1016"/>
      <c r="DQ117" s="1017" t="s">
        <v>407</v>
      </c>
      <c r="DR117" s="1015"/>
      <c r="DS117" s="1015"/>
      <c r="DT117" s="1015"/>
      <c r="DU117" s="1016"/>
      <c r="DV117" s="1018" t="s">
        <v>478</v>
      </c>
      <c r="DW117" s="1019"/>
      <c r="DX117" s="1019"/>
      <c r="DY117" s="1019"/>
      <c r="DZ117" s="1020"/>
    </row>
    <row r="118" spans="1:130" s="247" customFormat="1" ht="26.25" customHeight="1" x14ac:dyDescent="0.2">
      <c r="A118" s="960" t="s">
        <v>448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446</v>
      </c>
      <c r="AB118" s="941"/>
      <c r="AC118" s="941"/>
      <c r="AD118" s="941"/>
      <c r="AE118" s="942"/>
      <c r="AF118" s="940" t="s">
        <v>306</v>
      </c>
      <c r="AG118" s="941"/>
      <c r="AH118" s="941"/>
      <c r="AI118" s="941"/>
      <c r="AJ118" s="942"/>
      <c r="AK118" s="940" t="s">
        <v>305</v>
      </c>
      <c r="AL118" s="941"/>
      <c r="AM118" s="941"/>
      <c r="AN118" s="941"/>
      <c r="AO118" s="942"/>
      <c r="AP118" s="1027" t="s">
        <v>447</v>
      </c>
      <c r="AQ118" s="1028"/>
      <c r="AR118" s="1028"/>
      <c r="AS118" s="1028"/>
      <c r="AT118" s="1029"/>
      <c r="AU118" s="956"/>
      <c r="AV118" s="957"/>
      <c r="AW118" s="957"/>
      <c r="AX118" s="957"/>
      <c r="AY118" s="957"/>
      <c r="AZ118" s="1030" t="s">
        <v>479</v>
      </c>
      <c r="BA118" s="1021"/>
      <c r="BB118" s="1021"/>
      <c r="BC118" s="1021"/>
      <c r="BD118" s="1021"/>
      <c r="BE118" s="1021"/>
      <c r="BF118" s="1021"/>
      <c r="BG118" s="1021"/>
      <c r="BH118" s="1021"/>
      <c r="BI118" s="1021"/>
      <c r="BJ118" s="1021"/>
      <c r="BK118" s="1021"/>
      <c r="BL118" s="1021"/>
      <c r="BM118" s="1021"/>
      <c r="BN118" s="1021"/>
      <c r="BO118" s="1021"/>
      <c r="BP118" s="1022"/>
      <c r="BQ118" s="1053" t="s">
        <v>407</v>
      </c>
      <c r="BR118" s="1054"/>
      <c r="BS118" s="1054"/>
      <c r="BT118" s="1054"/>
      <c r="BU118" s="1054"/>
      <c r="BV118" s="1054" t="s">
        <v>427</v>
      </c>
      <c r="BW118" s="1054"/>
      <c r="BX118" s="1054"/>
      <c r="BY118" s="1054"/>
      <c r="BZ118" s="1054"/>
      <c r="CA118" s="1054" t="s">
        <v>478</v>
      </c>
      <c r="CB118" s="1054"/>
      <c r="CC118" s="1054"/>
      <c r="CD118" s="1054"/>
      <c r="CE118" s="1054"/>
      <c r="CF118" s="970" t="s">
        <v>480</v>
      </c>
      <c r="CG118" s="971"/>
      <c r="CH118" s="971"/>
      <c r="CI118" s="971"/>
      <c r="CJ118" s="971"/>
      <c r="CK118" s="1001"/>
      <c r="CL118" s="1002"/>
      <c r="CM118" s="972" t="s">
        <v>481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427</v>
      </c>
      <c r="DH118" s="1015"/>
      <c r="DI118" s="1015"/>
      <c r="DJ118" s="1015"/>
      <c r="DK118" s="1016"/>
      <c r="DL118" s="1017" t="s">
        <v>462</v>
      </c>
      <c r="DM118" s="1015"/>
      <c r="DN118" s="1015"/>
      <c r="DO118" s="1015"/>
      <c r="DP118" s="1016"/>
      <c r="DQ118" s="1017" t="s">
        <v>407</v>
      </c>
      <c r="DR118" s="1015"/>
      <c r="DS118" s="1015"/>
      <c r="DT118" s="1015"/>
      <c r="DU118" s="1016"/>
      <c r="DV118" s="1018" t="s">
        <v>482</v>
      </c>
      <c r="DW118" s="1019"/>
      <c r="DX118" s="1019"/>
      <c r="DY118" s="1019"/>
      <c r="DZ118" s="1020"/>
    </row>
    <row r="119" spans="1:130" s="247" customFormat="1" ht="26.25" customHeight="1" x14ac:dyDescent="0.2">
      <c r="A119" s="1114" t="s">
        <v>451</v>
      </c>
      <c r="B119" s="1000"/>
      <c r="C119" s="979" t="s">
        <v>452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174134</v>
      </c>
      <c r="AB119" s="948"/>
      <c r="AC119" s="948"/>
      <c r="AD119" s="948"/>
      <c r="AE119" s="949"/>
      <c r="AF119" s="950">
        <v>174280</v>
      </c>
      <c r="AG119" s="948"/>
      <c r="AH119" s="948"/>
      <c r="AI119" s="948"/>
      <c r="AJ119" s="949"/>
      <c r="AK119" s="950">
        <v>174429</v>
      </c>
      <c r="AL119" s="948"/>
      <c r="AM119" s="948"/>
      <c r="AN119" s="948"/>
      <c r="AO119" s="949"/>
      <c r="AP119" s="951">
        <v>0.6</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483</v>
      </c>
      <c r="BP119" s="1062"/>
      <c r="BQ119" s="1053">
        <v>101188408</v>
      </c>
      <c r="BR119" s="1054"/>
      <c r="BS119" s="1054"/>
      <c r="BT119" s="1054"/>
      <c r="BU119" s="1054"/>
      <c r="BV119" s="1054">
        <v>102230758</v>
      </c>
      <c r="BW119" s="1054"/>
      <c r="BX119" s="1054"/>
      <c r="BY119" s="1054"/>
      <c r="BZ119" s="1054"/>
      <c r="CA119" s="1054">
        <v>102630074</v>
      </c>
      <c r="CB119" s="1054"/>
      <c r="CC119" s="1054"/>
      <c r="CD119" s="1054"/>
      <c r="CE119" s="1054"/>
      <c r="CF119" s="1055"/>
      <c r="CG119" s="1056"/>
      <c r="CH119" s="1056"/>
      <c r="CI119" s="1056"/>
      <c r="CJ119" s="1057"/>
      <c r="CK119" s="1003"/>
      <c r="CL119" s="1004"/>
      <c r="CM119" s="1058" t="s">
        <v>484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531573</v>
      </c>
      <c r="DH119" s="1040"/>
      <c r="DI119" s="1040"/>
      <c r="DJ119" s="1040"/>
      <c r="DK119" s="1041"/>
      <c r="DL119" s="1039">
        <v>485450</v>
      </c>
      <c r="DM119" s="1040"/>
      <c r="DN119" s="1040"/>
      <c r="DO119" s="1040"/>
      <c r="DP119" s="1041"/>
      <c r="DQ119" s="1039">
        <v>440425</v>
      </c>
      <c r="DR119" s="1040"/>
      <c r="DS119" s="1040"/>
      <c r="DT119" s="1040"/>
      <c r="DU119" s="1041"/>
      <c r="DV119" s="1042">
        <v>1.5</v>
      </c>
      <c r="DW119" s="1043"/>
      <c r="DX119" s="1043"/>
      <c r="DY119" s="1043"/>
      <c r="DZ119" s="1044"/>
    </row>
    <row r="120" spans="1:130" s="247" customFormat="1" ht="26.25" customHeight="1" x14ac:dyDescent="0.2">
      <c r="A120" s="1115"/>
      <c r="B120" s="1002"/>
      <c r="C120" s="972" t="s">
        <v>457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407</v>
      </c>
      <c r="AB120" s="1015"/>
      <c r="AC120" s="1015"/>
      <c r="AD120" s="1015"/>
      <c r="AE120" s="1016"/>
      <c r="AF120" s="1017" t="s">
        <v>478</v>
      </c>
      <c r="AG120" s="1015"/>
      <c r="AH120" s="1015"/>
      <c r="AI120" s="1015"/>
      <c r="AJ120" s="1016"/>
      <c r="AK120" s="1017" t="s">
        <v>478</v>
      </c>
      <c r="AL120" s="1015"/>
      <c r="AM120" s="1015"/>
      <c r="AN120" s="1015"/>
      <c r="AO120" s="1016"/>
      <c r="AP120" s="1018" t="s">
        <v>427</v>
      </c>
      <c r="AQ120" s="1019"/>
      <c r="AR120" s="1019"/>
      <c r="AS120" s="1019"/>
      <c r="AT120" s="1020"/>
      <c r="AU120" s="1045" t="s">
        <v>485</v>
      </c>
      <c r="AV120" s="1046"/>
      <c r="AW120" s="1046"/>
      <c r="AX120" s="1046"/>
      <c r="AY120" s="1047"/>
      <c r="AZ120" s="996" t="s">
        <v>486</v>
      </c>
      <c r="BA120" s="945"/>
      <c r="BB120" s="945"/>
      <c r="BC120" s="945"/>
      <c r="BD120" s="945"/>
      <c r="BE120" s="945"/>
      <c r="BF120" s="945"/>
      <c r="BG120" s="945"/>
      <c r="BH120" s="945"/>
      <c r="BI120" s="945"/>
      <c r="BJ120" s="945"/>
      <c r="BK120" s="945"/>
      <c r="BL120" s="945"/>
      <c r="BM120" s="945"/>
      <c r="BN120" s="945"/>
      <c r="BO120" s="945"/>
      <c r="BP120" s="946"/>
      <c r="BQ120" s="982">
        <v>15196115</v>
      </c>
      <c r="BR120" s="983"/>
      <c r="BS120" s="983"/>
      <c r="BT120" s="983"/>
      <c r="BU120" s="983"/>
      <c r="BV120" s="983">
        <v>15971690</v>
      </c>
      <c r="BW120" s="983"/>
      <c r="BX120" s="983"/>
      <c r="BY120" s="983"/>
      <c r="BZ120" s="983"/>
      <c r="CA120" s="983">
        <v>12003311</v>
      </c>
      <c r="CB120" s="983"/>
      <c r="CC120" s="983"/>
      <c r="CD120" s="983"/>
      <c r="CE120" s="983"/>
      <c r="CF120" s="997">
        <v>39.700000000000003</v>
      </c>
      <c r="CG120" s="998"/>
      <c r="CH120" s="998"/>
      <c r="CI120" s="998"/>
      <c r="CJ120" s="998"/>
      <c r="CK120" s="1063" t="s">
        <v>487</v>
      </c>
      <c r="CL120" s="1064"/>
      <c r="CM120" s="1064"/>
      <c r="CN120" s="1064"/>
      <c r="CO120" s="1065"/>
      <c r="CP120" s="1071" t="s">
        <v>419</v>
      </c>
      <c r="CQ120" s="1072"/>
      <c r="CR120" s="1072"/>
      <c r="CS120" s="1072"/>
      <c r="CT120" s="1072"/>
      <c r="CU120" s="1072"/>
      <c r="CV120" s="1072"/>
      <c r="CW120" s="1072"/>
      <c r="CX120" s="1072"/>
      <c r="CY120" s="1072"/>
      <c r="CZ120" s="1072"/>
      <c r="DA120" s="1072"/>
      <c r="DB120" s="1072"/>
      <c r="DC120" s="1072"/>
      <c r="DD120" s="1072"/>
      <c r="DE120" s="1072"/>
      <c r="DF120" s="1073"/>
      <c r="DG120" s="982">
        <v>15474774</v>
      </c>
      <c r="DH120" s="983"/>
      <c r="DI120" s="983"/>
      <c r="DJ120" s="983"/>
      <c r="DK120" s="983"/>
      <c r="DL120" s="983">
        <v>14783314</v>
      </c>
      <c r="DM120" s="983"/>
      <c r="DN120" s="983"/>
      <c r="DO120" s="983"/>
      <c r="DP120" s="983"/>
      <c r="DQ120" s="983">
        <v>14069585</v>
      </c>
      <c r="DR120" s="983"/>
      <c r="DS120" s="983"/>
      <c r="DT120" s="983"/>
      <c r="DU120" s="983"/>
      <c r="DV120" s="984">
        <v>46.5</v>
      </c>
      <c r="DW120" s="984"/>
      <c r="DX120" s="984"/>
      <c r="DY120" s="984"/>
      <c r="DZ120" s="985"/>
    </row>
    <row r="121" spans="1:130" s="247" customFormat="1" ht="26.25" customHeight="1" x14ac:dyDescent="0.2">
      <c r="A121" s="1115"/>
      <c r="B121" s="1002"/>
      <c r="C121" s="1023" t="s">
        <v>488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407</v>
      </c>
      <c r="AB121" s="1015"/>
      <c r="AC121" s="1015"/>
      <c r="AD121" s="1015"/>
      <c r="AE121" s="1016"/>
      <c r="AF121" s="1017" t="s">
        <v>482</v>
      </c>
      <c r="AG121" s="1015"/>
      <c r="AH121" s="1015"/>
      <c r="AI121" s="1015"/>
      <c r="AJ121" s="1016"/>
      <c r="AK121" s="1017" t="s">
        <v>407</v>
      </c>
      <c r="AL121" s="1015"/>
      <c r="AM121" s="1015"/>
      <c r="AN121" s="1015"/>
      <c r="AO121" s="1016"/>
      <c r="AP121" s="1018" t="s">
        <v>478</v>
      </c>
      <c r="AQ121" s="1019"/>
      <c r="AR121" s="1019"/>
      <c r="AS121" s="1019"/>
      <c r="AT121" s="1020"/>
      <c r="AU121" s="1048"/>
      <c r="AV121" s="1049"/>
      <c r="AW121" s="1049"/>
      <c r="AX121" s="1049"/>
      <c r="AY121" s="1050"/>
      <c r="AZ121" s="1005" t="s">
        <v>489</v>
      </c>
      <c r="BA121" s="1006"/>
      <c r="BB121" s="1006"/>
      <c r="BC121" s="1006"/>
      <c r="BD121" s="1006"/>
      <c r="BE121" s="1006"/>
      <c r="BF121" s="1006"/>
      <c r="BG121" s="1006"/>
      <c r="BH121" s="1006"/>
      <c r="BI121" s="1006"/>
      <c r="BJ121" s="1006"/>
      <c r="BK121" s="1006"/>
      <c r="BL121" s="1006"/>
      <c r="BM121" s="1006"/>
      <c r="BN121" s="1006"/>
      <c r="BO121" s="1006"/>
      <c r="BP121" s="1007"/>
      <c r="BQ121" s="975">
        <v>23108069</v>
      </c>
      <c r="BR121" s="976"/>
      <c r="BS121" s="976"/>
      <c r="BT121" s="976"/>
      <c r="BU121" s="976"/>
      <c r="BV121" s="976">
        <v>21859490</v>
      </c>
      <c r="BW121" s="976"/>
      <c r="BX121" s="976"/>
      <c r="BY121" s="976"/>
      <c r="BZ121" s="976"/>
      <c r="CA121" s="976">
        <v>18597555</v>
      </c>
      <c r="CB121" s="976"/>
      <c r="CC121" s="976"/>
      <c r="CD121" s="976"/>
      <c r="CE121" s="976"/>
      <c r="CF121" s="970">
        <v>61.5</v>
      </c>
      <c r="CG121" s="971"/>
      <c r="CH121" s="971"/>
      <c r="CI121" s="971"/>
      <c r="CJ121" s="971"/>
      <c r="CK121" s="1066"/>
      <c r="CL121" s="1067"/>
      <c r="CM121" s="1067"/>
      <c r="CN121" s="1067"/>
      <c r="CO121" s="1068"/>
      <c r="CP121" s="1076" t="s">
        <v>490</v>
      </c>
      <c r="CQ121" s="1077"/>
      <c r="CR121" s="1077"/>
      <c r="CS121" s="1077"/>
      <c r="CT121" s="1077"/>
      <c r="CU121" s="1077"/>
      <c r="CV121" s="1077"/>
      <c r="CW121" s="1077"/>
      <c r="CX121" s="1077"/>
      <c r="CY121" s="1077"/>
      <c r="CZ121" s="1077"/>
      <c r="DA121" s="1077"/>
      <c r="DB121" s="1077"/>
      <c r="DC121" s="1077"/>
      <c r="DD121" s="1077"/>
      <c r="DE121" s="1077"/>
      <c r="DF121" s="1078"/>
      <c r="DG121" s="975">
        <v>1853676</v>
      </c>
      <c r="DH121" s="976"/>
      <c r="DI121" s="976"/>
      <c r="DJ121" s="976"/>
      <c r="DK121" s="976"/>
      <c r="DL121" s="976">
        <v>2034574</v>
      </c>
      <c r="DM121" s="976"/>
      <c r="DN121" s="976"/>
      <c r="DO121" s="976"/>
      <c r="DP121" s="976"/>
      <c r="DQ121" s="976">
        <v>1893878</v>
      </c>
      <c r="DR121" s="976"/>
      <c r="DS121" s="976"/>
      <c r="DT121" s="976"/>
      <c r="DU121" s="976"/>
      <c r="DV121" s="977">
        <v>6.3</v>
      </c>
      <c r="DW121" s="977"/>
      <c r="DX121" s="977"/>
      <c r="DY121" s="977"/>
      <c r="DZ121" s="978"/>
    </row>
    <row r="122" spans="1:130" s="247" customFormat="1" ht="26.25" customHeight="1" x14ac:dyDescent="0.2">
      <c r="A122" s="1115"/>
      <c r="B122" s="1002"/>
      <c r="C122" s="972" t="s">
        <v>468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427</v>
      </c>
      <c r="AB122" s="1015"/>
      <c r="AC122" s="1015"/>
      <c r="AD122" s="1015"/>
      <c r="AE122" s="1016"/>
      <c r="AF122" s="1017" t="s">
        <v>478</v>
      </c>
      <c r="AG122" s="1015"/>
      <c r="AH122" s="1015"/>
      <c r="AI122" s="1015"/>
      <c r="AJ122" s="1016"/>
      <c r="AK122" s="1017" t="s">
        <v>407</v>
      </c>
      <c r="AL122" s="1015"/>
      <c r="AM122" s="1015"/>
      <c r="AN122" s="1015"/>
      <c r="AO122" s="1016"/>
      <c r="AP122" s="1018" t="s">
        <v>478</v>
      </c>
      <c r="AQ122" s="1019"/>
      <c r="AR122" s="1019"/>
      <c r="AS122" s="1019"/>
      <c r="AT122" s="1020"/>
      <c r="AU122" s="1048"/>
      <c r="AV122" s="1049"/>
      <c r="AW122" s="1049"/>
      <c r="AX122" s="1049"/>
      <c r="AY122" s="1050"/>
      <c r="AZ122" s="1030" t="s">
        <v>491</v>
      </c>
      <c r="BA122" s="1021"/>
      <c r="BB122" s="1021"/>
      <c r="BC122" s="1021"/>
      <c r="BD122" s="1021"/>
      <c r="BE122" s="1021"/>
      <c r="BF122" s="1021"/>
      <c r="BG122" s="1021"/>
      <c r="BH122" s="1021"/>
      <c r="BI122" s="1021"/>
      <c r="BJ122" s="1021"/>
      <c r="BK122" s="1021"/>
      <c r="BL122" s="1021"/>
      <c r="BM122" s="1021"/>
      <c r="BN122" s="1021"/>
      <c r="BO122" s="1021"/>
      <c r="BP122" s="1022"/>
      <c r="BQ122" s="1053">
        <v>61151385</v>
      </c>
      <c r="BR122" s="1054"/>
      <c r="BS122" s="1054"/>
      <c r="BT122" s="1054"/>
      <c r="BU122" s="1054"/>
      <c r="BV122" s="1054">
        <v>61265631</v>
      </c>
      <c r="BW122" s="1054"/>
      <c r="BX122" s="1054"/>
      <c r="BY122" s="1054"/>
      <c r="BZ122" s="1054"/>
      <c r="CA122" s="1054">
        <v>60820058</v>
      </c>
      <c r="CB122" s="1054"/>
      <c r="CC122" s="1054"/>
      <c r="CD122" s="1054"/>
      <c r="CE122" s="1054"/>
      <c r="CF122" s="1074">
        <v>201.2</v>
      </c>
      <c r="CG122" s="1075"/>
      <c r="CH122" s="1075"/>
      <c r="CI122" s="1075"/>
      <c r="CJ122" s="1075"/>
      <c r="CK122" s="1066"/>
      <c r="CL122" s="1067"/>
      <c r="CM122" s="1067"/>
      <c r="CN122" s="1067"/>
      <c r="CO122" s="1068"/>
      <c r="CP122" s="1076" t="s">
        <v>492</v>
      </c>
      <c r="CQ122" s="1077"/>
      <c r="CR122" s="1077"/>
      <c r="CS122" s="1077"/>
      <c r="CT122" s="1077"/>
      <c r="CU122" s="1077"/>
      <c r="CV122" s="1077"/>
      <c r="CW122" s="1077"/>
      <c r="CX122" s="1077"/>
      <c r="CY122" s="1077"/>
      <c r="CZ122" s="1077"/>
      <c r="DA122" s="1077"/>
      <c r="DB122" s="1077"/>
      <c r="DC122" s="1077"/>
      <c r="DD122" s="1077"/>
      <c r="DE122" s="1077"/>
      <c r="DF122" s="1078"/>
      <c r="DG122" s="975">
        <v>1505249</v>
      </c>
      <c r="DH122" s="976"/>
      <c r="DI122" s="976"/>
      <c r="DJ122" s="976"/>
      <c r="DK122" s="976"/>
      <c r="DL122" s="976">
        <v>1391871</v>
      </c>
      <c r="DM122" s="976"/>
      <c r="DN122" s="976"/>
      <c r="DO122" s="976"/>
      <c r="DP122" s="976"/>
      <c r="DQ122" s="976">
        <v>1277375</v>
      </c>
      <c r="DR122" s="976"/>
      <c r="DS122" s="976"/>
      <c r="DT122" s="976"/>
      <c r="DU122" s="976"/>
      <c r="DV122" s="977">
        <v>4.2</v>
      </c>
      <c r="DW122" s="977"/>
      <c r="DX122" s="977"/>
      <c r="DY122" s="977"/>
      <c r="DZ122" s="978"/>
    </row>
    <row r="123" spans="1:130" s="247" customFormat="1" ht="26.25" customHeight="1" x14ac:dyDescent="0.2">
      <c r="A123" s="1115"/>
      <c r="B123" s="1002"/>
      <c r="C123" s="972" t="s">
        <v>474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462</v>
      </c>
      <c r="AB123" s="1015"/>
      <c r="AC123" s="1015"/>
      <c r="AD123" s="1015"/>
      <c r="AE123" s="1016"/>
      <c r="AF123" s="1017" t="s">
        <v>407</v>
      </c>
      <c r="AG123" s="1015"/>
      <c r="AH123" s="1015"/>
      <c r="AI123" s="1015"/>
      <c r="AJ123" s="1016"/>
      <c r="AK123" s="1017" t="s">
        <v>462</v>
      </c>
      <c r="AL123" s="1015"/>
      <c r="AM123" s="1015"/>
      <c r="AN123" s="1015"/>
      <c r="AO123" s="1016"/>
      <c r="AP123" s="1018" t="s">
        <v>427</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493</v>
      </c>
      <c r="BP123" s="1062"/>
      <c r="BQ123" s="1121">
        <v>99455569</v>
      </c>
      <c r="BR123" s="1122"/>
      <c r="BS123" s="1122"/>
      <c r="BT123" s="1122"/>
      <c r="BU123" s="1122"/>
      <c r="BV123" s="1122">
        <v>99096811</v>
      </c>
      <c r="BW123" s="1122"/>
      <c r="BX123" s="1122"/>
      <c r="BY123" s="1122"/>
      <c r="BZ123" s="1122"/>
      <c r="CA123" s="1122">
        <v>91420924</v>
      </c>
      <c r="CB123" s="1122"/>
      <c r="CC123" s="1122"/>
      <c r="CD123" s="1122"/>
      <c r="CE123" s="1122"/>
      <c r="CF123" s="1055"/>
      <c r="CG123" s="1056"/>
      <c r="CH123" s="1056"/>
      <c r="CI123" s="1056"/>
      <c r="CJ123" s="1057"/>
      <c r="CK123" s="1066"/>
      <c r="CL123" s="1067"/>
      <c r="CM123" s="1067"/>
      <c r="CN123" s="1067"/>
      <c r="CO123" s="1068"/>
      <c r="CP123" s="1076" t="s">
        <v>494</v>
      </c>
      <c r="CQ123" s="1077"/>
      <c r="CR123" s="1077"/>
      <c r="CS123" s="1077"/>
      <c r="CT123" s="1077"/>
      <c r="CU123" s="1077"/>
      <c r="CV123" s="1077"/>
      <c r="CW123" s="1077"/>
      <c r="CX123" s="1077"/>
      <c r="CY123" s="1077"/>
      <c r="CZ123" s="1077"/>
      <c r="DA123" s="1077"/>
      <c r="DB123" s="1077"/>
      <c r="DC123" s="1077"/>
      <c r="DD123" s="1077"/>
      <c r="DE123" s="1077"/>
      <c r="DF123" s="1078"/>
      <c r="DG123" s="1014">
        <v>434443</v>
      </c>
      <c r="DH123" s="1015"/>
      <c r="DI123" s="1015"/>
      <c r="DJ123" s="1015"/>
      <c r="DK123" s="1016"/>
      <c r="DL123" s="1017">
        <v>442643</v>
      </c>
      <c r="DM123" s="1015"/>
      <c r="DN123" s="1015"/>
      <c r="DO123" s="1015"/>
      <c r="DP123" s="1016"/>
      <c r="DQ123" s="1017">
        <v>485848</v>
      </c>
      <c r="DR123" s="1015"/>
      <c r="DS123" s="1015"/>
      <c r="DT123" s="1015"/>
      <c r="DU123" s="1016"/>
      <c r="DV123" s="1018">
        <v>1.6</v>
      </c>
      <c r="DW123" s="1019"/>
      <c r="DX123" s="1019"/>
      <c r="DY123" s="1019"/>
      <c r="DZ123" s="1020"/>
    </row>
    <row r="124" spans="1:130" s="247" customFormat="1" ht="26.25" customHeight="1" thickBot="1" x14ac:dyDescent="0.25">
      <c r="A124" s="1115"/>
      <c r="B124" s="1002"/>
      <c r="C124" s="972" t="s">
        <v>477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427</v>
      </c>
      <c r="AB124" s="1015"/>
      <c r="AC124" s="1015"/>
      <c r="AD124" s="1015"/>
      <c r="AE124" s="1016"/>
      <c r="AF124" s="1017" t="s">
        <v>478</v>
      </c>
      <c r="AG124" s="1015"/>
      <c r="AH124" s="1015"/>
      <c r="AI124" s="1015"/>
      <c r="AJ124" s="1016"/>
      <c r="AK124" s="1017" t="s">
        <v>462</v>
      </c>
      <c r="AL124" s="1015"/>
      <c r="AM124" s="1015"/>
      <c r="AN124" s="1015"/>
      <c r="AO124" s="1016"/>
      <c r="AP124" s="1018" t="s">
        <v>427</v>
      </c>
      <c r="AQ124" s="1019"/>
      <c r="AR124" s="1019"/>
      <c r="AS124" s="1019"/>
      <c r="AT124" s="1020"/>
      <c r="AU124" s="1117" t="s">
        <v>495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5.7</v>
      </c>
      <c r="BR124" s="1084"/>
      <c r="BS124" s="1084"/>
      <c r="BT124" s="1084"/>
      <c r="BU124" s="1084"/>
      <c r="BV124" s="1084">
        <v>10.3</v>
      </c>
      <c r="BW124" s="1084"/>
      <c r="BX124" s="1084"/>
      <c r="BY124" s="1084"/>
      <c r="BZ124" s="1084"/>
      <c r="CA124" s="1084">
        <v>37</v>
      </c>
      <c r="CB124" s="1084"/>
      <c r="CC124" s="1084"/>
      <c r="CD124" s="1084"/>
      <c r="CE124" s="1084"/>
      <c r="CF124" s="1085"/>
      <c r="CG124" s="1086"/>
      <c r="CH124" s="1086"/>
      <c r="CI124" s="1086"/>
      <c r="CJ124" s="1087"/>
      <c r="CK124" s="1069"/>
      <c r="CL124" s="1069"/>
      <c r="CM124" s="1069"/>
      <c r="CN124" s="1069"/>
      <c r="CO124" s="1070"/>
      <c r="CP124" s="1076" t="s">
        <v>496</v>
      </c>
      <c r="CQ124" s="1077"/>
      <c r="CR124" s="1077"/>
      <c r="CS124" s="1077"/>
      <c r="CT124" s="1077"/>
      <c r="CU124" s="1077"/>
      <c r="CV124" s="1077"/>
      <c r="CW124" s="1077"/>
      <c r="CX124" s="1077"/>
      <c r="CY124" s="1077"/>
      <c r="CZ124" s="1077"/>
      <c r="DA124" s="1077"/>
      <c r="DB124" s="1077"/>
      <c r="DC124" s="1077"/>
      <c r="DD124" s="1077"/>
      <c r="DE124" s="1077"/>
      <c r="DF124" s="1078"/>
      <c r="DG124" s="1061">
        <v>441924</v>
      </c>
      <c r="DH124" s="1040"/>
      <c r="DI124" s="1040"/>
      <c r="DJ124" s="1040"/>
      <c r="DK124" s="1041"/>
      <c r="DL124" s="1039">
        <v>401955</v>
      </c>
      <c r="DM124" s="1040"/>
      <c r="DN124" s="1040"/>
      <c r="DO124" s="1040"/>
      <c r="DP124" s="1041"/>
      <c r="DQ124" s="1039">
        <v>365396</v>
      </c>
      <c r="DR124" s="1040"/>
      <c r="DS124" s="1040"/>
      <c r="DT124" s="1040"/>
      <c r="DU124" s="1041"/>
      <c r="DV124" s="1042">
        <v>1.2</v>
      </c>
      <c r="DW124" s="1043"/>
      <c r="DX124" s="1043"/>
      <c r="DY124" s="1043"/>
      <c r="DZ124" s="1044"/>
    </row>
    <row r="125" spans="1:130" s="247" customFormat="1" ht="26.25" customHeight="1" x14ac:dyDescent="0.2">
      <c r="A125" s="1115"/>
      <c r="B125" s="1002"/>
      <c r="C125" s="972" t="s">
        <v>481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462</v>
      </c>
      <c r="AB125" s="1015"/>
      <c r="AC125" s="1015"/>
      <c r="AD125" s="1015"/>
      <c r="AE125" s="1016"/>
      <c r="AF125" s="1017" t="s">
        <v>427</v>
      </c>
      <c r="AG125" s="1015"/>
      <c r="AH125" s="1015"/>
      <c r="AI125" s="1015"/>
      <c r="AJ125" s="1016"/>
      <c r="AK125" s="1017" t="s">
        <v>478</v>
      </c>
      <c r="AL125" s="1015"/>
      <c r="AM125" s="1015"/>
      <c r="AN125" s="1015"/>
      <c r="AO125" s="1016"/>
      <c r="AP125" s="1018" t="s">
        <v>427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497</v>
      </c>
      <c r="CL125" s="1064"/>
      <c r="CM125" s="1064"/>
      <c r="CN125" s="1064"/>
      <c r="CO125" s="1065"/>
      <c r="CP125" s="996" t="s">
        <v>498</v>
      </c>
      <c r="CQ125" s="945"/>
      <c r="CR125" s="945"/>
      <c r="CS125" s="945"/>
      <c r="CT125" s="945"/>
      <c r="CU125" s="945"/>
      <c r="CV125" s="945"/>
      <c r="CW125" s="945"/>
      <c r="CX125" s="945"/>
      <c r="CY125" s="945"/>
      <c r="CZ125" s="945"/>
      <c r="DA125" s="945"/>
      <c r="DB125" s="945"/>
      <c r="DC125" s="945"/>
      <c r="DD125" s="945"/>
      <c r="DE125" s="945"/>
      <c r="DF125" s="946"/>
      <c r="DG125" s="982" t="s">
        <v>478</v>
      </c>
      <c r="DH125" s="983"/>
      <c r="DI125" s="983"/>
      <c r="DJ125" s="983"/>
      <c r="DK125" s="983"/>
      <c r="DL125" s="983" t="s">
        <v>478</v>
      </c>
      <c r="DM125" s="983"/>
      <c r="DN125" s="983"/>
      <c r="DO125" s="983"/>
      <c r="DP125" s="983"/>
      <c r="DQ125" s="983" t="s">
        <v>480</v>
      </c>
      <c r="DR125" s="983"/>
      <c r="DS125" s="983"/>
      <c r="DT125" s="983"/>
      <c r="DU125" s="983"/>
      <c r="DV125" s="984" t="s">
        <v>478</v>
      </c>
      <c r="DW125" s="984"/>
      <c r="DX125" s="984"/>
      <c r="DY125" s="984"/>
      <c r="DZ125" s="985"/>
    </row>
    <row r="126" spans="1:130" s="247" customFormat="1" ht="26.25" customHeight="1" thickBot="1" x14ac:dyDescent="0.25">
      <c r="A126" s="1115"/>
      <c r="B126" s="1002"/>
      <c r="C126" s="972" t="s">
        <v>484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18797</v>
      </c>
      <c r="AB126" s="1015"/>
      <c r="AC126" s="1015"/>
      <c r="AD126" s="1015"/>
      <c r="AE126" s="1016"/>
      <c r="AF126" s="1017">
        <v>46022</v>
      </c>
      <c r="AG126" s="1015"/>
      <c r="AH126" s="1015"/>
      <c r="AI126" s="1015"/>
      <c r="AJ126" s="1016"/>
      <c r="AK126" s="1017">
        <v>44456</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499</v>
      </c>
      <c r="CQ126" s="1006"/>
      <c r="CR126" s="1006"/>
      <c r="CS126" s="1006"/>
      <c r="CT126" s="1006"/>
      <c r="CU126" s="1006"/>
      <c r="CV126" s="1006"/>
      <c r="CW126" s="1006"/>
      <c r="CX126" s="1006"/>
      <c r="CY126" s="1006"/>
      <c r="CZ126" s="1006"/>
      <c r="DA126" s="1006"/>
      <c r="DB126" s="1006"/>
      <c r="DC126" s="1006"/>
      <c r="DD126" s="1006"/>
      <c r="DE126" s="1006"/>
      <c r="DF126" s="1007"/>
      <c r="DG126" s="975">
        <v>2511962</v>
      </c>
      <c r="DH126" s="976"/>
      <c r="DI126" s="976"/>
      <c r="DJ126" s="976"/>
      <c r="DK126" s="976"/>
      <c r="DL126" s="976">
        <v>1999939</v>
      </c>
      <c r="DM126" s="976"/>
      <c r="DN126" s="976"/>
      <c r="DO126" s="976"/>
      <c r="DP126" s="976"/>
      <c r="DQ126" s="976">
        <v>1579898</v>
      </c>
      <c r="DR126" s="976"/>
      <c r="DS126" s="976"/>
      <c r="DT126" s="976"/>
      <c r="DU126" s="976"/>
      <c r="DV126" s="977">
        <v>5.2</v>
      </c>
      <c r="DW126" s="977"/>
      <c r="DX126" s="977"/>
      <c r="DY126" s="977"/>
      <c r="DZ126" s="978"/>
    </row>
    <row r="127" spans="1:130" s="247" customFormat="1" ht="26.25" customHeight="1" x14ac:dyDescent="0.2">
      <c r="A127" s="1116"/>
      <c r="B127" s="1004"/>
      <c r="C127" s="1058" t="s">
        <v>500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427</v>
      </c>
      <c r="AB127" s="1015"/>
      <c r="AC127" s="1015"/>
      <c r="AD127" s="1015"/>
      <c r="AE127" s="1016"/>
      <c r="AF127" s="1017" t="s">
        <v>478</v>
      </c>
      <c r="AG127" s="1015"/>
      <c r="AH127" s="1015"/>
      <c r="AI127" s="1015"/>
      <c r="AJ127" s="1016"/>
      <c r="AK127" s="1017" t="s">
        <v>407</v>
      </c>
      <c r="AL127" s="1015"/>
      <c r="AM127" s="1015"/>
      <c r="AN127" s="1015"/>
      <c r="AO127" s="1016"/>
      <c r="AP127" s="1018" t="s">
        <v>407</v>
      </c>
      <c r="AQ127" s="1019"/>
      <c r="AR127" s="1019"/>
      <c r="AS127" s="1019"/>
      <c r="AT127" s="1020"/>
      <c r="AU127" s="283"/>
      <c r="AV127" s="283"/>
      <c r="AW127" s="283"/>
      <c r="AX127" s="1088" t="s">
        <v>501</v>
      </c>
      <c r="AY127" s="1089"/>
      <c r="AZ127" s="1089"/>
      <c r="BA127" s="1089"/>
      <c r="BB127" s="1089"/>
      <c r="BC127" s="1089"/>
      <c r="BD127" s="1089"/>
      <c r="BE127" s="1090"/>
      <c r="BF127" s="1091" t="s">
        <v>502</v>
      </c>
      <c r="BG127" s="1089"/>
      <c r="BH127" s="1089"/>
      <c r="BI127" s="1089"/>
      <c r="BJ127" s="1089"/>
      <c r="BK127" s="1089"/>
      <c r="BL127" s="1090"/>
      <c r="BM127" s="1091" t="s">
        <v>503</v>
      </c>
      <c r="BN127" s="1089"/>
      <c r="BO127" s="1089"/>
      <c r="BP127" s="1089"/>
      <c r="BQ127" s="1089"/>
      <c r="BR127" s="1089"/>
      <c r="BS127" s="1090"/>
      <c r="BT127" s="1091" t="s">
        <v>504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505</v>
      </c>
      <c r="CQ127" s="1006"/>
      <c r="CR127" s="1006"/>
      <c r="CS127" s="1006"/>
      <c r="CT127" s="1006"/>
      <c r="CU127" s="1006"/>
      <c r="CV127" s="1006"/>
      <c r="CW127" s="1006"/>
      <c r="CX127" s="1006"/>
      <c r="CY127" s="1006"/>
      <c r="CZ127" s="1006"/>
      <c r="DA127" s="1006"/>
      <c r="DB127" s="1006"/>
      <c r="DC127" s="1006"/>
      <c r="DD127" s="1006"/>
      <c r="DE127" s="1006"/>
      <c r="DF127" s="1007"/>
      <c r="DG127" s="975" t="s">
        <v>482</v>
      </c>
      <c r="DH127" s="976"/>
      <c r="DI127" s="976"/>
      <c r="DJ127" s="976"/>
      <c r="DK127" s="976"/>
      <c r="DL127" s="976" t="s">
        <v>480</v>
      </c>
      <c r="DM127" s="976"/>
      <c r="DN127" s="976"/>
      <c r="DO127" s="976"/>
      <c r="DP127" s="976"/>
      <c r="DQ127" s="976" t="s">
        <v>407</v>
      </c>
      <c r="DR127" s="976"/>
      <c r="DS127" s="976"/>
      <c r="DT127" s="976"/>
      <c r="DU127" s="976"/>
      <c r="DV127" s="977" t="s">
        <v>480</v>
      </c>
      <c r="DW127" s="977"/>
      <c r="DX127" s="977"/>
      <c r="DY127" s="977"/>
      <c r="DZ127" s="978"/>
    </row>
    <row r="128" spans="1:130" s="247" customFormat="1" ht="26.25" customHeight="1" thickBot="1" x14ac:dyDescent="0.25">
      <c r="A128" s="1099" t="s">
        <v>506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507</v>
      </c>
      <c r="X128" s="1101"/>
      <c r="Y128" s="1101"/>
      <c r="Z128" s="1102"/>
      <c r="AA128" s="1103">
        <v>1748312</v>
      </c>
      <c r="AB128" s="1104"/>
      <c r="AC128" s="1104"/>
      <c r="AD128" s="1104"/>
      <c r="AE128" s="1105"/>
      <c r="AF128" s="1106">
        <v>1781035</v>
      </c>
      <c r="AG128" s="1104"/>
      <c r="AH128" s="1104"/>
      <c r="AI128" s="1104"/>
      <c r="AJ128" s="1105"/>
      <c r="AK128" s="1106">
        <v>1751731</v>
      </c>
      <c r="AL128" s="1104"/>
      <c r="AM128" s="1104"/>
      <c r="AN128" s="1104"/>
      <c r="AO128" s="1105"/>
      <c r="AP128" s="1107"/>
      <c r="AQ128" s="1108"/>
      <c r="AR128" s="1108"/>
      <c r="AS128" s="1108"/>
      <c r="AT128" s="1109"/>
      <c r="AU128" s="283"/>
      <c r="AV128" s="283"/>
      <c r="AW128" s="283"/>
      <c r="AX128" s="944" t="s">
        <v>508</v>
      </c>
      <c r="AY128" s="945"/>
      <c r="AZ128" s="945"/>
      <c r="BA128" s="945"/>
      <c r="BB128" s="945"/>
      <c r="BC128" s="945"/>
      <c r="BD128" s="945"/>
      <c r="BE128" s="946"/>
      <c r="BF128" s="1110" t="s">
        <v>478</v>
      </c>
      <c r="BG128" s="1111"/>
      <c r="BH128" s="1111"/>
      <c r="BI128" s="1111"/>
      <c r="BJ128" s="1111"/>
      <c r="BK128" s="1111"/>
      <c r="BL128" s="1112"/>
      <c r="BM128" s="1110">
        <v>11.6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509</v>
      </c>
      <c r="CQ128" s="1093"/>
      <c r="CR128" s="1093"/>
      <c r="CS128" s="1093"/>
      <c r="CT128" s="1093"/>
      <c r="CU128" s="1093"/>
      <c r="CV128" s="1093"/>
      <c r="CW128" s="1093"/>
      <c r="CX128" s="1093"/>
      <c r="CY128" s="1093"/>
      <c r="CZ128" s="1093"/>
      <c r="DA128" s="1093"/>
      <c r="DB128" s="1093"/>
      <c r="DC128" s="1093"/>
      <c r="DD128" s="1093"/>
      <c r="DE128" s="1093"/>
      <c r="DF128" s="1094"/>
      <c r="DG128" s="1095" t="s">
        <v>407</v>
      </c>
      <c r="DH128" s="1096"/>
      <c r="DI128" s="1096"/>
      <c r="DJ128" s="1096"/>
      <c r="DK128" s="1096"/>
      <c r="DL128" s="1096" t="s">
        <v>427</v>
      </c>
      <c r="DM128" s="1096"/>
      <c r="DN128" s="1096"/>
      <c r="DO128" s="1096"/>
      <c r="DP128" s="1096"/>
      <c r="DQ128" s="1096" t="s">
        <v>462</v>
      </c>
      <c r="DR128" s="1096"/>
      <c r="DS128" s="1096"/>
      <c r="DT128" s="1096"/>
      <c r="DU128" s="1096"/>
      <c r="DV128" s="1097" t="s">
        <v>427</v>
      </c>
      <c r="DW128" s="1097"/>
      <c r="DX128" s="1097"/>
      <c r="DY128" s="1097"/>
      <c r="DZ128" s="1098"/>
    </row>
    <row r="129" spans="1:131" s="247" customFormat="1" ht="26.25" customHeight="1" x14ac:dyDescent="0.2">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510</v>
      </c>
      <c r="X129" s="1130"/>
      <c r="Y129" s="1130"/>
      <c r="Z129" s="1131"/>
      <c r="AA129" s="1014">
        <v>35162131</v>
      </c>
      <c r="AB129" s="1015"/>
      <c r="AC129" s="1015"/>
      <c r="AD129" s="1015"/>
      <c r="AE129" s="1016"/>
      <c r="AF129" s="1017">
        <v>35243702</v>
      </c>
      <c r="AG129" s="1015"/>
      <c r="AH129" s="1015"/>
      <c r="AI129" s="1015"/>
      <c r="AJ129" s="1016"/>
      <c r="AK129" s="1017">
        <v>35293164</v>
      </c>
      <c r="AL129" s="1015"/>
      <c r="AM129" s="1015"/>
      <c r="AN129" s="1015"/>
      <c r="AO129" s="1016"/>
      <c r="AP129" s="1132"/>
      <c r="AQ129" s="1133"/>
      <c r="AR129" s="1133"/>
      <c r="AS129" s="1133"/>
      <c r="AT129" s="1134"/>
      <c r="AU129" s="285"/>
      <c r="AV129" s="285"/>
      <c r="AW129" s="285"/>
      <c r="AX129" s="1123" t="s">
        <v>511</v>
      </c>
      <c r="AY129" s="1006"/>
      <c r="AZ129" s="1006"/>
      <c r="BA129" s="1006"/>
      <c r="BB129" s="1006"/>
      <c r="BC129" s="1006"/>
      <c r="BD129" s="1006"/>
      <c r="BE129" s="1007"/>
      <c r="BF129" s="1124" t="s">
        <v>462</v>
      </c>
      <c r="BG129" s="1125"/>
      <c r="BH129" s="1125"/>
      <c r="BI129" s="1125"/>
      <c r="BJ129" s="1125"/>
      <c r="BK129" s="1125"/>
      <c r="BL129" s="1126"/>
      <c r="BM129" s="1124">
        <v>16.600000000000001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512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513</v>
      </c>
      <c r="X130" s="1130"/>
      <c r="Y130" s="1130"/>
      <c r="Z130" s="1131"/>
      <c r="AA130" s="1014">
        <v>5004947</v>
      </c>
      <c r="AB130" s="1015"/>
      <c r="AC130" s="1015"/>
      <c r="AD130" s="1015"/>
      <c r="AE130" s="1016"/>
      <c r="AF130" s="1017">
        <v>5050972</v>
      </c>
      <c r="AG130" s="1015"/>
      <c r="AH130" s="1015"/>
      <c r="AI130" s="1015"/>
      <c r="AJ130" s="1016"/>
      <c r="AK130" s="1017">
        <v>5066824</v>
      </c>
      <c r="AL130" s="1015"/>
      <c r="AM130" s="1015"/>
      <c r="AN130" s="1015"/>
      <c r="AO130" s="1016"/>
      <c r="AP130" s="1132"/>
      <c r="AQ130" s="1133"/>
      <c r="AR130" s="1133"/>
      <c r="AS130" s="1133"/>
      <c r="AT130" s="1134"/>
      <c r="AU130" s="285"/>
      <c r="AV130" s="285"/>
      <c r="AW130" s="285"/>
      <c r="AX130" s="1123" t="s">
        <v>514</v>
      </c>
      <c r="AY130" s="1006"/>
      <c r="AZ130" s="1006"/>
      <c r="BA130" s="1006"/>
      <c r="BB130" s="1006"/>
      <c r="BC130" s="1006"/>
      <c r="BD130" s="1006"/>
      <c r="BE130" s="1007"/>
      <c r="BF130" s="1160">
        <v>0.9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515</v>
      </c>
      <c r="X131" s="1168"/>
      <c r="Y131" s="1168"/>
      <c r="Z131" s="1169"/>
      <c r="AA131" s="1061">
        <v>30157184</v>
      </c>
      <c r="AB131" s="1040"/>
      <c r="AC131" s="1040"/>
      <c r="AD131" s="1040"/>
      <c r="AE131" s="1041"/>
      <c r="AF131" s="1039">
        <v>30192730</v>
      </c>
      <c r="AG131" s="1040"/>
      <c r="AH131" s="1040"/>
      <c r="AI131" s="1040"/>
      <c r="AJ131" s="1041"/>
      <c r="AK131" s="1039">
        <v>30226340</v>
      </c>
      <c r="AL131" s="1040"/>
      <c r="AM131" s="1040"/>
      <c r="AN131" s="1040"/>
      <c r="AO131" s="1041"/>
      <c r="AP131" s="1170"/>
      <c r="AQ131" s="1171"/>
      <c r="AR131" s="1171"/>
      <c r="AS131" s="1171"/>
      <c r="AT131" s="1172"/>
      <c r="AU131" s="285"/>
      <c r="AV131" s="285"/>
      <c r="AW131" s="285"/>
      <c r="AX131" s="1142" t="s">
        <v>516</v>
      </c>
      <c r="AY131" s="1093"/>
      <c r="AZ131" s="1093"/>
      <c r="BA131" s="1093"/>
      <c r="BB131" s="1093"/>
      <c r="BC131" s="1093"/>
      <c r="BD131" s="1093"/>
      <c r="BE131" s="1094"/>
      <c r="BF131" s="1143">
        <v>37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517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518</v>
      </c>
      <c r="W132" s="1153"/>
      <c r="X132" s="1153"/>
      <c r="Y132" s="1153"/>
      <c r="Z132" s="1154"/>
      <c r="AA132" s="1155">
        <v>0.67411134900000003</v>
      </c>
      <c r="AB132" s="1156"/>
      <c r="AC132" s="1156"/>
      <c r="AD132" s="1156"/>
      <c r="AE132" s="1157"/>
      <c r="AF132" s="1158">
        <v>0.65591286400000004</v>
      </c>
      <c r="AG132" s="1156"/>
      <c r="AH132" s="1156"/>
      <c r="AI132" s="1156"/>
      <c r="AJ132" s="1157"/>
      <c r="AK132" s="1158">
        <v>1.549698045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519</v>
      </c>
      <c r="W133" s="1136"/>
      <c r="X133" s="1136"/>
      <c r="Y133" s="1136"/>
      <c r="Z133" s="1137"/>
      <c r="AA133" s="1138">
        <v>0.9</v>
      </c>
      <c r="AB133" s="1139"/>
      <c r="AC133" s="1139"/>
      <c r="AD133" s="1139"/>
      <c r="AE133" s="1140"/>
      <c r="AF133" s="1138">
        <v>0.8</v>
      </c>
      <c r="AG133" s="1139"/>
      <c r="AH133" s="1139"/>
      <c r="AI133" s="1139"/>
      <c r="AJ133" s="1140"/>
      <c r="AK133" s="1138">
        <v>0.9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5FuFY4GQBcKfho8psnLdGYAdsbLF1QSrXWzDWhpxUayEwpr/TA7wiDyBIkq/BAE2MsCgif1Hxs4zbhzWMLWn4g==" saltValue="MaSX+eLl/10mrCUN6e3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520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KmJFfQdwy5Jan9KgqnVpkNlwndeoazYpzDipg9hE7zE1iFxRwZHKzndScxPj63jHovtQA5E6V34UOBezpgUUPQ==" saltValue="kfhPp1sXdSTPh88o/stCs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HNYzO99sxrVrT3w4SSrVmGg6JQvmube/A+BgvviNh57+ivqvNZwcfG9eZPMDgutOoRewsC+nH6S6y2t5hzGrg==" saltValue="gjEVBlatK1j0QYxTUxK7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523</v>
      </c>
      <c r="AP7" s="304"/>
      <c r="AQ7" s="305" t="s">
        <v>524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525</v>
      </c>
      <c r="AQ8" s="311" t="s">
        <v>526</v>
      </c>
      <c r="AR8" s="312" t="s">
        <v>527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528</v>
      </c>
      <c r="AL9" s="1179"/>
      <c r="AM9" s="1179"/>
      <c r="AN9" s="1180"/>
      <c r="AO9" s="313">
        <v>8918670</v>
      </c>
      <c r="AP9" s="313">
        <v>55289</v>
      </c>
      <c r="AQ9" s="314">
        <v>59644</v>
      </c>
      <c r="AR9" s="315">
        <v>-7.3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529</v>
      </c>
      <c r="AL10" s="1179"/>
      <c r="AM10" s="1179"/>
      <c r="AN10" s="1180"/>
      <c r="AO10" s="316">
        <v>631740</v>
      </c>
      <c r="AP10" s="316">
        <v>3916</v>
      </c>
      <c r="AQ10" s="317">
        <v>4095</v>
      </c>
      <c r="AR10" s="318">
        <v>-4.4000000000000004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530</v>
      </c>
      <c r="AL11" s="1179"/>
      <c r="AM11" s="1179"/>
      <c r="AN11" s="1180"/>
      <c r="AO11" s="316">
        <v>1215142</v>
      </c>
      <c r="AP11" s="316">
        <v>7533</v>
      </c>
      <c r="AQ11" s="317">
        <v>2516</v>
      </c>
      <c r="AR11" s="318">
        <v>199.4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531</v>
      </c>
      <c r="AL12" s="1179"/>
      <c r="AM12" s="1179"/>
      <c r="AN12" s="1180"/>
      <c r="AO12" s="316">
        <v>55000</v>
      </c>
      <c r="AP12" s="316">
        <v>341</v>
      </c>
      <c r="AQ12" s="317">
        <v>422</v>
      </c>
      <c r="AR12" s="318">
        <v>-19.2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532</v>
      </c>
      <c r="AL13" s="1179"/>
      <c r="AM13" s="1179"/>
      <c r="AN13" s="1180"/>
      <c r="AO13" s="316" t="s">
        <v>533</v>
      </c>
      <c r="AP13" s="316" t="s">
        <v>533</v>
      </c>
      <c r="AQ13" s="317">
        <v>65</v>
      </c>
      <c r="AR13" s="318" t="s">
        <v>533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534</v>
      </c>
      <c r="AL14" s="1179"/>
      <c r="AM14" s="1179"/>
      <c r="AN14" s="1180"/>
      <c r="AO14" s="316">
        <v>264845</v>
      </c>
      <c r="AP14" s="316">
        <v>1642</v>
      </c>
      <c r="AQ14" s="317">
        <v>1976</v>
      </c>
      <c r="AR14" s="318">
        <v>-16.899999999999999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535</v>
      </c>
      <c r="AL15" s="1179"/>
      <c r="AM15" s="1179"/>
      <c r="AN15" s="1180"/>
      <c r="AO15" s="316">
        <v>316474</v>
      </c>
      <c r="AP15" s="316">
        <v>1962</v>
      </c>
      <c r="AQ15" s="317">
        <v>1853</v>
      </c>
      <c r="AR15" s="318">
        <v>5.9</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536</v>
      </c>
      <c r="AL16" s="1182"/>
      <c r="AM16" s="1182"/>
      <c r="AN16" s="1183"/>
      <c r="AO16" s="316">
        <v>-338364</v>
      </c>
      <c r="AP16" s="316">
        <v>-2098</v>
      </c>
      <c r="AQ16" s="317">
        <v>-4797</v>
      </c>
      <c r="AR16" s="318">
        <v>-56.3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11063507</v>
      </c>
      <c r="AP17" s="316">
        <v>68585</v>
      </c>
      <c r="AQ17" s="317">
        <v>65773</v>
      </c>
      <c r="AR17" s="318">
        <v>4.3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541</v>
      </c>
      <c r="AL21" s="1174"/>
      <c r="AM21" s="1174"/>
      <c r="AN21" s="1175"/>
      <c r="AO21" s="328">
        <v>7.03</v>
      </c>
      <c r="AP21" s="329">
        <v>6.72</v>
      </c>
      <c r="AQ21" s="330">
        <v>0.31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542</v>
      </c>
      <c r="AL22" s="1174"/>
      <c r="AM22" s="1174"/>
      <c r="AN22" s="1175"/>
      <c r="AO22" s="333">
        <v>100.5</v>
      </c>
      <c r="AP22" s="334">
        <v>99.3</v>
      </c>
      <c r="AQ22" s="335">
        <v>1.2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523</v>
      </c>
      <c r="AP30" s="304"/>
      <c r="AQ30" s="305" t="s">
        <v>524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525</v>
      </c>
      <c r="AQ31" s="311" t="s">
        <v>526</v>
      </c>
      <c r="AR31" s="312" t="s">
        <v>527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546</v>
      </c>
      <c r="AL32" s="1190"/>
      <c r="AM32" s="1190"/>
      <c r="AN32" s="1191"/>
      <c r="AO32" s="343">
        <v>5493123</v>
      </c>
      <c r="AP32" s="343">
        <v>34053</v>
      </c>
      <c r="AQ32" s="344">
        <v>36938</v>
      </c>
      <c r="AR32" s="345">
        <v>-7.8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547</v>
      </c>
      <c r="AL33" s="1190"/>
      <c r="AM33" s="1190"/>
      <c r="AN33" s="1191"/>
      <c r="AO33" s="343" t="s">
        <v>533</v>
      </c>
      <c r="AP33" s="343" t="s">
        <v>533</v>
      </c>
      <c r="AQ33" s="344" t="s">
        <v>533</v>
      </c>
      <c r="AR33" s="345" t="s">
        <v>533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548</v>
      </c>
      <c r="AL34" s="1190"/>
      <c r="AM34" s="1190"/>
      <c r="AN34" s="1191"/>
      <c r="AO34" s="343" t="s">
        <v>533</v>
      </c>
      <c r="AP34" s="343" t="s">
        <v>533</v>
      </c>
      <c r="AQ34" s="344">
        <v>26</v>
      </c>
      <c r="AR34" s="345" t="s">
        <v>533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549</v>
      </c>
      <c r="AL35" s="1190"/>
      <c r="AM35" s="1190"/>
      <c r="AN35" s="1191"/>
      <c r="AO35" s="343">
        <v>1481857</v>
      </c>
      <c r="AP35" s="343">
        <v>9186</v>
      </c>
      <c r="AQ35" s="344">
        <v>10676</v>
      </c>
      <c r="AR35" s="345">
        <v>-14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550</v>
      </c>
      <c r="AL36" s="1190"/>
      <c r="AM36" s="1190"/>
      <c r="AN36" s="1191"/>
      <c r="AO36" s="343">
        <v>93107</v>
      </c>
      <c r="AP36" s="343">
        <v>577</v>
      </c>
      <c r="AQ36" s="344">
        <v>537</v>
      </c>
      <c r="AR36" s="345">
        <v>7.4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551</v>
      </c>
      <c r="AL37" s="1190"/>
      <c r="AM37" s="1190"/>
      <c r="AN37" s="1191"/>
      <c r="AO37" s="343">
        <v>218885</v>
      </c>
      <c r="AP37" s="343">
        <v>1357</v>
      </c>
      <c r="AQ37" s="344">
        <v>623</v>
      </c>
      <c r="AR37" s="345">
        <v>117.8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552</v>
      </c>
      <c r="AL38" s="1193"/>
      <c r="AM38" s="1193"/>
      <c r="AN38" s="1194"/>
      <c r="AO38" s="346" t="s">
        <v>533</v>
      </c>
      <c r="AP38" s="346" t="s">
        <v>533</v>
      </c>
      <c r="AQ38" s="347">
        <v>1</v>
      </c>
      <c r="AR38" s="335" t="s">
        <v>533</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553</v>
      </c>
      <c r="AL39" s="1193"/>
      <c r="AM39" s="1193"/>
      <c r="AN39" s="1194"/>
      <c r="AO39" s="343">
        <v>-1751731</v>
      </c>
      <c r="AP39" s="343">
        <v>-10859</v>
      </c>
      <c r="AQ39" s="344">
        <v>-6161</v>
      </c>
      <c r="AR39" s="345">
        <v>76.3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554</v>
      </c>
      <c r="AL40" s="1190"/>
      <c r="AM40" s="1190"/>
      <c r="AN40" s="1191"/>
      <c r="AO40" s="343">
        <v>-5066824</v>
      </c>
      <c r="AP40" s="343">
        <v>-31410</v>
      </c>
      <c r="AQ40" s="344">
        <v>-33330</v>
      </c>
      <c r="AR40" s="345">
        <v>-5.8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468417</v>
      </c>
      <c r="AP41" s="343">
        <v>2904</v>
      </c>
      <c r="AQ41" s="344">
        <v>9311</v>
      </c>
      <c r="AR41" s="345">
        <v>-68.8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523</v>
      </c>
      <c r="AN49" s="1186" t="s">
        <v>558</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559</v>
      </c>
      <c r="AO50" s="360" t="s">
        <v>560</v>
      </c>
      <c r="AP50" s="361" t="s">
        <v>561</v>
      </c>
      <c r="AQ50" s="362" t="s">
        <v>562</v>
      </c>
      <c r="AR50" s="363" t="s">
        <v>563</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8657633</v>
      </c>
      <c r="AN51" s="365">
        <v>53312</v>
      </c>
      <c r="AO51" s="366">
        <v>2.4</v>
      </c>
      <c r="AP51" s="367">
        <v>52496</v>
      </c>
      <c r="AQ51" s="368">
        <v>16.399999999999999</v>
      </c>
      <c r="AR51" s="369">
        <v>-14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5036821</v>
      </c>
      <c r="AN52" s="373">
        <v>31016</v>
      </c>
      <c r="AO52" s="374">
        <v>-13.1</v>
      </c>
      <c r="AP52" s="375">
        <v>29467</v>
      </c>
      <c r="AQ52" s="376">
        <v>15.2</v>
      </c>
      <c r="AR52" s="377">
        <v>-28.3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10203322</v>
      </c>
      <c r="AN53" s="365">
        <v>62969</v>
      </c>
      <c r="AO53" s="366">
        <v>18.100000000000001</v>
      </c>
      <c r="AP53" s="367">
        <v>52619</v>
      </c>
      <c r="AQ53" s="368">
        <v>0.2</v>
      </c>
      <c r="AR53" s="369">
        <v>17.899999999999999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7129381</v>
      </c>
      <c r="AN54" s="373">
        <v>43998</v>
      </c>
      <c r="AO54" s="374">
        <v>41.9</v>
      </c>
      <c r="AP54" s="375">
        <v>31149</v>
      </c>
      <c r="AQ54" s="376">
        <v>5.7</v>
      </c>
      <c r="AR54" s="377">
        <v>36.200000000000003</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6404299</v>
      </c>
      <c r="AN55" s="365">
        <v>39551</v>
      </c>
      <c r="AO55" s="366">
        <v>-37.200000000000003</v>
      </c>
      <c r="AP55" s="367">
        <v>51875</v>
      </c>
      <c r="AQ55" s="368">
        <v>-1.4</v>
      </c>
      <c r="AR55" s="369">
        <v>-35.799999999999997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4892364</v>
      </c>
      <c r="AN56" s="373">
        <v>30214</v>
      </c>
      <c r="AO56" s="374">
        <v>-31.3</v>
      </c>
      <c r="AP56" s="375">
        <v>29372</v>
      </c>
      <c r="AQ56" s="376">
        <v>-5.7</v>
      </c>
      <c r="AR56" s="377">
        <v>-25.6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8937665</v>
      </c>
      <c r="AN57" s="365">
        <v>55328</v>
      </c>
      <c r="AO57" s="366">
        <v>39.9</v>
      </c>
      <c r="AP57" s="367">
        <v>48064</v>
      </c>
      <c r="AQ57" s="368">
        <v>-7.3</v>
      </c>
      <c r="AR57" s="369">
        <v>47.2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7660207</v>
      </c>
      <c r="AN58" s="373">
        <v>47420</v>
      </c>
      <c r="AO58" s="374">
        <v>56.9</v>
      </c>
      <c r="AP58" s="375">
        <v>30373</v>
      </c>
      <c r="AQ58" s="376">
        <v>3.4</v>
      </c>
      <c r="AR58" s="377">
        <v>53.5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14065313</v>
      </c>
      <c r="AN59" s="365">
        <v>87194</v>
      </c>
      <c r="AO59" s="366">
        <v>57.6</v>
      </c>
      <c r="AP59" s="367">
        <v>56662</v>
      </c>
      <c r="AQ59" s="368">
        <v>17.899999999999999</v>
      </c>
      <c r="AR59" s="369">
        <v>39.700000000000003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12053308</v>
      </c>
      <c r="AN60" s="373">
        <v>74721</v>
      </c>
      <c r="AO60" s="374">
        <v>57.6</v>
      </c>
      <c r="AP60" s="375">
        <v>34709</v>
      </c>
      <c r="AQ60" s="376">
        <v>14.3</v>
      </c>
      <c r="AR60" s="377">
        <v>43.3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9653646</v>
      </c>
      <c r="AN61" s="380">
        <v>59671</v>
      </c>
      <c r="AO61" s="381">
        <v>16.2</v>
      </c>
      <c r="AP61" s="382">
        <v>52343</v>
      </c>
      <c r="AQ61" s="383">
        <v>5.2</v>
      </c>
      <c r="AR61" s="369">
        <v>11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7354416</v>
      </c>
      <c r="AN62" s="373">
        <v>45474</v>
      </c>
      <c r="AO62" s="374">
        <v>22.4</v>
      </c>
      <c r="AP62" s="375">
        <v>31014</v>
      </c>
      <c r="AQ62" s="376">
        <v>6.6</v>
      </c>
      <c r="AR62" s="377">
        <v>15.8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8VqUoJj5ZFXYOFRgYJNBGJnIFYtlS9vQPNOmiNHp5djBnRKszsx40KysaoyM2CL92iY+c3etFGTrxLyqZiqpuw==" saltValue="LhjMekoEIHqcR4whx7cp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8" zoomScaleNormal="78"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572</v>
      </c>
    </row>
    <row r="120" spans="125:125" ht="13.5" hidden="1" customHeight="1" x14ac:dyDescent="0.2"/>
    <row r="121" spans="125:125" ht="13.5" hidden="1" customHeight="1" x14ac:dyDescent="0.2">
      <c r="DU121" s="291"/>
    </row>
  </sheetData>
  <sheetProtection algorithmName="SHA-512" hashValue="aKa12e6sl0ZP+bkrqfPHWF6JcnerZcvIUW+WNzdxhmh9peZ8b+qHeLV4+k3MiO6QcXmQo0RU+224fcB5AnZbAA==" saltValue="X7HeKs/i+M0NBoU+aR9i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7" zoomScaleNormal="87"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573</v>
      </c>
    </row>
  </sheetData>
  <sheetProtection algorithmName="SHA-512" hashValue="mt/KCCVfQvFgWfLz8Euvq8jjSImWdiTOpGiK3quyHxajlgZF/3xInSgunydZCi4E20dPDwBr3ufq86MIVBCZtQ==" saltValue="ebpPq/qeFKY6CZ3TtxB0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98" t="s">
        <v>3</v>
      </c>
      <c r="D47" s="1198"/>
      <c r="E47" s="1199"/>
      <c r="F47" s="11">
        <v>13.06</v>
      </c>
      <c r="G47" s="12">
        <v>12.68</v>
      </c>
      <c r="H47" s="12">
        <v>14.04</v>
      </c>
      <c r="I47" s="12">
        <v>15.73</v>
      </c>
      <c r="J47" s="13">
        <v>15.16</v>
      </c>
    </row>
    <row r="48" spans="2:10" ht="57.75" customHeight="1" x14ac:dyDescent="0.2">
      <c r="B48" s="14"/>
      <c r="C48" s="1200" t="s">
        <v>4</v>
      </c>
      <c r="D48" s="1200"/>
      <c r="E48" s="1201"/>
      <c r="F48" s="15">
        <v>6.7</v>
      </c>
      <c r="G48" s="16">
        <v>6.1</v>
      </c>
      <c r="H48" s="16">
        <v>5.88</v>
      </c>
      <c r="I48" s="16">
        <v>7.02</v>
      </c>
      <c r="J48" s="17">
        <v>7.98</v>
      </c>
    </row>
    <row r="49" spans="2:10" ht="57.75" customHeight="1" thickBot="1" x14ac:dyDescent="0.25">
      <c r="B49" s="18"/>
      <c r="C49" s="1202" t="s">
        <v>5</v>
      </c>
      <c r="D49" s="1202"/>
      <c r="E49" s="1203"/>
      <c r="F49" s="19">
        <v>1.3</v>
      </c>
      <c r="G49" s="20" t="s">
        <v>579</v>
      </c>
      <c r="H49" s="20">
        <v>1.29</v>
      </c>
      <c r="I49" s="20">
        <v>2.87</v>
      </c>
      <c r="J49" s="21">
        <v>0.43</v>
      </c>
    </row>
    <row r="50" spans="2:10" ht="13.5" customHeight="1" x14ac:dyDescent="0.2"/>
  </sheetData>
  <sheetProtection algorithmName="SHA-512" hashValue="dJIbaZCT4PR17x4aDHpmgoTJqiHSHk+7zdPQlrTobryTKQv1pJlgT5iyW41OCjwjyEF5cap7fb6mLCKw15CvcA==" saltValue="HBdj4N+sOVx9BlW0aYZK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2021-03-05T00:57:55Z</cp:lastPrinted>
  <dcterms:created xsi:type="dcterms:W3CDTF">2021-02-05T02:42:45Z</dcterms:created>
  <dcterms:modified xsi:type="dcterms:W3CDTF">2021-10-06T04:58:53Z</dcterms:modified>
  <cp:category/>
</cp:coreProperties>
</file>