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75" windowWidth="10050" windowHeight="8280" activeTab="0"/>
  </bookViews>
  <sheets>
    <sheet name="肝炎" sheetId="1" r:id="rId1"/>
  </sheets>
  <definedNames>
    <definedName name="_xlnm.Print_Area" localSheetId="0">'肝炎'!$A$1:$M$33</definedName>
  </definedNames>
  <calcPr fullCalcOnLoad="1"/>
</workbook>
</file>

<file path=xl/sharedStrings.xml><?xml version="1.0" encoding="utf-8"?>
<sst xmlns="http://schemas.openxmlformats.org/spreadsheetml/2006/main" count="79" uniqueCount="46">
  <si>
    <t>対象者数</t>
  </si>
  <si>
    <t>受診者数</t>
  </si>
  <si>
    <t>受診率</t>
  </si>
  <si>
    <t>　</t>
  </si>
  <si>
    <t>（％）</t>
  </si>
  <si>
    <t>管内総数</t>
  </si>
  <si>
    <t>ｾﾝﾀｰを除く小計</t>
  </si>
  <si>
    <t>羽 島 市</t>
  </si>
  <si>
    <t>各務原市</t>
  </si>
  <si>
    <t>羽島郡計</t>
  </si>
  <si>
    <t>岐 南 町</t>
  </si>
  <si>
    <t>笠 松 町</t>
  </si>
  <si>
    <t>ｾﾝﾀｰ小計</t>
  </si>
  <si>
    <t>山 県 市</t>
  </si>
  <si>
    <t>瑞 穂 市</t>
  </si>
  <si>
    <t>本 巣 市</t>
  </si>
  <si>
    <t>本巣郡計</t>
  </si>
  <si>
    <t>北 方 町</t>
  </si>
  <si>
    <t>市町名</t>
  </si>
  <si>
    <t>C型 肝炎</t>
  </si>
  <si>
    <t>B型肝炎</t>
  </si>
  <si>
    <t>判定①</t>
  </si>
  <si>
    <t>判定②</t>
  </si>
  <si>
    <t>判定③</t>
  </si>
  <si>
    <t>計</t>
  </si>
  <si>
    <t>感染可能性者</t>
  </si>
  <si>
    <t>感染率</t>
  </si>
  <si>
    <t>（％）</t>
  </si>
  <si>
    <t>節目検診</t>
  </si>
  <si>
    <t>B型肝炎の結果</t>
  </si>
  <si>
    <t>陽性</t>
  </si>
  <si>
    <t>(平成２０年度)</t>
  </si>
  <si>
    <t>C型肝炎の結果</t>
  </si>
  <si>
    <t>節目外検診</t>
  </si>
  <si>
    <t>41～44歳</t>
  </si>
  <si>
    <t>45～49歳</t>
  </si>
  <si>
    <t>50～54歳</t>
  </si>
  <si>
    <t>55～59歳</t>
  </si>
  <si>
    <t>60～64歳</t>
  </si>
  <si>
    <t>65～69歳</t>
  </si>
  <si>
    <t>70歳以上</t>
  </si>
  <si>
    <t>年齢別</t>
  </si>
  <si>
    <t>　キ　肝炎ウイルス検診実施状況 ＜節目検診＞（Ｔ６－７）</t>
  </si>
  <si>
    <t>　キ　肝炎ウイルス検診実施状況＜節目外検診＞（Ｔ６－７－１）</t>
  </si>
  <si>
    <t>-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</si>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</sst>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#"/>
    <numFmt numFmtId="180" formatCode="0.0_);[Red]\(0.0\)"/>
    <numFmt numFmtId="181" formatCode="#,##0_ "/>
    <numFmt numFmtId="182" formatCode="0_);[Red]\(0\)"/>
    <numFmt numFmtId="183" formatCode="#,##0_);[Red]\(#,##0\)"/>
    <numFmt numFmtId="184" formatCode="#,##0.0_ "/>
    <numFmt numFmtId="185" formatCode="0.00_);[Red]\(0.00\)"/>
    <numFmt numFmtId="186" formatCode="0.0%"/>
  </numFmts>
  <fonts count="41">
    <font>
      <sz val="9.6"/>
      <name val="ＭＳ 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78" fontId="5" fillId="0" borderId="18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178" fontId="5" fillId="0" borderId="27" xfId="0" applyNumberFormat="1" applyFont="1" applyBorder="1" applyAlignment="1">
      <alignment vertical="center"/>
    </xf>
    <xf numFmtId="182" fontId="5" fillId="0" borderId="28" xfId="0" applyNumberFormat="1" applyFont="1" applyBorder="1" applyAlignment="1">
      <alignment vertical="center"/>
    </xf>
    <xf numFmtId="182" fontId="5" fillId="0" borderId="29" xfId="0" applyNumberFormat="1" applyFont="1" applyBorder="1" applyAlignment="1">
      <alignment vertical="center"/>
    </xf>
    <xf numFmtId="182" fontId="5" fillId="0" borderId="30" xfId="0" applyNumberFormat="1" applyFont="1" applyBorder="1" applyAlignment="1">
      <alignment vertical="center"/>
    </xf>
    <xf numFmtId="182" fontId="5" fillId="0" borderId="31" xfId="0" applyNumberFormat="1" applyFont="1" applyBorder="1" applyAlignment="1">
      <alignment vertical="center"/>
    </xf>
    <xf numFmtId="182" fontId="5" fillId="0" borderId="32" xfId="0" applyNumberFormat="1" applyFont="1" applyBorder="1" applyAlignment="1">
      <alignment vertical="center"/>
    </xf>
    <xf numFmtId="182" fontId="5" fillId="0" borderId="33" xfId="0" applyNumberFormat="1" applyFont="1" applyBorder="1" applyAlignment="1">
      <alignment vertical="center"/>
    </xf>
    <xf numFmtId="182" fontId="5" fillId="0" borderId="34" xfId="0" applyNumberFormat="1" applyFont="1" applyBorder="1" applyAlignment="1">
      <alignment vertical="center"/>
    </xf>
    <xf numFmtId="182" fontId="5" fillId="0" borderId="35" xfId="0" applyNumberFormat="1" applyFont="1" applyBorder="1" applyAlignment="1">
      <alignment vertical="center"/>
    </xf>
    <xf numFmtId="182" fontId="5" fillId="0" borderId="36" xfId="0" applyNumberFormat="1" applyFont="1" applyBorder="1" applyAlignment="1">
      <alignment vertical="center"/>
    </xf>
    <xf numFmtId="182" fontId="5" fillId="0" borderId="37" xfId="0" applyNumberFormat="1" applyFont="1" applyBorder="1" applyAlignment="1">
      <alignment vertical="center"/>
    </xf>
    <xf numFmtId="182" fontId="5" fillId="0" borderId="38" xfId="0" applyNumberFormat="1" applyFont="1" applyBorder="1" applyAlignment="1">
      <alignment vertical="center"/>
    </xf>
    <xf numFmtId="182" fontId="5" fillId="0" borderId="39" xfId="0" applyNumberFormat="1" applyFont="1" applyBorder="1" applyAlignment="1">
      <alignment vertical="center"/>
    </xf>
    <xf numFmtId="182" fontId="5" fillId="0" borderId="29" xfId="0" applyNumberFormat="1" applyFont="1" applyBorder="1" applyAlignment="1">
      <alignment horizontal="right" vertical="center"/>
    </xf>
    <xf numFmtId="182" fontId="5" fillId="0" borderId="34" xfId="0" applyNumberFormat="1" applyFont="1" applyBorder="1" applyAlignment="1">
      <alignment horizontal="right" vertical="center"/>
    </xf>
    <xf numFmtId="182" fontId="5" fillId="0" borderId="28" xfId="0" applyNumberFormat="1" applyFont="1" applyBorder="1" applyAlignment="1">
      <alignment horizontal="right" vertical="center"/>
    </xf>
    <xf numFmtId="9" fontId="5" fillId="0" borderId="24" xfId="42" applyFont="1" applyBorder="1" applyAlignment="1">
      <alignment horizontal="right" vertical="center"/>
    </xf>
    <xf numFmtId="182" fontId="5" fillId="0" borderId="40" xfId="0" applyNumberFormat="1" applyFont="1" applyBorder="1" applyAlignment="1">
      <alignment vertical="center"/>
    </xf>
    <xf numFmtId="185" fontId="5" fillId="0" borderId="41" xfId="0" applyNumberFormat="1" applyFont="1" applyBorder="1" applyAlignment="1">
      <alignment vertical="center"/>
    </xf>
    <xf numFmtId="185" fontId="5" fillId="0" borderId="42" xfId="0" applyNumberFormat="1" applyFont="1" applyBorder="1" applyAlignment="1">
      <alignment vertical="center"/>
    </xf>
    <xf numFmtId="185" fontId="5" fillId="0" borderId="24" xfId="0" applyNumberFormat="1" applyFont="1" applyBorder="1" applyAlignment="1">
      <alignment vertical="center"/>
    </xf>
    <xf numFmtId="10" fontId="5" fillId="0" borderId="24" xfId="42" applyNumberFormat="1" applyFont="1" applyBorder="1" applyAlignment="1">
      <alignment horizontal="right" vertical="center"/>
    </xf>
    <xf numFmtId="0" fontId="5" fillId="0" borderId="4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178" fontId="40" fillId="0" borderId="33" xfId="0" applyNumberFormat="1" applyFont="1" applyBorder="1" applyAlignment="1">
      <alignment/>
    </xf>
    <xf numFmtId="182" fontId="40" fillId="0" borderId="33" xfId="0" applyNumberFormat="1" applyFont="1" applyBorder="1" applyAlignment="1">
      <alignment/>
    </xf>
    <xf numFmtId="0" fontId="3" fillId="0" borderId="44" xfId="0" applyFont="1" applyBorder="1" applyAlignment="1">
      <alignment/>
    </xf>
    <xf numFmtId="178" fontId="5" fillId="0" borderId="45" xfId="0" applyNumberFormat="1" applyFont="1" applyBorder="1" applyAlignment="1">
      <alignment vertical="center"/>
    </xf>
    <xf numFmtId="182" fontId="5" fillId="0" borderId="45" xfId="0" applyNumberFormat="1" applyFont="1" applyBorder="1" applyAlignment="1">
      <alignment vertical="center"/>
    </xf>
    <xf numFmtId="182" fontId="5" fillId="0" borderId="46" xfId="0" applyNumberFormat="1" applyFont="1" applyBorder="1" applyAlignment="1">
      <alignment vertical="center"/>
    </xf>
    <xf numFmtId="185" fontId="5" fillId="0" borderId="47" xfId="0" applyNumberFormat="1" applyFont="1" applyBorder="1" applyAlignment="1">
      <alignment vertical="center"/>
    </xf>
    <xf numFmtId="186" fontId="5" fillId="0" borderId="28" xfId="42" applyNumberFormat="1" applyFont="1" applyBorder="1" applyAlignment="1">
      <alignment horizontal="right" vertical="center"/>
    </xf>
    <xf numFmtId="0" fontId="5" fillId="0" borderId="26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178" fontId="5" fillId="0" borderId="41" xfId="0" applyNumberFormat="1" applyFont="1" applyBorder="1" applyAlignment="1">
      <alignment vertical="center"/>
    </xf>
    <xf numFmtId="178" fontId="5" fillId="0" borderId="42" xfId="0" applyNumberFormat="1" applyFont="1" applyBorder="1" applyAlignment="1">
      <alignment vertical="center"/>
    </xf>
    <xf numFmtId="178" fontId="5" fillId="0" borderId="47" xfId="0" applyNumberFormat="1" applyFont="1" applyBorder="1" applyAlignment="1">
      <alignment vertical="center"/>
    </xf>
    <xf numFmtId="178" fontId="40" fillId="0" borderId="24" xfId="0" applyNumberFormat="1" applyFont="1" applyBorder="1" applyAlignment="1">
      <alignment/>
    </xf>
    <xf numFmtId="0" fontId="5" fillId="0" borderId="2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180" fontId="5" fillId="0" borderId="60" xfId="42" applyNumberFormat="1" applyFont="1" applyBorder="1" applyAlignment="1">
      <alignment vertical="center"/>
    </xf>
    <xf numFmtId="180" fontId="5" fillId="0" borderId="41" xfId="42" applyNumberFormat="1" applyFont="1" applyBorder="1" applyAlignment="1">
      <alignment vertical="center"/>
    </xf>
    <xf numFmtId="180" fontId="5" fillId="0" borderId="24" xfId="42" applyNumberFormat="1" applyFont="1" applyBorder="1" applyAlignment="1">
      <alignment horizontal="right" vertical="center"/>
    </xf>
    <xf numFmtId="180" fontId="5" fillId="0" borderId="42" xfId="42" applyNumberFormat="1" applyFont="1" applyBorder="1" applyAlignment="1">
      <alignment vertical="center"/>
    </xf>
    <xf numFmtId="180" fontId="5" fillId="0" borderId="24" xfId="42" applyNumberFormat="1" applyFont="1" applyBorder="1" applyAlignment="1">
      <alignment vertical="center"/>
    </xf>
    <xf numFmtId="185" fontId="5" fillId="0" borderId="24" xfId="42" applyNumberFormat="1" applyFont="1" applyBorder="1" applyAlignment="1">
      <alignment vertical="center"/>
    </xf>
    <xf numFmtId="185" fontId="5" fillId="0" borderId="61" xfId="42" applyNumberFormat="1" applyFont="1" applyBorder="1" applyAlignment="1">
      <alignment vertical="center"/>
    </xf>
    <xf numFmtId="182" fontId="5" fillId="0" borderId="62" xfId="0" applyNumberFormat="1" applyFont="1" applyBorder="1" applyAlignment="1">
      <alignment vertical="center"/>
    </xf>
    <xf numFmtId="182" fontId="5" fillId="0" borderId="63" xfId="0" applyNumberFormat="1" applyFont="1" applyBorder="1" applyAlignment="1">
      <alignment vertical="center"/>
    </xf>
    <xf numFmtId="185" fontId="5" fillId="0" borderId="47" xfId="42" applyNumberFormat="1" applyFont="1" applyBorder="1" applyAlignment="1">
      <alignment vertical="center"/>
    </xf>
    <xf numFmtId="180" fontId="5" fillId="0" borderId="28" xfId="42" applyNumberFormat="1" applyFont="1" applyBorder="1" applyAlignment="1">
      <alignment vertical="center"/>
    </xf>
    <xf numFmtId="180" fontId="5" fillId="0" borderId="38" xfId="42" applyNumberFormat="1" applyFont="1" applyBorder="1" applyAlignment="1">
      <alignment vertical="center"/>
    </xf>
    <xf numFmtId="180" fontId="5" fillId="0" borderId="45" xfId="42" applyNumberFormat="1" applyFont="1" applyBorder="1" applyAlignment="1">
      <alignment vertical="center"/>
    </xf>
    <xf numFmtId="185" fontId="5" fillId="0" borderId="41" xfId="42" applyNumberFormat="1" applyFont="1" applyBorder="1" applyAlignment="1">
      <alignment vertical="center"/>
    </xf>
    <xf numFmtId="185" fontId="5" fillId="0" borderId="42" xfId="42" applyNumberFormat="1" applyFont="1" applyBorder="1" applyAlignment="1">
      <alignment vertical="center"/>
    </xf>
    <xf numFmtId="185" fontId="5" fillId="0" borderId="60" xfId="42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SheetLayoutView="100" zoomScalePageLayoutView="0" workbookViewId="0" topLeftCell="A1">
      <selection activeCell="L21" sqref="L21"/>
    </sheetView>
  </sheetViews>
  <sheetFormatPr defaultColWidth="10.625" defaultRowHeight="14.25" customHeight="1"/>
  <cols>
    <col min="1" max="1" width="11.125" style="2" customWidth="1"/>
    <col min="2" max="4" width="9.375" style="2" customWidth="1"/>
    <col min="5" max="6" width="8.875" style="2" customWidth="1"/>
    <col min="7" max="9" width="9.375" style="2" customWidth="1"/>
    <col min="10" max="10" width="8.625" style="2" customWidth="1"/>
    <col min="11" max="11" width="7.625" style="2" customWidth="1"/>
    <col min="12" max="12" width="8.625" style="2" customWidth="1"/>
    <col min="13" max="13" width="7.625" style="2" customWidth="1"/>
    <col min="14" max="14" width="8.625" style="2" customWidth="1"/>
    <col min="15" max="15" width="7.625" style="2" customWidth="1"/>
    <col min="16" max="18" width="9.875" style="2" customWidth="1"/>
    <col min="19" max="20" width="9.375" style="2" customWidth="1"/>
    <col min="21" max="22" width="7.625" style="2" customWidth="1"/>
    <col min="23" max="23" width="6.625" style="2" customWidth="1"/>
    <col min="24" max="24" width="7.625" style="2" customWidth="1"/>
    <col min="25" max="25" width="6.625" style="2" customWidth="1"/>
    <col min="26" max="26" width="7.625" style="2" customWidth="1"/>
    <col min="27" max="29" width="6.625" style="2" customWidth="1"/>
    <col min="30" max="30" width="7.625" style="2" customWidth="1"/>
    <col min="31" max="31" width="6.625" style="2" customWidth="1"/>
    <col min="32" max="32" width="8.625" style="2" customWidth="1"/>
    <col min="33" max="33" width="6.625" style="2" customWidth="1"/>
    <col min="34" max="34" width="7.625" style="2" customWidth="1"/>
    <col min="35" max="35" width="6.625" style="2" customWidth="1"/>
    <col min="36" max="36" width="7.625" style="2" customWidth="1"/>
    <col min="37" max="37" width="6.625" style="2" customWidth="1"/>
    <col min="38" max="38" width="5.625" style="2" customWidth="1"/>
    <col min="39" max="39" width="2.625" style="2" customWidth="1"/>
    <col min="40" max="41" width="5.625" style="2" customWidth="1"/>
    <col min="42" max="42" width="6.625" style="2" customWidth="1"/>
    <col min="43" max="43" width="5.625" style="2" customWidth="1"/>
    <col min="44" max="44" width="6.625" style="2" customWidth="1"/>
    <col min="45" max="45" width="7.625" style="2" customWidth="1"/>
    <col min="46" max="46" width="6.625" style="2" customWidth="1"/>
    <col min="47" max="47" width="7.625" style="2" customWidth="1"/>
    <col min="48" max="48" width="6.625" style="2" customWidth="1"/>
    <col min="49" max="49" width="4.625" style="2" customWidth="1"/>
    <col min="50" max="51" width="9.625" style="2" customWidth="1"/>
    <col min="52" max="53" width="7.625" style="2" customWidth="1"/>
    <col min="54" max="54" width="6.625" style="2" customWidth="1"/>
    <col min="55" max="55" width="7.625" style="2" customWidth="1"/>
    <col min="56" max="56" width="5.625" style="2" customWidth="1"/>
    <col min="57" max="57" width="7.625" style="2" customWidth="1"/>
    <col min="58" max="58" width="5.625" style="2" customWidth="1"/>
    <col min="59" max="59" width="6.625" style="2" customWidth="1"/>
    <col min="60" max="63" width="7.625" style="2" customWidth="1"/>
    <col min="64" max="64" width="8.625" style="2" customWidth="1"/>
    <col min="65" max="66" width="7.625" style="2" customWidth="1"/>
    <col min="67" max="67" width="6.625" style="2" customWidth="1"/>
    <col min="68" max="68" width="5.625" style="2" customWidth="1"/>
    <col min="69" max="69" width="6.625" style="2" customWidth="1"/>
    <col min="70" max="74" width="5.625" style="2" customWidth="1"/>
    <col min="75" max="75" width="6.625" style="2" customWidth="1"/>
    <col min="76" max="78" width="7.625" style="2" customWidth="1"/>
    <col min="79" max="79" width="6.625" style="2" customWidth="1"/>
    <col min="80" max="80" width="8.625" style="2" customWidth="1"/>
    <col min="81" max="81" width="5.625" style="2" customWidth="1"/>
    <col min="82" max="86" width="6.625" style="2" customWidth="1"/>
    <col min="87" max="88" width="7.625" style="2" customWidth="1"/>
    <col min="89" max="89" width="6.625" style="2" customWidth="1"/>
    <col min="90" max="90" width="8.625" style="2" customWidth="1"/>
    <col min="91" max="91" width="6.625" style="2" customWidth="1"/>
    <col min="92" max="92" width="5.625" style="2" customWidth="1"/>
    <col min="93" max="93" width="6.625" style="2" customWidth="1"/>
    <col min="94" max="96" width="7.625" style="2" customWidth="1"/>
    <col min="97" max="98" width="6.625" style="2" customWidth="1"/>
    <col min="99" max="99" width="7.625" style="2" customWidth="1"/>
    <col min="100" max="100" width="6.625" style="2" customWidth="1"/>
    <col min="101" max="16384" width="10.625" style="2" customWidth="1"/>
  </cols>
  <sheetData>
    <row r="1" spans="1:21" ht="18.75" customHeight="1">
      <c r="A1" s="4" t="s">
        <v>42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1"/>
    </row>
    <row r="2" spans="1:21" ht="12.7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8" t="s">
        <v>31</v>
      </c>
      <c r="N2" s="6"/>
      <c r="O2" s="6"/>
      <c r="P2" s="20"/>
      <c r="Q2" s="20"/>
      <c r="R2" s="20"/>
      <c r="S2" s="7"/>
      <c r="U2" s="1"/>
    </row>
    <row r="3" spans="1:16" ht="12">
      <c r="A3" s="23"/>
      <c r="B3" s="69" t="s">
        <v>28</v>
      </c>
      <c r="C3" s="70"/>
      <c r="D3" s="70"/>
      <c r="E3" s="70"/>
      <c r="F3" s="71"/>
      <c r="G3" s="77" t="s">
        <v>32</v>
      </c>
      <c r="H3" s="85"/>
      <c r="I3" s="85"/>
      <c r="J3" s="85"/>
      <c r="K3" s="78"/>
      <c r="L3" s="77" t="s">
        <v>29</v>
      </c>
      <c r="M3" s="78"/>
      <c r="N3" s="7"/>
      <c r="O3" s="8"/>
      <c r="P3" s="1"/>
    </row>
    <row r="4" spans="1:14" ht="12" customHeight="1">
      <c r="A4" s="9"/>
      <c r="B4" s="11"/>
      <c r="C4" s="72" t="s">
        <v>19</v>
      </c>
      <c r="D4" s="72"/>
      <c r="E4" s="72" t="s">
        <v>20</v>
      </c>
      <c r="F4" s="73"/>
      <c r="G4" s="74" t="s">
        <v>25</v>
      </c>
      <c r="H4" s="72"/>
      <c r="I4" s="72"/>
      <c r="J4" s="72"/>
      <c r="K4" s="73" t="s">
        <v>26</v>
      </c>
      <c r="L4" s="79" t="s">
        <v>30</v>
      </c>
      <c r="M4" s="82" t="s">
        <v>26</v>
      </c>
      <c r="N4" s="3"/>
    </row>
    <row r="5" spans="1:14" ht="12">
      <c r="A5" s="11" t="s">
        <v>18</v>
      </c>
      <c r="B5" s="11" t="s">
        <v>0</v>
      </c>
      <c r="C5" s="10" t="s">
        <v>1</v>
      </c>
      <c r="D5" s="10" t="s">
        <v>2</v>
      </c>
      <c r="E5" s="10" t="s">
        <v>1</v>
      </c>
      <c r="F5" s="24" t="s">
        <v>2</v>
      </c>
      <c r="G5" s="74" t="s">
        <v>21</v>
      </c>
      <c r="H5" s="72" t="s">
        <v>22</v>
      </c>
      <c r="I5" s="72" t="s">
        <v>23</v>
      </c>
      <c r="J5" s="72" t="s">
        <v>24</v>
      </c>
      <c r="K5" s="84"/>
      <c r="L5" s="80"/>
      <c r="M5" s="83"/>
      <c r="N5" s="3"/>
    </row>
    <row r="6" spans="1:14" ht="12.75" thickBot="1">
      <c r="A6" s="12" t="s">
        <v>3</v>
      </c>
      <c r="B6" s="51"/>
      <c r="C6" s="21"/>
      <c r="D6" s="21" t="s">
        <v>4</v>
      </c>
      <c r="E6" s="21"/>
      <c r="F6" s="25" t="s">
        <v>4</v>
      </c>
      <c r="G6" s="75"/>
      <c r="H6" s="76"/>
      <c r="I6" s="76"/>
      <c r="J6" s="76"/>
      <c r="K6" s="26" t="s">
        <v>27</v>
      </c>
      <c r="L6" s="81"/>
      <c r="M6" s="22" t="s">
        <v>27</v>
      </c>
      <c r="N6" s="3"/>
    </row>
    <row r="7" spans="1:14" ht="24" customHeight="1" thickBot="1">
      <c r="A7" s="18" t="s">
        <v>5</v>
      </c>
      <c r="B7" s="31">
        <f>B8+B14</f>
        <v>2449</v>
      </c>
      <c r="C7" s="31">
        <f>C8+C14</f>
        <v>358</v>
      </c>
      <c r="D7" s="100">
        <f>C7/B7*100</f>
        <v>14.618211514904042</v>
      </c>
      <c r="E7" s="35">
        <f>E8+E14</f>
        <v>357</v>
      </c>
      <c r="F7" s="90">
        <f>E7/B7*100</f>
        <v>14.577378521845652</v>
      </c>
      <c r="G7" s="39">
        <f>G8+G14</f>
        <v>0</v>
      </c>
      <c r="H7" s="39">
        <f>H8+H14</f>
        <v>0</v>
      </c>
      <c r="I7" s="39">
        <f>I8+I14</f>
        <v>0</v>
      </c>
      <c r="J7" s="30">
        <f>G7+H7+I7</f>
        <v>0</v>
      </c>
      <c r="K7" s="95">
        <f>J7/C7*100</f>
        <v>0</v>
      </c>
      <c r="L7" s="35">
        <f>L8+L14</f>
        <v>5</v>
      </c>
      <c r="M7" s="95">
        <f>L7/E7*100</f>
        <v>1.400560224089636</v>
      </c>
      <c r="N7" s="3"/>
    </row>
    <row r="8" spans="1:14" ht="24" customHeight="1" thickBot="1">
      <c r="A8" s="13" t="s">
        <v>6</v>
      </c>
      <c r="B8" s="31">
        <f>B9+B12+B13</f>
        <v>1340</v>
      </c>
      <c r="C8" s="31">
        <f>C9+C12+C13</f>
        <v>177</v>
      </c>
      <c r="D8" s="100">
        <f>C8/B8*100</f>
        <v>13.208955223880597</v>
      </c>
      <c r="E8" s="31">
        <f>E9+E12+E13</f>
        <v>176</v>
      </c>
      <c r="F8" s="90">
        <f aca="true" t="shared" si="0" ref="F8:F18">E8/B8*100</f>
        <v>13.134328358208954</v>
      </c>
      <c r="G8" s="31">
        <f>G9+G12+G13</f>
        <v>0</v>
      </c>
      <c r="H8" s="31">
        <f>H9+H12+H13</f>
        <v>0</v>
      </c>
      <c r="I8" s="31">
        <f>I9+I12+I13</f>
        <v>0</v>
      </c>
      <c r="J8" s="30">
        <f aca="true" t="shared" si="1" ref="J8:J19">G8+H8+I8</f>
        <v>0</v>
      </c>
      <c r="K8" s="95">
        <f>J8/C8*100</f>
        <v>0</v>
      </c>
      <c r="L8" s="31">
        <f>L9+L12+L13</f>
        <v>1</v>
      </c>
      <c r="M8" s="95">
        <f>L8/E8*100</f>
        <v>0.5681818181818182</v>
      </c>
      <c r="N8" s="3"/>
    </row>
    <row r="9" spans="1:14" ht="24" customHeight="1">
      <c r="A9" s="14" t="s">
        <v>7</v>
      </c>
      <c r="B9" s="32">
        <v>973</v>
      </c>
      <c r="C9" s="32">
        <v>74</v>
      </c>
      <c r="D9" s="101">
        <f>C9/B9*100</f>
        <v>7.605344295991778</v>
      </c>
      <c r="E9" s="32">
        <v>74</v>
      </c>
      <c r="F9" s="91">
        <f t="shared" si="0"/>
        <v>7.605344295991778</v>
      </c>
      <c r="G9" s="37">
        <v>0</v>
      </c>
      <c r="H9" s="37">
        <v>0</v>
      </c>
      <c r="I9" s="32">
        <v>0</v>
      </c>
      <c r="J9" s="40">
        <f t="shared" si="1"/>
        <v>0</v>
      </c>
      <c r="K9" s="96">
        <f>J9/C9*100</f>
        <v>0</v>
      </c>
      <c r="L9" s="37">
        <v>0</v>
      </c>
      <c r="M9" s="96">
        <f>L9/E9*100</f>
        <v>0</v>
      </c>
      <c r="N9" s="3"/>
    </row>
    <row r="10" spans="1:14" ht="24" customHeight="1" thickBot="1">
      <c r="A10" s="15" t="s">
        <v>8</v>
      </c>
      <c r="B10" s="42" t="s">
        <v>44</v>
      </c>
      <c r="C10" s="42" t="s">
        <v>44</v>
      </c>
      <c r="D10" s="60" t="s">
        <v>44</v>
      </c>
      <c r="E10" s="43" t="s">
        <v>44</v>
      </c>
      <c r="F10" s="92" t="s">
        <v>44</v>
      </c>
      <c r="G10" s="43" t="s">
        <v>44</v>
      </c>
      <c r="H10" s="43" t="s">
        <v>44</v>
      </c>
      <c r="I10" s="42" t="s">
        <v>44</v>
      </c>
      <c r="J10" s="44" t="s">
        <v>44</v>
      </c>
      <c r="K10" s="45" t="s">
        <v>44</v>
      </c>
      <c r="L10" s="43" t="s">
        <v>44</v>
      </c>
      <c r="M10" s="50" t="s">
        <v>44</v>
      </c>
      <c r="N10" s="3" t="s">
        <v>45</v>
      </c>
    </row>
    <row r="11" spans="1:14" ht="24" customHeight="1">
      <c r="A11" s="14" t="s">
        <v>9</v>
      </c>
      <c r="B11" s="32">
        <f>B12+B13</f>
        <v>367</v>
      </c>
      <c r="C11" s="32">
        <f>C12+C13</f>
        <v>103</v>
      </c>
      <c r="D11" s="101">
        <f>C11/B11*100</f>
        <v>28.065395095367844</v>
      </c>
      <c r="E11" s="32">
        <f>E12+E13</f>
        <v>102</v>
      </c>
      <c r="F11" s="91">
        <f t="shared" si="0"/>
        <v>27.79291553133515</v>
      </c>
      <c r="G11" s="32">
        <f>G12+G13</f>
        <v>0</v>
      </c>
      <c r="H11" s="32">
        <f>H12+H13</f>
        <v>0</v>
      </c>
      <c r="I11" s="32">
        <f>I12+I13</f>
        <v>0</v>
      </c>
      <c r="J11" s="41">
        <f t="shared" si="1"/>
        <v>0</v>
      </c>
      <c r="K11" s="96">
        <f>J11/C11*100</f>
        <v>0</v>
      </c>
      <c r="L11" s="32">
        <f>L12+L13</f>
        <v>1</v>
      </c>
      <c r="M11" s="96">
        <f>L11/E11*100</f>
        <v>0.9803921568627451</v>
      </c>
      <c r="N11" s="3"/>
    </row>
    <row r="12" spans="1:14" ht="24" customHeight="1">
      <c r="A12" s="16" t="s">
        <v>10</v>
      </c>
      <c r="B12" s="33">
        <v>150</v>
      </c>
      <c r="C12" s="33">
        <v>30</v>
      </c>
      <c r="D12" s="101">
        <f aca="true" t="shared" si="2" ref="D12:D19">C12/B12*100</f>
        <v>20</v>
      </c>
      <c r="E12" s="38">
        <v>30</v>
      </c>
      <c r="F12" s="93">
        <f t="shared" si="0"/>
        <v>20</v>
      </c>
      <c r="G12" s="38">
        <v>0</v>
      </c>
      <c r="H12" s="38">
        <v>0</v>
      </c>
      <c r="I12" s="33">
        <v>0</v>
      </c>
      <c r="J12" s="33">
        <f t="shared" si="1"/>
        <v>0</v>
      </c>
      <c r="K12" s="96">
        <f aca="true" t="shared" si="3" ref="K12:K19">J12/C12*100</f>
        <v>0</v>
      </c>
      <c r="L12" s="38">
        <v>0</v>
      </c>
      <c r="M12" s="96">
        <f aca="true" t="shared" si="4" ref="M12:M19">L12/E12*100</f>
        <v>0</v>
      </c>
      <c r="N12" s="3"/>
    </row>
    <row r="13" spans="1:14" ht="24" customHeight="1" thickBot="1">
      <c r="A13" s="16" t="s">
        <v>11</v>
      </c>
      <c r="B13" s="31">
        <v>217</v>
      </c>
      <c r="C13" s="31">
        <v>73</v>
      </c>
      <c r="D13" s="102">
        <f t="shared" si="2"/>
        <v>33.6405529953917</v>
      </c>
      <c r="E13" s="36">
        <v>72</v>
      </c>
      <c r="F13" s="94">
        <f t="shared" si="0"/>
        <v>33.17972350230415</v>
      </c>
      <c r="G13" s="36">
        <v>0</v>
      </c>
      <c r="H13" s="36">
        <v>0</v>
      </c>
      <c r="I13" s="31">
        <v>0</v>
      </c>
      <c r="J13" s="57">
        <f t="shared" si="1"/>
        <v>0</v>
      </c>
      <c r="K13" s="99">
        <f t="shared" si="3"/>
        <v>0</v>
      </c>
      <c r="L13" s="36">
        <v>1</v>
      </c>
      <c r="M13" s="99">
        <f t="shared" si="4"/>
        <v>1.3888888888888888</v>
      </c>
      <c r="N13" s="3"/>
    </row>
    <row r="14" spans="1:14" ht="24" customHeight="1" thickBot="1">
      <c r="A14" s="14" t="s">
        <v>12</v>
      </c>
      <c r="B14" s="34">
        <f>B15+B16+B17+B18</f>
        <v>1109</v>
      </c>
      <c r="C14" s="34">
        <f>C15+C16+C17+C18</f>
        <v>181</v>
      </c>
      <c r="D14" s="100">
        <f t="shared" si="2"/>
        <v>16.321009918845807</v>
      </c>
      <c r="E14" s="98">
        <f>E15+E16+E17+E18</f>
        <v>181</v>
      </c>
      <c r="F14" s="90">
        <f t="shared" si="0"/>
        <v>16.321009918845807</v>
      </c>
      <c r="G14" s="34">
        <f>G15+G16+G17+G18</f>
        <v>0</v>
      </c>
      <c r="H14" s="34">
        <f>H15+H16+H17+H18</f>
        <v>0</v>
      </c>
      <c r="I14" s="34">
        <f>I15+I16+I17+I18</f>
        <v>0</v>
      </c>
      <c r="J14" s="30">
        <f t="shared" si="1"/>
        <v>0</v>
      </c>
      <c r="K14" s="95">
        <f t="shared" si="3"/>
        <v>0</v>
      </c>
      <c r="L14" s="98">
        <f>L15+L16+L17+L18</f>
        <v>4</v>
      </c>
      <c r="M14" s="95">
        <f t="shared" si="4"/>
        <v>2.209944751381215</v>
      </c>
      <c r="N14" s="3"/>
    </row>
    <row r="15" spans="1:14" ht="24" customHeight="1">
      <c r="A15" s="14" t="s">
        <v>13</v>
      </c>
      <c r="B15" s="32">
        <v>604</v>
      </c>
      <c r="C15" s="32">
        <v>5</v>
      </c>
      <c r="D15" s="101">
        <f t="shared" si="2"/>
        <v>0.8278145695364238</v>
      </c>
      <c r="E15" s="97">
        <v>5</v>
      </c>
      <c r="F15" s="91">
        <f t="shared" si="0"/>
        <v>0.8278145695364238</v>
      </c>
      <c r="G15" s="37">
        <v>0</v>
      </c>
      <c r="H15" s="37">
        <v>0</v>
      </c>
      <c r="I15" s="32">
        <v>0</v>
      </c>
      <c r="J15" s="41">
        <f t="shared" si="1"/>
        <v>0</v>
      </c>
      <c r="K15" s="96">
        <f t="shared" si="3"/>
        <v>0</v>
      </c>
      <c r="L15" s="97">
        <v>0</v>
      </c>
      <c r="M15" s="96">
        <f t="shared" si="4"/>
        <v>0</v>
      </c>
      <c r="N15" s="3"/>
    </row>
    <row r="16" spans="1:14" ht="24" customHeight="1">
      <c r="A16" s="16" t="s">
        <v>14</v>
      </c>
      <c r="B16" s="33">
        <v>95</v>
      </c>
      <c r="C16" s="33">
        <v>37</v>
      </c>
      <c r="D16" s="101">
        <f t="shared" si="2"/>
        <v>38.94736842105263</v>
      </c>
      <c r="E16" s="38">
        <v>37</v>
      </c>
      <c r="F16" s="93">
        <f t="shared" si="0"/>
        <v>38.94736842105263</v>
      </c>
      <c r="G16" s="38">
        <v>0</v>
      </c>
      <c r="H16" s="38">
        <v>0</v>
      </c>
      <c r="I16" s="33">
        <v>0</v>
      </c>
      <c r="J16" s="33">
        <f t="shared" si="1"/>
        <v>0</v>
      </c>
      <c r="K16" s="96">
        <f t="shared" si="3"/>
        <v>0</v>
      </c>
      <c r="L16" s="38">
        <v>1</v>
      </c>
      <c r="M16" s="96">
        <f t="shared" si="4"/>
        <v>2.7027027027027026</v>
      </c>
      <c r="N16" s="3"/>
    </row>
    <row r="17" spans="1:14" ht="24" customHeight="1" thickBot="1">
      <c r="A17" s="16" t="s">
        <v>15</v>
      </c>
      <c r="B17" s="31">
        <v>191</v>
      </c>
      <c r="C17" s="31">
        <v>113</v>
      </c>
      <c r="D17" s="102">
        <f t="shared" si="2"/>
        <v>59.16230366492147</v>
      </c>
      <c r="E17" s="58">
        <v>113</v>
      </c>
      <c r="F17" s="94">
        <f t="shared" si="0"/>
        <v>59.16230366492147</v>
      </c>
      <c r="G17" s="36">
        <v>0</v>
      </c>
      <c r="H17" s="36">
        <v>0</v>
      </c>
      <c r="I17" s="31">
        <v>0</v>
      </c>
      <c r="J17" s="30">
        <f t="shared" si="1"/>
        <v>0</v>
      </c>
      <c r="K17" s="99">
        <f t="shared" si="3"/>
        <v>0</v>
      </c>
      <c r="L17" s="58">
        <v>3</v>
      </c>
      <c r="M17" s="99">
        <f t="shared" si="4"/>
        <v>2.6548672566371683</v>
      </c>
      <c r="N17" s="3"/>
    </row>
    <row r="18" spans="1:14" ht="24" customHeight="1">
      <c r="A18" s="17" t="s">
        <v>16</v>
      </c>
      <c r="B18" s="32">
        <f>B19</f>
        <v>219</v>
      </c>
      <c r="C18" s="32">
        <f>C19</f>
        <v>26</v>
      </c>
      <c r="D18" s="101">
        <f t="shared" si="2"/>
        <v>11.87214611872146</v>
      </c>
      <c r="E18" s="97">
        <f>E19</f>
        <v>26</v>
      </c>
      <c r="F18" s="91">
        <f t="shared" si="0"/>
        <v>11.87214611872146</v>
      </c>
      <c r="G18" s="37">
        <f>G19</f>
        <v>0</v>
      </c>
      <c r="H18" s="37">
        <f>H19</f>
        <v>0</v>
      </c>
      <c r="I18" s="37">
        <f>I19</f>
        <v>0</v>
      </c>
      <c r="J18" s="41">
        <f>G18+H18+I18</f>
        <v>0</v>
      </c>
      <c r="K18" s="96">
        <f t="shared" si="3"/>
        <v>0</v>
      </c>
      <c r="L18" s="97">
        <f>L19</f>
        <v>0</v>
      </c>
      <c r="M18" s="96">
        <f t="shared" si="4"/>
        <v>0</v>
      </c>
      <c r="N18" s="3"/>
    </row>
    <row r="19" spans="1:19" ht="24" customHeight="1" thickBot="1">
      <c r="A19" s="18" t="s">
        <v>17</v>
      </c>
      <c r="B19" s="30">
        <v>219</v>
      </c>
      <c r="C19" s="30">
        <v>26</v>
      </c>
      <c r="D19" s="102">
        <f t="shared" si="2"/>
        <v>11.87214611872146</v>
      </c>
      <c r="E19" s="58">
        <v>26</v>
      </c>
      <c r="F19" s="94">
        <f>E19/B19*100</f>
        <v>11.87214611872146</v>
      </c>
      <c r="G19" s="35">
        <v>0</v>
      </c>
      <c r="H19" s="35">
        <v>0</v>
      </c>
      <c r="I19" s="30">
        <v>0</v>
      </c>
      <c r="J19" s="30">
        <f t="shared" si="1"/>
        <v>0</v>
      </c>
      <c r="K19" s="99">
        <f t="shared" si="3"/>
        <v>0</v>
      </c>
      <c r="L19" s="58">
        <v>0</v>
      </c>
      <c r="M19" s="99">
        <f t="shared" si="4"/>
        <v>0</v>
      </c>
      <c r="S19" s="3"/>
    </row>
    <row r="20" spans="1:21" ht="14.2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S20" s="3"/>
      <c r="T20" s="3"/>
      <c r="U20" s="1"/>
    </row>
    <row r="21" ht="14.25" customHeight="1" thickBot="1">
      <c r="A21" s="4" t="s">
        <v>43</v>
      </c>
    </row>
    <row r="22" spans="1:10" ht="14.25" customHeight="1">
      <c r="A22" s="87" t="s">
        <v>41</v>
      </c>
      <c r="B22" s="61" t="s">
        <v>33</v>
      </c>
      <c r="C22" s="62"/>
      <c r="D22" s="77" t="s">
        <v>32</v>
      </c>
      <c r="E22" s="85"/>
      <c r="F22" s="85"/>
      <c r="G22" s="85"/>
      <c r="H22" s="78"/>
      <c r="I22" s="85" t="s">
        <v>29</v>
      </c>
      <c r="J22" s="78"/>
    </row>
    <row r="23" spans="1:10" ht="14.25" customHeight="1">
      <c r="A23" s="88"/>
      <c r="B23" s="64" t="s">
        <v>19</v>
      </c>
      <c r="C23" s="63" t="s">
        <v>20</v>
      </c>
      <c r="D23" s="74" t="s">
        <v>25</v>
      </c>
      <c r="E23" s="72"/>
      <c r="F23" s="72"/>
      <c r="G23" s="72"/>
      <c r="H23" s="84" t="s">
        <v>26</v>
      </c>
      <c r="I23" s="79" t="s">
        <v>30</v>
      </c>
      <c r="J23" s="84" t="s">
        <v>26</v>
      </c>
    </row>
    <row r="24" spans="1:10" ht="14.25" customHeight="1">
      <c r="A24" s="88"/>
      <c r="B24" s="11" t="s">
        <v>1</v>
      </c>
      <c r="C24" s="10" t="s">
        <v>1</v>
      </c>
      <c r="D24" s="74" t="s">
        <v>21</v>
      </c>
      <c r="E24" s="72" t="s">
        <v>22</v>
      </c>
      <c r="F24" s="72" t="s">
        <v>23</v>
      </c>
      <c r="G24" s="72" t="s">
        <v>24</v>
      </c>
      <c r="H24" s="86"/>
      <c r="I24" s="80"/>
      <c r="J24" s="86"/>
    </row>
    <row r="25" spans="1:10" ht="14.25" customHeight="1" thickBot="1">
      <c r="A25" s="89"/>
      <c r="B25" s="12"/>
      <c r="C25" s="21"/>
      <c r="D25" s="75"/>
      <c r="E25" s="76"/>
      <c r="F25" s="76"/>
      <c r="G25" s="76"/>
      <c r="H25" s="26" t="s">
        <v>27</v>
      </c>
      <c r="I25" s="81"/>
      <c r="J25" s="22" t="s">
        <v>27</v>
      </c>
    </row>
    <row r="26" spans="1:10" ht="14.25" customHeight="1">
      <c r="A26" s="28" t="s">
        <v>34</v>
      </c>
      <c r="B26" s="29">
        <v>145</v>
      </c>
      <c r="C26" s="65">
        <v>145</v>
      </c>
      <c r="D26" s="46">
        <v>0</v>
      </c>
      <c r="E26" s="41">
        <v>0</v>
      </c>
      <c r="F26" s="41">
        <v>0</v>
      </c>
      <c r="G26" s="41">
        <f>SUM(D26:F26)</f>
        <v>0</v>
      </c>
      <c r="H26" s="103">
        <f>G26/B26*100</f>
        <v>0</v>
      </c>
      <c r="I26" s="46">
        <v>3</v>
      </c>
      <c r="J26" s="47">
        <f>I26/C26</f>
        <v>0.020689655172413793</v>
      </c>
    </row>
    <row r="27" spans="1:10" ht="14.25" customHeight="1">
      <c r="A27" s="27" t="s">
        <v>35</v>
      </c>
      <c r="B27" s="19">
        <v>159</v>
      </c>
      <c r="C27" s="66">
        <v>159</v>
      </c>
      <c r="D27" s="38">
        <v>1</v>
      </c>
      <c r="E27" s="33">
        <v>0</v>
      </c>
      <c r="F27" s="33">
        <v>0</v>
      </c>
      <c r="G27" s="33">
        <f aca="true" t="shared" si="5" ref="G27:G32">SUM(D27:F27)</f>
        <v>1</v>
      </c>
      <c r="H27" s="104">
        <f aca="true" t="shared" si="6" ref="H27:H33">G27/B27*100</f>
        <v>0.628930817610063</v>
      </c>
      <c r="I27" s="38">
        <v>0</v>
      </c>
      <c r="J27" s="48">
        <f aca="true" t="shared" si="7" ref="J26:J33">I27/C27</f>
        <v>0</v>
      </c>
    </row>
    <row r="28" spans="1:10" ht="14.25" customHeight="1">
      <c r="A28" s="27" t="s">
        <v>36</v>
      </c>
      <c r="B28" s="19">
        <v>164</v>
      </c>
      <c r="C28" s="66">
        <v>165</v>
      </c>
      <c r="D28" s="38">
        <v>0</v>
      </c>
      <c r="E28" s="33">
        <v>1</v>
      </c>
      <c r="F28" s="33">
        <v>0</v>
      </c>
      <c r="G28" s="33">
        <f t="shared" si="5"/>
        <v>1</v>
      </c>
      <c r="H28" s="104">
        <f t="shared" si="6"/>
        <v>0.6097560975609756</v>
      </c>
      <c r="I28" s="38">
        <v>1</v>
      </c>
      <c r="J28" s="48">
        <f t="shared" si="7"/>
        <v>0.006060606060606061</v>
      </c>
    </row>
    <row r="29" spans="1:10" ht="14.25" customHeight="1">
      <c r="A29" s="27" t="s">
        <v>37</v>
      </c>
      <c r="B29" s="19">
        <v>256</v>
      </c>
      <c r="C29" s="66">
        <v>256</v>
      </c>
      <c r="D29" s="38">
        <v>2</v>
      </c>
      <c r="E29" s="33">
        <v>0</v>
      </c>
      <c r="F29" s="33">
        <v>0</v>
      </c>
      <c r="G29" s="33">
        <f t="shared" si="5"/>
        <v>2</v>
      </c>
      <c r="H29" s="104">
        <f t="shared" si="6"/>
        <v>0.78125</v>
      </c>
      <c r="I29" s="38">
        <v>3</v>
      </c>
      <c r="J29" s="48">
        <f t="shared" si="7"/>
        <v>0.01171875</v>
      </c>
    </row>
    <row r="30" spans="1:10" ht="14.25" customHeight="1">
      <c r="A30" s="27" t="s">
        <v>38</v>
      </c>
      <c r="B30" s="19">
        <v>332</v>
      </c>
      <c r="C30" s="66">
        <v>336</v>
      </c>
      <c r="D30" s="38">
        <v>1</v>
      </c>
      <c r="E30" s="33">
        <v>0</v>
      </c>
      <c r="F30" s="33">
        <v>0</v>
      </c>
      <c r="G30" s="33">
        <f t="shared" si="5"/>
        <v>1</v>
      </c>
      <c r="H30" s="104">
        <f t="shared" si="6"/>
        <v>0.30120481927710846</v>
      </c>
      <c r="I30" s="38">
        <v>7</v>
      </c>
      <c r="J30" s="48">
        <f t="shared" si="7"/>
        <v>0.020833333333333332</v>
      </c>
    </row>
    <row r="31" spans="1:10" ht="14.25" customHeight="1">
      <c r="A31" s="27" t="s">
        <v>39</v>
      </c>
      <c r="B31" s="19">
        <v>295</v>
      </c>
      <c r="C31" s="66">
        <v>296</v>
      </c>
      <c r="D31" s="38">
        <v>2</v>
      </c>
      <c r="E31" s="33">
        <v>1</v>
      </c>
      <c r="F31" s="33">
        <v>0</v>
      </c>
      <c r="G31" s="33">
        <f t="shared" si="5"/>
        <v>3</v>
      </c>
      <c r="H31" s="104">
        <f t="shared" si="6"/>
        <v>1.0169491525423728</v>
      </c>
      <c r="I31" s="38">
        <v>2</v>
      </c>
      <c r="J31" s="48">
        <f t="shared" si="7"/>
        <v>0.006756756756756757</v>
      </c>
    </row>
    <row r="32" spans="1:10" ht="14.25" customHeight="1" thickBot="1">
      <c r="A32" s="55" t="s">
        <v>40</v>
      </c>
      <c r="B32" s="56">
        <v>272</v>
      </c>
      <c r="C32" s="67">
        <v>273</v>
      </c>
      <c r="D32" s="58">
        <v>6</v>
      </c>
      <c r="E32" s="57">
        <v>1</v>
      </c>
      <c r="F32" s="57">
        <v>0</v>
      </c>
      <c r="G32" s="57">
        <f t="shared" si="5"/>
        <v>7</v>
      </c>
      <c r="H32" s="96">
        <f t="shared" si="6"/>
        <v>2.5735294117647056</v>
      </c>
      <c r="I32" s="58">
        <v>1</v>
      </c>
      <c r="J32" s="59">
        <f t="shared" si="7"/>
        <v>0.003663003663003663</v>
      </c>
    </row>
    <row r="33" spans="1:10" ht="14.25" customHeight="1" thickBot="1">
      <c r="A33" s="52" t="s">
        <v>24</v>
      </c>
      <c r="B33" s="53">
        <f aca="true" t="shared" si="8" ref="B33:G33">SUM(B26:B32)</f>
        <v>1623</v>
      </c>
      <c r="C33" s="68">
        <f t="shared" si="8"/>
        <v>1630</v>
      </c>
      <c r="D33" s="53">
        <f t="shared" si="8"/>
        <v>12</v>
      </c>
      <c r="E33" s="53">
        <f t="shared" si="8"/>
        <v>3</v>
      </c>
      <c r="F33" s="54">
        <f t="shared" si="8"/>
        <v>0</v>
      </c>
      <c r="G33" s="53">
        <f t="shared" si="8"/>
        <v>15</v>
      </c>
      <c r="H33" s="105">
        <f t="shared" si="6"/>
        <v>0.9242144177449169</v>
      </c>
      <c r="I33" s="53">
        <f>SUM(I26:I32)</f>
        <v>17</v>
      </c>
      <c r="J33" s="49">
        <f t="shared" si="7"/>
        <v>0.010429447852760737</v>
      </c>
    </row>
  </sheetData>
  <sheetProtection/>
  <mergeCells count="24">
    <mergeCell ref="A22:A25"/>
    <mergeCell ref="D22:H22"/>
    <mergeCell ref="I22:J22"/>
    <mergeCell ref="D23:G23"/>
    <mergeCell ref="H23:H24"/>
    <mergeCell ref="I23:I25"/>
    <mergeCell ref="D24:D25"/>
    <mergeCell ref="E24:E25"/>
    <mergeCell ref="F24:F25"/>
    <mergeCell ref="L3:M3"/>
    <mergeCell ref="L4:L6"/>
    <mergeCell ref="M4:M5"/>
    <mergeCell ref="K4:K5"/>
    <mergeCell ref="G3:K3"/>
    <mergeCell ref="G24:G25"/>
    <mergeCell ref="J5:J6"/>
    <mergeCell ref="G4:J4"/>
    <mergeCell ref="J23:J24"/>
    <mergeCell ref="B3:F3"/>
    <mergeCell ref="C4:D4"/>
    <mergeCell ref="E4:F4"/>
    <mergeCell ref="G5:G6"/>
    <mergeCell ref="H5:H6"/>
    <mergeCell ref="I5:I6"/>
  </mergeCells>
  <printOptions/>
  <pageMargins left="1.24" right="0.984251968503937" top="0.984251968503937" bottom="0.984251968503937" header="0.3937007874015748" footer="0.3937007874015748"/>
  <pageSetup horizontalDpi="400" verticalDpi="4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D:\岐阜地域の公衆衛生２００４\チェック後\T06-01.jsd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基本健診実施結果</dc:title>
  <dc:subject/>
  <dc:creator>岐阜県</dc:creator>
  <cp:keywords/>
  <dc:description/>
  <cp:lastModifiedBy>岐阜県</cp:lastModifiedBy>
  <cp:lastPrinted>2010-03-01T03:00:43Z</cp:lastPrinted>
  <dcterms:created xsi:type="dcterms:W3CDTF">2005-03-21T13:04:26Z</dcterms:created>
  <dcterms:modified xsi:type="dcterms:W3CDTF">2010-03-01T03:02:15Z</dcterms:modified>
  <cp:category/>
  <cp:version/>
  <cp:contentType/>
  <cp:contentStatus/>
  <cp:revision>19</cp:revision>
</cp:coreProperties>
</file>