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0" windowWidth="10905" windowHeight="8715" activeTab="0"/>
  </bookViews>
  <sheets>
    <sheet name="Sheet1" sheetId="1" r:id="rId1"/>
  </sheets>
  <definedNames>
    <definedName name="_xlnm.Print_Area" localSheetId="0">'Sheet1'!$A$1:$Q$51</definedName>
  </definedNames>
  <calcPr fullCalcOnLoad="1"/>
</workbook>
</file>

<file path=xl/sharedStrings.xml><?xml version="1.0" encoding="utf-8"?>
<sst xmlns="http://schemas.openxmlformats.org/spreadsheetml/2006/main" count="127" uniqueCount="80">
  <si>
    <t>　</t>
  </si>
  <si>
    <t xml:space="preserve"> </t>
  </si>
  <si>
    <t>精  密  検  査  結  果</t>
  </si>
  <si>
    <t>対</t>
  </si>
  <si>
    <t>受</t>
  </si>
  <si>
    <t>要</t>
  </si>
  <si>
    <t>精</t>
  </si>
  <si>
    <t>異</t>
  </si>
  <si>
    <t xml:space="preserve">  が　</t>
  </si>
  <si>
    <t xml:space="preserve"> が 疾</t>
  </si>
  <si>
    <t>未</t>
  </si>
  <si>
    <t>象</t>
  </si>
  <si>
    <t>診</t>
  </si>
  <si>
    <t>検</t>
  </si>
  <si>
    <t>常</t>
  </si>
  <si>
    <t>ん</t>
  </si>
  <si>
    <t>ん 疑</t>
  </si>
  <si>
    <t xml:space="preserve"> ん 患</t>
  </si>
  <si>
    <t>者</t>
  </si>
  <si>
    <t>認</t>
  </si>
  <si>
    <t>で</t>
  </si>
  <si>
    <t>の い</t>
  </si>
  <si>
    <t xml:space="preserve"> 以 で</t>
  </si>
  <si>
    <t>把</t>
  </si>
  <si>
    <t>数</t>
  </si>
  <si>
    <t>率</t>
  </si>
  <si>
    <t>め</t>
  </si>
  <si>
    <t>あ</t>
  </si>
  <si>
    <t xml:space="preserve"> 外 あ</t>
  </si>
  <si>
    <t/>
  </si>
  <si>
    <t>ず</t>
  </si>
  <si>
    <t>っ</t>
  </si>
  <si>
    <t xml:space="preserve"> の っ</t>
  </si>
  <si>
    <t>握</t>
  </si>
  <si>
    <t>た</t>
  </si>
  <si>
    <t>(％)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</si>
  <si>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</si>
  <si>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</si>
  <si>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</si>
  <si>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</si>
  <si>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</si>
  <si>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</si>
  <si>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</si>
  <si>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</si>
  <si>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</si>
  <si>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</si>
  <si>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</si>
  <si>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</si>
  <si>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</si>
  <si>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市町名</t>
  </si>
  <si>
    <t>年</t>
  </si>
  <si>
    <t>度</t>
  </si>
  <si>
    <t>受</t>
  </si>
  <si>
    <t>診</t>
  </si>
  <si>
    <t>者</t>
  </si>
  <si>
    <t>数</t>
  </si>
  <si>
    <t>連</t>
  </si>
  <si>
    <t>続</t>
  </si>
  <si>
    <t>率</t>
  </si>
  <si>
    <t>2年</t>
  </si>
  <si>
    <t>前</t>
  </si>
  <si>
    <t>　</t>
  </si>
  <si>
    <t>（％）</t>
  </si>
  <si>
    <t>※　受診率＝(「前年度の受診者数」＋「当該年度の受診者数」-「前年度及び当該年度に　　　　</t>
  </si>
  <si>
    <t>　　 おける2年連続受診者数」）÷「当該年度の対象者数」×１００</t>
  </si>
  <si>
    <t>　  あ</t>
  </si>
  <si>
    <t>　  る</t>
  </si>
  <si>
    <t>　  者</t>
  </si>
  <si>
    <t>　  の</t>
  </si>
  <si>
    <t>　　 た</t>
  </si>
  <si>
    <t>　　 者</t>
  </si>
  <si>
    <t xml:space="preserve"> が　</t>
  </si>
  <si>
    <t>　エ　子宮がん検診実施状況（Ｔ６－４）</t>
  </si>
  <si>
    <t>（平成２０年度）</t>
  </si>
  <si>
    <t>受　　診　　者　　数</t>
  </si>
  <si>
    <t>今</t>
  </si>
  <si>
    <t>再</t>
  </si>
  <si>
    <t>掲</t>
  </si>
  <si>
    <t>初</t>
  </si>
  <si>
    <t>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</si>
</sst>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.0_ "/>
    <numFmt numFmtId="183" formatCode="#,##0_);[Red]\(#,##0\)"/>
  </numFmts>
  <fonts count="23">
    <font>
      <sz val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4" xfId="0" applyNumberFormat="1" applyFont="1" applyBorder="1" applyAlignment="1" applyProtection="1">
      <alignment horizontal="right" vertical="center"/>
      <protection locked="0"/>
    </xf>
    <xf numFmtId="179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3" fillId="0" borderId="0" xfId="0" applyNumberFormat="1" applyFont="1" applyBorder="1" applyAlignment="1" applyProtection="1">
      <alignment vertical="center" wrapText="1"/>
      <protection locked="0"/>
    </xf>
    <xf numFmtId="178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 applyProtection="1">
      <alignment horizontal="right" vertical="center"/>
      <protection locked="0"/>
    </xf>
    <xf numFmtId="178" fontId="4" fillId="0" borderId="41" xfId="0" applyNumberFormat="1" applyFont="1" applyBorder="1" applyAlignment="1" applyProtection="1">
      <alignment horizontal="right"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8" fontId="4" fillId="0" borderId="42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right" vertical="center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8" fontId="4" fillId="0" borderId="56" xfId="0" applyNumberFormat="1" applyFont="1" applyBorder="1" applyAlignment="1">
      <alignment horizontal="right" vertical="center"/>
    </xf>
    <xf numFmtId="178" fontId="4" fillId="0" borderId="57" xfId="0" applyNumberFormat="1" applyFont="1" applyBorder="1" applyAlignment="1">
      <alignment horizontal="right" vertical="center"/>
    </xf>
    <xf numFmtId="178" fontId="4" fillId="0" borderId="57" xfId="0" applyNumberFormat="1" applyFont="1" applyBorder="1" applyAlignment="1" applyProtection="1">
      <alignment horizontal="right" vertical="center"/>
      <protection locked="0"/>
    </xf>
    <xf numFmtId="178" fontId="4" fillId="0" borderId="58" xfId="0" applyNumberFormat="1" applyFont="1" applyBorder="1" applyAlignment="1" applyProtection="1">
      <alignment horizontal="right" vertical="center"/>
      <protection locked="0"/>
    </xf>
    <xf numFmtId="178" fontId="4" fillId="0" borderId="58" xfId="0" applyNumberFormat="1" applyFont="1" applyBorder="1" applyAlignment="1">
      <alignment horizontal="right" vertical="center"/>
    </xf>
    <xf numFmtId="178" fontId="4" fillId="0" borderId="59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 applyProtection="1">
      <alignment horizontal="right" vertical="center"/>
      <protection locked="0"/>
    </xf>
    <xf numFmtId="178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 applyProtection="1">
      <alignment horizontal="right" vertical="center"/>
      <protection locked="0"/>
    </xf>
    <xf numFmtId="178" fontId="4" fillId="0" borderId="63" xfId="0" applyNumberFormat="1" applyFont="1" applyBorder="1" applyAlignment="1" applyProtection="1">
      <alignment horizontal="right" vertical="center"/>
      <protection locked="0"/>
    </xf>
    <xf numFmtId="178" fontId="4" fillId="0" borderId="63" xfId="0" applyNumberFormat="1" applyFont="1" applyBorder="1" applyAlignment="1">
      <alignment horizontal="right" vertical="center"/>
    </xf>
    <xf numFmtId="178" fontId="4" fillId="0" borderId="64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 applyProtection="1">
      <alignment horizontal="right"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9" fontId="4" fillId="0" borderId="68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  <xf numFmtId="179" fontId="4" fillId="0" borderId="69" xfId="0" applyNumberFormat="1" applyFont="1" applyBorder="1" applyAlignment="1">
      <alignment horizontal="right" vertical="center"/>
    </xf>
    <xf numFmtId="179" fontId="4" fillId="0" borderId="70" xfId="0" applyNumberFormat="1" applyFont="1" applyBorder="1" applyAlignment="1">
      <alignment horizontal="right" vertical="center"/>
    </xf>
    <xf numFmtId="179" fontId="4" fillId="0" borderId="71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83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49" sqref="B49"/>
    </sheetView>
  </sheetViews>
  <sheetFormatPr defaultColWidth="10.7109375" defaultRowHeight="10.5" customHeight="1"/>
  <cols>
    <col min="1" max="1" width="14.140625" style="0" customWidth="1"/>
    <col min="2" max="4" width="9.00390625" style="0" customWidth="1"/>
    <col min="5" max="5" width="8.8515625" style="0" customWidth="1"/>
    <col min="6" max="6" width="9.8515625" style="0" customWidth="1"/>
    <col min="7" max="11" width="9.00390625" style="0" customWidth="1"/>
    <col min="12" max="17" width="7.8515625" style="0" customWidth="1"/>
    <col min="18" max="23" width="9.00390625" style="0" customWidth="1"/>
    <col min="24" max="29" width="7.8515625" style="0" customWidth="1"/>
    <col min="30" max="30" width="5.7109375" style="0" customWidth="1"/>
    <col min="31" max="31" width="14.140625" style="0" customWidth="1"/>
    <col min="32" max="38" width="9.00390625" style="0" customWidth="1"/>
    <col min="39" max="44" width="7.8515625" style="0" customWidth="1"/>
    <col min="45" max="47" width="5.7109375" style="0" customWidth="1"/>
    <col min="48" max="49" width="1.7109375" style="0" customWidth="1"/>
    <col min="51" max="51" width="8.7109375" style="0" customWidth="1"/>
    <col min="52" max="52" width="10.7109375" style="0" customWidth="1"/>
    <col min="53" max="53" width="9.7109375" style="0" customWidth="1"/>
    <col min="54" max="54" width="6.7109375" style="0" customWidth="1"/>
    <col min="55" max="56" width="5.7109375" style="0" customWidth="1"/>
    <col min="57" max="59" width="6.7109375" style="0" customWidth="1"/>
    <col min="60" max="60" width="5.7109375" style="0" customWidth="1"/>
    <col min="61" max="62" width="6.7109375" style="0" customWidth="1"/>
    <col min="63" max="63" width="5.7109375" style="0" customWidth="1"/>
    <col min="64" max="81" width="4.7109375" style="0" customWidth="1"/>
    <col min="82" max="82" width="5.7109375" style="0" customWidth="1"/>
    <col min="83" max="84" width="6.7109375" style="0" customWidth="1"/>
  </cols>
  <sheetData>
    <row r="1" spans="1:242" ht="21.75" customHeight="1">
      <c r="A1" s="31" t="s">
        <v>72</v>
      </c>
      <c r="B1" s="3"/>
      <c r="C1" s="3"/>
      <c r="D1" s="3"/>
      <c r="E1" s="3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3.25" customHeight="1" thickBot="1">
      <c r="A2" s="2"/>
      <c r="B2" s="3"/>
      <c r="C2" s="3"/>
      <c r="D2" s="3"/>
      <c r="E2" s="3"/>
      <c r="F2" s="1"/>
      <c r="G2" s="34"/>
      <c r="H2" s="3"/>
      <c r="I2" s="3"/>
      <c r="J2" s="3"/>
      <c r="K2" s="3"/>
      <c r="L2" s="3"/>
      <c r="M2" s="3"/>
      <c r="N2" s="3"/>
      <c r="O2" s="4" t="s">
        <v>0</v>
      </c>
      <c r="P2" s="4"/>
      <c r="Q2" s="34" t="s">
        <v>73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7.25" customHeight="1">
      <c r="A3" s="20"/>
      <c r="B3" s="21" t="s">
        <v>1</v>
      </c>
      <c r="C3" s="107" t="s">
        <v>74</v>
      </c>
      <c r="D3" s="108"/>
      <c r="E3" s="108"/>
      <c r="F3" s="109"/>
      <c r="G3" s="46"/>
      <c r="H3" s="22"/>
      <c r="I3" s="22"/>
      <c r="J3" s="22"/>
      <c r="K3" s="22"/>
      <c r="L3" s="105" t="s">
        <v>2</v>
      </c>
      <c r="M3" s="106"/>
      <c r="N3" s="106"/>
      <c r="O3" s="106"/>
      <c r="P3" s="76"/>
      <c r="Q3" s="6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4.25" customHeight="1">
      <c r="A4" s="23" t="s">
        <v>0</v>
      </c>
      <c r="B4" s="24" t="s">
        <v>3</v>
      </c>
      <c r="C4" s="80" t="s">
        <v>75</v>
      </c>
      <c r="D4" s="77" t="s">
        <v>76</v>
      </c>
      <c r="E4" s="77" t="s">
        <v>60</v>
      </c>
      <c r="F4" s="81" t="s">
        <v>59</v>
      </c>
      <c r="G4" s="45" t="s">
        <v>52</v>
      </c>
      <c r="H4" s="25" t="s">
        <v>5</v>
      </c>
      <c r="I4" s="25" t="s">
        <v>5</v>
      </c>
      <c r="J4" s="25" t="s">
        <v>6</v>
      </c>
      <c r="K4" s="25" t="s">
        <v>6</v>
      </c>
      <c r="L4" s="5" t="s">
        <v>7</v>
      </c>
      <c r="M4" s="6" t="s">
        <v>8</v>
      </c>
      <c r="N4" s="7" t="s">
        <v>71</v>
      </c>
      <c r="O4" s="6" t="s">
        <v>9</v>
      </c>
      <c r="P4" s="69" t="s">
        <v>10</v>
      </c>
      <c r="Q4" s="45" t="s">
        <v>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1:242" ht="14.25" customHeight="1">
      <c r="A5" s="23"/>
      <c r="B5" s="24" t="s">
        <v>11</v>
      </c>
      <c r="C5" s="52" t="s">
        <v>50</v>
      </c>
      <c r="D5" s="78" t="s">
        <v>77</v>
      </c>
      <c r="E5" s="78" t="s">
        <v>50</v>
      </c>
      <c r="F5" s="82" t="s">
        <v>56</v>
      </c>
      <c r="G5" s="45" t="s">
        <v>61</v>
      </c>
      <c r="H5" s="25" t="s">
        <v>6</v>
      </c>
      <c r="I5" s="25" t="s">
        <v>6</v>
      </c>
      <c r="J5" s="25" t="s">
        <v>13</v>
      </c>
      <c r="K5" s="25" t="s">
        <v>13</v>
      </c>
      <c r="L5" s="24" t="s">
        <v>14</v>
      </c>
      <c r="M5" s="25" t="s">
        <v>15</v>
      </c>
      <c r="N5" s="25" t="s">
        <v>16</v>
      </c>
      <c r="O5" s="25" t="s">
        <v>17</v>
      </c>
      <c r="P5" s="69"/>
      <c r="Q5" s="45" t="s">
        <v>13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14.25" customHeight="1">
      <c r="A6" s="23" t="s">
        <v>49</v>
      </c>
      <c r="B6" s="24" t="s">
        <v>18</v>
      </c>
      <c r="C6" s="52" t="s">
        <v>51</v>
      </c>
      <c r="D6" s="78" t="s">
        <v>78</v>
      </c>
      <c r="E6" s="78" t="s">
        <v>51</v>
      </c>
      <c r="F6" s="82" t="s">
        <v>57</v>
      </c>
      <c r="G6" s="45" t="s">
        <v>53</v>
      </c>
      <c r="H6" s="25" t="s">
        <v>13</v>
      </c>
      <c r="I6" s="25" t="s">
        <v>13</v>
      </c>
      <c r="J6" s="25" t="s">
        <v>4</v>
      </c>
      <c r="K6" s="25" t="s">
        <v>4</v>
      </c>
      <c r="L6" s="24" t="s">
        <v>19</v>
      </c>
      <c r="M6" s="25" t="s">
        <v>20</v>
      </c>
      <c r="N6" s="25" t="s">
        <v>21</v>
      </c>
      <c r="O6" s="25" t="s">
        <v>22</v>
      </c>
      <c r="P6" s="69" t="s">
        <v>23</v>
      </c>
      <c r="Q6" s="45" t="s">
        <v>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4.25" customHeight="1">
      <c r="A7" s="23" t="s">
        <v>0</v>
      </c>
      <c r="B7" s="24" t="s">
        <v>24</v>
      </c>
      <c r="C7" s="52" t="s">
        <v>52</v>
      </c>
      <c r="D7" s="78" t="s">
        <v>79</v>
      </c>
      <c r="E7" s="78" t="s">
        <v>52</v>
      </c>
      <c r="F7" s="82" t="s">
        <v>52</v>
      </c>
      <c r="G7" s="45"/>
      <c r="H7" s="25" t="s">
        <v>18</v>
      </c>
      <c r="I7" s="25" t="s">
        <v>25</v>
      </c>
      <c r="J7" s="25" t="s">
        <v>12</v>
      </c>
      <c r="K7" s="25" t="s">
        <v>12</v>
      </c>
      <c r="L7" s="24" t="s">
        <v>26</v>
      </c>
      <c r="M7" s="25" t="s">
        <v>27</v>
      </c>
      <c r="N7" s="25" t="s">
        <v>68</v>
      </c>
      <c r="O7" s="25" t="s">
        <v>28</v>
      </c>
      <c r="P7" s="69" t="s">
        <v>0</v>
      </c>
      <c r="Q7" s="45" t="s">
        <v>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4.25" customHeight="1">
      <c r="A8" s="23"/>
      <c r="B8" s="24" t="s">
        <v>29</v>
      </c>
      <c r="C8" s="52" t="s">
        <v>53</v>
      </c>
      <c r="D8" s="78"/>
      <c r="E8" s="78" t="s">
        <v>53</v>
      </c>
      <c r="F8" s="82" t="s">
        <v>53</v>
      </c>
      <c r="G8" s="45" t="s">
        <v>58</v>
      </c>
      <c r="H8" s="25" t="s">
        <v>24</v>
      </c>
      <c r="I8" s="25" t="s">
        <v>0</v>
      </c>
      <c r="J8" s="25" t="s">
        <v>18</v>
      </c>
      <c r="K8" s="25" t="s">
        <v>25</v>
      </c>
      <c r="L8" s="24" t="s">
        <v>30</v>
      </c>
      <c r="M8" s="25" t="s">
        <v>31</v>
      </c>
      <c r="N8" s="25" t="s">
        <v>65</v>
      </c>
      <c r="O8" s="25" t="s">
        <v>32</v>
      </c>
      <c r="P8" s="69" t="s">
        <v>33</v>
      </c>
      <c r="Q8" s="45" t="s">
        <v>12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4.25" customHeight="1">
      <c r="A9" s="23"/>
      <c r="B9" s="24" t="s">
        <v>1</v>
      </c>
      <c r="C9" s="52" t="s">
        <v>54</v>
      </c>
      <c r="D9" s="78"/>
      <c r="E9" s="78" t="s">
        <v>54</v>
      </c>
      <c r="F9" s="82" t="s">
        <v>54</v>
      </c>
      <c r="G9" s="45"/>
      <c r="H9" s="25"/>
      <c r="I9" s="25" t="s">
        <v>0</v>
      </c>
      <c r="J9" s="25" t="s">
        <v>24</v>
      </c>
      <c r="K9" s="25" t="s">
        <v>0</v>
      </c>
      <c r="L9" s="24" t="s">
        <v>0</v>
      </c>
      <c r="M9" s="25" t="s">
        <v>34</v>
      </c>
      <c r="N9" s="25" t="s">
        <v>66</v>
      </c>
      <c r="O9" s="25" t="s">
        <v>69</v>
      </c>
      <c r="P9" s="69" t="s">
        <v>0</v>
      </c>
      <c r="Q9" s="45" t="s">
        <v>18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4.25" customHeight="1" thickBot="1">
      <c r="A10" s="23"/>
      <c r="B10" s="24" t="s">
        <v>0</v>
      </c>
      <c r="C10" s="83" t="s">
        <v>55</v>
      </c>
      <c r="D10" s="79"/>
      <c r="E10" s="79" t="s">
        <v>55</v>
      </c>
      <c r="F10" s="53" t="s">
        <v>55</v>
      </c>
      <c r="G10" s="47" t="s">
        <v>62</v>
      </c>
      <c r="H10" s="25"/>
      <c r="I10" s="25" t="s">
        <v>35</v>
      </c>
      <c r="J10" s="25" t="s">
        <v>0</v>
      </c>
      <c r="K10" s="25" t="s">
        <v>35</v>
      </c>
      <c r="L10" s="24"/>
      <c r="M10" s="25" t="s">
        <v>18</v>
      </c>
      <c r="N10" s="25" t="s">
        <v>67</v>
      </c>
      <c r="O10" s="25" t="s">
        <v>70</v>
      </c>
      <c r="P10" s="69"/>
      <c r="Q10" s="45" t="s">
        <v>24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9.5" customHeight="1" thickBot="1">
      <c r="A11" s="26" t="s">
        <v>36</v>
      </c>
      <c r="B11" s="8">
        <f>B12+B18</f>
        <v>95288</v>
      </c>
      <c r="C11" s="84">
        <f>C12+C18</f>
        <v>7962</v>
      </c>
      <c r="D11" s="91">
        <f>D12+D18</f>
        <v>1977</v>
      </c>
      <c r="E11" s="54">
        <f>E12+E18</f>
        <v>8749</v>
      </c>
      <c r="F11" s="55">
        <f>F12+F18</f>
        <v>3392</v>
      </c>
      <c r="G11" s="100">
        <f aca="true" t="shared" si="0" ref="G11:G23">(C11+E11-F11)/B11*100</f>
        <v>13.97762572412056</v>
      </c>
      <c r="H11" s="9">
        <f>H12+H18</f>
        <v>100</v>
      </c>
      <c r="I11" s="10">
        <f aca="true" t="shared" si="1" ref="I11:I23">(H11/C11)*100</f>
        <v>1.2559658377292138</v>
      </c>
      <c r="J11" s="9">
        <f>J12+J18</f>
        <v>73</v>
      </c>
      <c r="K11" s="10">
        <f>(J11/H11)*100</f>
        <v>73</v>
      </c>
      <c r="L11" s="8">
        <f aca="true" t="shared" si="2" ref="L11:Q11">L12+L18</f>
        <v>26</v>
      </c>
      <c r="M11" s="9">
        <f t="shared" si="2"/>
        <v>3</v>
      </c>
      <c r="N11" s="9">
        <f t="shared" si="2"/>
        <v>0</v>
      </c>
      <c r="O11" s="9">
        <f t="shared" si="2"/>
        <v>44</v>
      </c>
      <c r="P11" s="70">
        <f t="shared" si="2"/>
        <v>12</v>
      </c>
      <c r="Q11" s="63">
        <f t="shared" si="2"/>
        <v>15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9.5" customHeight="1" thickBot="1">
      <c r="A12" s="27" t="s">
        <v>37</v>
      </c>
      <c r="B12" s="8">
        <f>B13+B14+B15</f>
        <v>54417</v>
      </c>
      <c r="C12" s="85">
        <f>C13+C14+C15</f>
        <v>2791</v>
      </c>
      <c r="D12" s="92">
        <f>D13+D14+D15</f>
        <v>1356</v>
      </c>
      <c r="E12" s="54">
        <f>E13+E14+E15</f>
        <v>3992</v>
      </c>
      <c r="F12" s="55">
        <f>F13+F14+F15</f>
        <v>428</v>
      </c>
      <c r="G12" s="101">
        <f t="shared" si="0"/>
        <v>11.678335814175716</v>
      </c>
      <c r="H12" s="9">
        <f>H13+H14+H15</f>
        <v>48</v>
      </c>
      <c r="I12" s="10">
        <f t="shared" si="1"/>
        <v>1.7198136868505913</v>
      </c>
      <c r="J12" s="9">
        <f>J13+J14+J15</f>
        <v>28</v>
      </c>
      <c r="K12" s="10">
        <f aca="true" t="shared" si="3" ref="K12:K23">(J12/H12)*100</f>
        <v>58.333333333333336</v>
      </c>
      <c r="L12" s="8">
        <f aca="true" t="shared" si="4" ref="L12:Q12">L13+L14+L15</f>
        <v>3</v>
      </c>
      <c r="M12" s="9">
        <f t="shared" si="4"/>
        <v>3</v>
      </c>
      <c r="N12" s="9">
        <f t="shared" si="4"/>
        <v>0</v>
      </c>
      <c r="O12" s="9">
        <f t="shared" si="4"/>
        <v>22</v>
      </c>
      <c r="P12" s="70">
        <f t="shared" si="4"/>
        <v>10</v>
      </c>
      <c r="Q12" s="63">
        <f t="shared" si="4"/>
        <v>10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9.5" customHeight="1">
      <c r="A13" s="26" t="s">
        <v>38</v>
      </c>
      <c r="B13" s="11">
        <v>13318</v>
      </c>
      <c r="C13" s="86">
        <v>783</v>
      </c>
      <c r="D13" s="93">
        <v>465</v>
      </c>
      <c r="E13" s="56">
        <v>719</v>
      </c>
      <c r="F13" s="57">
        <v>247</v>
      </c>
      <c r="G13" s="102">
        <f t="shared" si="0"/>
        <v>9.423336837362967</v>
      </c>
      <c r="H13" s="12">
        <v>4</v>
      </c>
      <c r="I13" s="10">
        <f t="shared" si="1"/>
        <v>0.5108556832694764</v>
      </c>
      <c r="J13" s="12">
        <f>SUM(L13:O13)</f>
        <v>0</v>
      </c>
      <c r="K13" s="10">
        <f t="shared" si="3"/>
        <v>0</v>
      </c>
      <c r="L13" s="11">
        <v>0</v>
      </c>
      <c r="M13" s="12">
        <v>0</v>
      </c>
      <c r="N13" s="12">
        <v>0</v>
      </c>
      <c r="O13" s="12">
        <v>0</v>
      </c>
      <c r="P13" s="71">
        <v>4</v>
      </c>
      <c r="Q13" s="64">
        <f>H13-SUM(L13:P13)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9.5" customHeight="1" thickBot="1">
      <c r="A14" s="28" t="s">
        <v>39</v>
      </c>
      <c r="B14" s="13">
        <v>32644</v>
      </c>
      <c r="C14" s="87">
        <v>1196</v>
      </c>
      <c r="D14" s="94">
        <v>669</v>
      </c>
      <c r="E14" s="58">
        <v>1637</v>
      </c>
      <c r="F14" s="59">
        <v>181</v>
      </c>
      <c r="G14" s="103">
        <f t="shared" si="0"/>
        <v>8.124004411224114</v>
      </c>
      <c r="H14" s="14">
        <v>15</v>
      </c>
      <c r="I14" s="15">
        <f t="shared" si="1"/>
        <v>1.254180602006689</v>
      </c>
      <c r="J14" s="14">
        <f>SUM(L14:O14)</f>
        <v>10</v>
      </c>
      <c r="K14" s="15">
        <f t="shared" si="3"/>
        <v>66.66666666666666</v>
      </c>
      <c r="L14" s="13">
        <v>1</v>
      </c>
      <c r="M14" s="14">
        <v>2</v>
      </c>
      <c r="N14" s="14">
        <v>0</v>
      </c>
      <c r="O14" s="14">
        <v>7</v>
      </c>
      <c r="P14" s="72">
        <v>0</v>
      </c>
      <c r="Q14" s="65">
        <f>H14-SUM(L14:P14)</f>
        <v>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9.5" customHeight="1">
      <c r="A15" s="26" t="s">
        <v>40</v>
      </c>
      <c r="B15" s="8">
        <f>B16+B17</f>
        <v>8455</v>
      </c>
      <c r="C15" s="85">
        <f>C16+C17</f>
        <v>812</v>
      </c>
      <c r="D15" s="92">
        <f>D16+D17</f>
        <v>222</v>
      </c>
      <c r="E15" s="56">
        <f>E16+E17</f>
        <v>1636</v>
      </c>
      <c r="F15" s="57">
        <f>F16+F17</f>
        <v>0</v>
      </c>
      <c r="G15" s="102">
        <f t="shared" si="0"/>
        <v>28.953282081608517</v>
      </c>
      <c r="H15" s="9">
        <f>H16+H17</f>
        <v>29</v>
      </c>
      <c r="I15" s="10">
        <f t="shared" si="1"/>
        <v>3.571428571428571</v>
      </c>
      <c r="J15" s="9">
        <f>J16+J17</f>
        <v>18</v>
      </c>
      <c r="K15" s="10">
        <f t="shared" si="3"/>
        <v>62.06896551724138</v>
      </c>
      <c r="L15" s="8">
        <f aca="true" t="shared" si="5" ref="L15:Q15">L16+L17</f>
        <v>2</v>
      </c>
      <c r="M15" s="9">
        <f t="shared" si="5"/>
        <v>1</v>
      </c>
      <c r="N15" s="9">
        <f t="shared" si="5"/>
        <v>0</v>
      </c>
      <c r="O15" s="9">
        <f t="shared" si="5"/>
        <v>15</v>
      </c>
      <c r="P15" s="70">
        <f t="shared" si="5"/>
        <v>6</v>
      </c>
      <c r="Q15" s="63">
        <f t="shared" si="5"/>
        <v>5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9.5" customHeight="1">
      <c r="A16" s="29" t="s">
        <v>41</v>
      </c>
      <c r="B16" s="13">
        <v>4230</v>
      </c>
      <c r="C16" s="87">
        <v>588</v>
      </c>
      <c r="D16" s="94">
        <v>183</v>
      </c>
      <c r="E16" s="60">
        <v>922</v>
      </c>
      <c r="F16" s="61">
        <v>0</v>
      </c>
      <c r="G16" s="104">
        <f t="shared" si="0"/>
        <v>35.69739952718676</v>
      </c>
      <c r="H16" s="14">
        <v>15</v>
      </c>
      <c r="I16" s="15">
        <f t="shared" si="1"/>
        <v>2.5510204081632653</v>
      </c>
      <c r="J16" s="14">
        <f>SUM(L16:O16)</f>
        <v>8</v>
      </c>
      <c r="K16" s="15">
        <f t="shared" si="3"/>
        <v>53.333333333333336</v>
      </c>
      <c r="L16" s="13">
        <v>0</v>
      </c>
      <c r="M16" s="14">
        <v>1</v>
      </c>
      <c r="N16" s="14">
        <v>0</v>
      </c>
      <c r="O16" s="14">
        <v>7</v>
      </c>
      <c r="P16" s="72">
        <v>6</v>
      </c>
      <c r="Q16" s="65">
        <f aca="true" t="shared" si="6" ref="Q16:Q23">H16-SUM(L16:P16)</f>
        <v>1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9.5" customHeight="1" thickBot="1">
      <c r="A17" s="29" t="s">
        <v>42</v>
      </c>
      <c r="B17" s="13">
        <v>4225</v>
      </c>
      <c r="C17" s="87">
        <v>224</v>
      </c>
      <c r="D17" s="94">
        <v>39</v>
      </c>
      <c r="E17" s="58">
        <v>714</v>
      </c>
      <c r="F17" s="59">
        <v>0</v>
      </c>
      <c r="G17" s="103">
        <f t="shared" si="0"/>
        <v>22.20118343195266</v>
      </c>
      <c r="H17" s="14">
        <v>14</v>
      </c>
      <c r="I17" s="15">
        <f t="shared" si="1"/>
        <v>6.25</v>
      </c>
      <c r="J17" s="14">
        <f>SUM(L17:O17)</f>
        <v>10</v>
      </c>
      <c r="K17" s="15">
        <f t="shared" si="3"/>
        <v>71.42857142857143</v>
      </c>
      <c r="L17" s="13">
        <v>2</v>
      </c>
      <c r="M17" s="14">
        <v>0</v>
      </c>
      <c r="N17" s="14">
        <v>0</v>
      </c>
      <c r="O17" s="14">
        <v>8</v>
      </c>
      <c r="P17" s="72">
        <v>0</v>
      </c>
      <c r="Q17" s="65">
        <f t="shared" si="6"/>
        <v>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9.5" customHeight="1" thickBot="1">
      <c r="A18" s="26" t="s">
        <v>43</v>
      </c>
      <c r="B18" s="8">
        <f>B19+B20+B21+B22</f>
        <v>40871</v>
      </c>
      <c r="C18" s="85">
        <f>C19+C20+C21+C22</f>
        <v>5171</v>
      </c>
      <c r="D18" s="92">
        <f>D19+D20+D21+D22</f>
        <v>621</v>
      </c>
      <c r="E18" s="98">
        <f>E19+E20+E21+E22</f>
        <v>4757</v>
      </c>
      <c r="F18" s="99">
        <f>F19+F20+F21+F22</f>
        <v>2964</v>
      </c>
      <c r="G18" s="100">
        <f t="shared" si="0"/>
        <v>17.03897629125786</v>
      </c>
      <c r="H18" s="9">
        <f>H19+H20+H21+H22</f>
        <v>52</v>
      </c>
      <c r="I18" s="10">
        <f t="shared" si="1"/>
        <v>1.0056081995745503</v>
      </c>
      <c r="J18" s="9">
        <f>J19+J20+J21+J22</f>
        <v>45</v>
      </c>
      <c r="K18" s="10">
        <f t="shared" si="3"/>
        <v>86.53846153846155</v>
      </c>
      <c r="L18" s="8">
        <f>L19+L20+L21+L22</f>
        <v>23</v>
      </c>
      <c r="M18" s="9">
        <f>M19+M20+M21+M22</f>
        <v>0</v>
      </c>
      <c r="N18" s="9">
        <f>N19+N20+N21+N22</f>
        <v>0</v>
      </c>
      <c r="O18" s="9">
        <f>O19+O20+O21+O22</f>
        <v>22</v>
      </c>
      <c r="P18" s="70">
        <f>P19+P20+P21+P22</f>
        <v>2</v>
      </c>
      <c r="Q18" s="63">
        <f>Q19+Q20+Q21</f>
        <v>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9.5" customHeight="1">
      <c r="A19" s="26" t="s">
        <v>44</v>
      </c>
      <c r="B19" s="8">
        <v>8366</v>
      </c>
      <c r="C19" s="85">
        <v>971</v>
      </c>
      <c r="D19" s="92">
        <v>104</v>
      </c>
      <c r="E19" s="56">
        <v>955</v>
      </c>
      <c r="F19" s="57">
        <v>516</v>
      </c>
      <c r="G19" s="102">
        <f t="shared" si="0"/>
        <v>16.853932584269664</v>
      </c>
      <c r="H19" s="9">
        <v>6</v>
      </c>
      <c r="I19" s="10">
        <f t="shared" si="1"/>
        <v>0.6179196704428425</v>
      </c>
      <c r="J19" s="9">
        <f>SUM(L19:O19)</f>
        <v>4</v>
      </c>
      <c r="K19" s="10">
        <f t="shared" si="3"/>
        <v>66.66666666666666</v>
      </c>
      <c r="L19" s="8">
        <v>3</v>
      </c>
      <c r="M19" s="9">
        <v>0</v>
      </c>
      <c r="N19" s="9">
        <v>0</v>
      </c>
      <c r="O19" s="9">
        <v>1</v>
      </c>
      <c r="P19" s="70">
        <v>0</v>
      </c>
      <c r="Q19" s="63">
        <f t="shared" si="6"/>
        <v>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9.5" customHeight="1">
      <c r="A20" s="29" t="s">
        <v>45</v>
      </c>
      <c r="B20" s="16">
        <v>17823</v>
      </c>
      <c r="C20" s="88">
        <v>1862</v>
      </c>
      <c r="D20" s="95">
        <v>238</v>
      </c>
      <c r="E20" s="60">
        <v>1857</v>
      </c>
      <c r="F20" s="61">
        <v>1112</v>
      </c>
      <c r="G20" s="104">
        <f t="shared" si="0"/>
        <v>14.627167143578523</v>
      </c>
      <c r="H20" s="17">
        <v>14</v>
      </c>
      <c r="I20" s="15">
        <f t="shared" si="1"/>
        <v>0.7518796992481203</v>
      </c>
      <c r="J20" s="17">
        <f>SUM(L20:O20)</f>
        <v>12</v>
      </c>
      <c r="K20" s="15">
        <f t="shared" si="3"/>
        <v>85.71428571428571</v>
      </c>
      <c r="L20" s="16">
        <v>3</v>
      </c>
      <c r="M20" s="17">
        <v>0</v>
      </c>
      <c r="N20" s="17">
        <v>0</v>
      </c>
      <c r="O20" s="17">
        <v>9</v>
      </c>
      <c r="P20" s="73">
        <v>1</v>
      </c>
      <c r="Q20" s="66">
        <f t="shared" si="6"/>
        <v>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9.5" customHeight="1" thickBot="1">
      <c r="A21" s="29" t="s">
        <v>46</v>
      </c>
      <c r="B21" s="16">
        <v>8393</v>
      </c>
      <c r="C21" s="88">
        <v>1807</v>
      </c>
      <c r="D21" s="95">
        <v>216</v>
      </c>
      <c r="E21" s="58">
        <v>1474</v>
      </c>
      <c r="F21" s="59">
        <v>1051</v>
      </c>
      <c r="G21" s="103">
        <f t="shared" si="0"/>
        <v>26.56976051471464</v>
      </c>
      <c r="H21" s="17">
        <v>27</v>
      </c>
      <c r="I21" s="15">
        <f t="shared" si="1"/>
        <v>1.4941892639734367</v>
      </c>
      <c r="J21" s="17">
        <f>SUM(L21:O21)</f>
        <v>25</v>
      </c>
      <c r="K21" s="15">
        <f t="shared" si="3"/>
        <v>92.5925925925926</v>
      </c>
      <c r="L21" s="16">
        <v>15</v>
      </c>
      <c r="M21" s="17">
        <v>0</v>
      </c>
      <c r="N21" s="17">
        <v>0</v>
      </c>
      <c r="O21" s="17">
        <v>10</v>
      </c>
      <c r="P21" s="73">
        <v>0</v>
      </c>
      <c r="Q21" s="66">
        <f t="shared" si="6"/>
        <v>2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9.5" customHeight="1">
      <c r="A22" s="39" t="s">
        <v>47</v>
      </c>
      <c r="B22" s="40">
        <f>B23</f>
        <v>6289</v>
      </c>
      <c r="C22" s="89">
        <f>C23</f>
        <v>531</v>
      </c>
      <c r="D22" s="96">
        <f>D23</f>
        <v>63</v>
      </c>
      <c r="E22" s="56">
        <f>E23</f>
        <v>471</v>
      </c>
      <c r="F22" s="57">
        <f>F23</f>
        <v>285</v>
      </c>
      <c r="G22" s="102">
        <f t="shared" si="0"/>
        <v>11.400858642073462</v>
      </c>
      <c r="H22" s="41">
        <f>H23</f>
        <v>5</v>
      </c>
      <c r="I22" s="42">
        <f t="shared" si="1"/>
        <v>0.9416195856873822</v>
      </c>
      <c r="J22" s="41">
        <f>J23</f>
        <v>4</v>
      </c>
      <c r="K22" s="42">
        <f t="shared" si="3"/>
        <v>80</v>
      </c>
      <c r="L22" s="40">
        <f aca="true" t="shared" si="7" ref="L22:Q22">L23</f>
        <v>2</v>
      </c>
      <c r="M22" s="41">
        <f t="shared" si="7"/>
        <v>0</v>
      </c>
      <c r="N22" s="41">
        <f t="shared" si="7"/>
        <v>0</v>
      </c>
      <c r="O22" s="41">
        <f t="shared" si="7"/>
        <v>2</v>
      </c>
      <c r="P22" s="74">
        <f t="shared" si="7"/>
        <v>1</v>
      </c>
      <c r="Q22" s="67">
        <f t="shared" si="7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1:242" ht="19.5" customHeight="1" thickBot="1">
      <c r="A23" s="35" t="s">
        <v>48</v>
      </c>
      <c r="B23" s="36">
        <v>6289</v>
      </c>
      <c r="C23" s="90">
        <v>531</v>
      </c>
      <c r="D23" s="97">
        <v>63</v>
      </c>
      <c r="E23" s="58">
        <v>471</v>
      </c>
      <c r="F23" s="59">
        <v>285</v>
      </c>
      <c r="G23" s="103">
        <f t="shared" si="0"/>
        <v>11.400858642073462</v>
      </c>
      <c r="H23" s="37">
        <v>5</v>
      </c>
      <c r="I23" s="38">
        <f t="shared" si="1"/>
        <v>0.9416195856873822</v>
      </c>
      <c r="J23" s="37">
        <f>SUM(L23:O23)</f>
        <v>4</v>
      </c>
      <c r="K23" s="38">
        <f t="shared" si="3"/>
        <v>80</v>
      </c>
      <c r="L23" s="36">
        <v>2</v>
      </c>
      <c r="M23" s="37">
        <v>0</v>
      </c>
      <c r="N23" s="37">
        <v>0</v>
      </c>
      <c r="O23" s="37">
        <v>2</v>
      </c>
      <c r="P23" s="75">
        <v>1</v>
      </c>
      <c r="Q23" s="68">
        <f t="shared" si="6"/>
        <v>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1:242" ht="17.25" customHeight="1">
      <c r="A24" s="19"/>
      <c r="B24" s="43"/>
      <c r="C24" s="43"/>
      <c r="D24" s="43"/>
      <c r="E24" s="19"/>
      <c r="F24" s="1"/>
      <c r="G24" s="1"/>
      <c r="H24" s="43"/>
      <c r="I24" s="44"/>
      <c r="J24" s="43"/>
      <c r="K24" s="44"/>
      <c r="L24" s="43"/>
      <c r="M24" s="43"/>
      <c r="N24" s="43"/>
      <c r="O24" s="43"/>
      <c r="P24" s="43"/>
      <c r="Q24" s="4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1:242" ht="17.25" customHeight="1">
      <c r="A25" s="19"/>
      <c r="C25" s="49"/>
      <c r="D25" s="49"/>
      <c r="F25" s="48" t="s">
        <v>63</v>
      </c>
      <c r="H25" s="49"/>
      <c r="I25" s="49"/>
      <c r="J25" s="49"/>
      <c r="L25" s="49"/>
      <c r="M25" s="49"/>
      <c r="N25" s="49"/>
      <c r="O25" s="49"/>
      <c r="P25" s="49"/>
      <c r="Q25" s="4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1:242" ht="17.25" customHeight="1">
      <c r="A26" s="19"/>
      <c r="B26" s="49"/>
      <c r="C26" s="49"/>
      <c r="D26" s="49"/>
      <c r="F26" s="48" t="s">
        <v>64</v>
      </c>
      <c r="H26" s="49"/>
      <c r="I26" s="49"/>
      <c r="J26" s="49"/>
      <c r="L26" s="50"/>
      <c r="M26" s="50"/>
      <c r="N26" s="50"/>
      <c r="O26" s="50"/>
      <c r="P26" s="50"/>
      <c r="Q26" s="5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1:242" ht="17.25" customHeight="1">
      <c r="A27" s="19"/>
      <c r="B27" s="43"/>
      <c r="C27" s="43"/>
      <c r="D27" s="43"/>
      <c r="E27" s="50"/>
      <c r="F27" s="50"/>
      <c r="G27" s="50"/>
      <c r="H27" s="43"/>
      <c r="I27" s="44"/>
      <c r="J27" s="43"/>
      <c r="K27" s="50"/>
      <c r="L27" s="50"/>
      <c r="M27" s="50"/>
      <c r="N27" s="50"/>
      <c r="O27" s="50"/>
      <c r="P27" s="50"/>
      <c r="Q27" s="5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1:10" ht="17.25" customHeight="1">
      <c r="A28" s="30"/>
      <c r="B28" s="30"/>
      <c r="C28" s="30"/>
      <c r="D28" s="30"/>
      <c r="H28" s="30"/>
      <c r="I28" s="30"/>
      <c r="J28" s="30"/>
    </row>
    <row r="29" spans="1:230" ht="28.5" customHeight="1">
      <c r="A29" s="3"/>
      <c r="B29" s="4" t="s">
        <v>0</v>
      </c>
      <c r="C29" s="4"/>
      <c r="D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26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</row>
    <row r="31" spans="1:2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</row>
    <row r="32" spans="1:2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</row>
    <row r="33" spans="1:2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</row>
    <row r="34" spans="1:2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</row>
    <row r="35" spans="1:2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</row>
    <row r="36" spans="1:2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</row>
    <row r="37" spans="1:2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</row>
    <row r="38" spans="1:2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</row>
    <row r="39" spans="1:2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</row>
    <row r="40" spans="1:2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</row>
    <row r="41" spans="1:2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</row>
    <row r="42" spans="1:2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</row>
    <row r="43" spans="1:2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</row>
    <row r="44" spans="1:2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</row>
    <row r="45" spans="1:2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</row>
    <row r="46" spans="1:2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</row>
    <row r="47" spans="1:2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</row>
    <row r="48" spans="1:2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</row>
    <row r="49" spans="1:2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</row>
    <row r="50" spans="1:2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</row>
    <row r="51" spans="1:242" ht="18" customHeight="1">
      <c r="A51" s="19"/>
      <c r="B51" s="32"/>
      <c r="C51" s="32"/>
      <c r="D51" s="32"/>
      <c r="E51" s="19"/>
      <c r="F51" s="51"/>
      <c r="G51" s="51"/>
      <c r="H51" s="32"/>
      <c r="I51" s="33"/>
      <c r="J51" s="32"/>
      <c r="K51" s="33"/>
      <c r="L51" s="32"/>
      <c r="M51" s="32"/>
      <c r="N51" s="32"/>
      <c r="O51" s="32"/>
      <c r="P51" s="32"/>
      <c r="Q51" s="3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</row>
    <row r="52" spans="1:44" ht="10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1:44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</row>
    <row r="54" spans="1:44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</row>
    <row r="55" spans="1:44" ht="1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4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</row>
    <row r="57" spans="1:44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</row>
    <row r="58" spans="1:44" ht="10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</row>
    <row r="59" spans="1:44" ht="10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</row>
    <row r="60" spans="1:44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44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</row>
    <row r="63" spans="1:44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</row>
    <row r="64" spans="1:44" ht="10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</row>
    <row r="65" spans="1:44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1:44" ht="10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1:44" ht="10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1:44" ht="10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1:44" ht="10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1:44" ht="10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1:44" ht="10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1:44" ht="10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ht="10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</row>
    <row r="74" spans="1:44" ht="10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</row>
    <row r="75" spans="1:44" ht="10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</row>
    <row r="76" spans="1:44" ht="10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</row>
    <row r="77" spans="1:44" ht="10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</row>
    <row r="78" spans="1:44" ht="10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</row>
    <row r="79" spans="1:44" ht="10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44" ht="10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</row>
    <row r="81" spans="1:44" ht="10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44" ht="10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</row>
    <row r="83" spans="1:44" ht="10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</row>
    <row r="84" spans="1:44" ht="10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</row>
    <row r="85" spans="1:44" ht="10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</row>
    <row r="86" spans="1:44" ht="10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</row>
    <row r="87" spans="1:44" ht="10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</row>
    <row r="88" spans="1:44" ht="10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</row>
    <row r="89" spans="1:44" ht="10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</row>
    <row r="90" spans="1:44" ht="10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</row>
    <row r="91" spans="1:44" ht="10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</row>
    <row r="92" spans="1:44" ht="10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44" ht="10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</row>
    <row r="94" spans="1:44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</row>
    <row r="95" spans="1:44" ht="10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</row>
    <row r="96" spans="1:44" ht="10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1:44" ht="10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1:44" ht="10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1:44" ht="10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</row>
    <row r="100" spans="1:44" ht="10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</row>
    <row r="101" spans="1:44" ht="10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</row>
    <row r="102" spans="1:44" ht="10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</row>
    <row r="103" spans="1:44" ht="10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44" ht="10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</row>
    <row r="105" spans="1:44" ht="10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</row>
    <row r="106" spans="1:44" ht="10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</row>
    <row r="107" spans="1:44" ht="10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</row>
    <row r="108" spans="1:44" ht="10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</row>
    <row r="109" spans="1:44" ht="10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</row>
    <row r="110" spans="1:44" ht="10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</row>
    <row r="111" spans="1:44" ht="10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</row>
    <row r="112" spans="1:44" ht="10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</row>
    <row r="113" spans="1:44" ht="10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</row>
    <row r="114" spans="1:44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</sheetData>
  <sheetProtection/>
  <mergeCells count="2">
    <mergeCell ref="L3:O3"/>
    <mergeCell ref="C3:F3"/>
  </mergeCells>
  <printOptions/>
  <pageMargins left="0.984251968503937" right="0.984251968503937" top="0.984251968503937" bottom="0.984251968503937" header="0.2755905511811024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D:\岐阜地域の公衆衛生２００４\チェック後\T06-0304.jsd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p22718</cp:lastModifiedBy>
  <cp:lastPrinted>2011-01-13T02:05:07Z</cp:lastPrinted>
  <dcterms:created xsi:type="dcterms:W3CDTF">2005-03-21T13:04:27Z</dcterms:created>
  <dcterms:modified xsi:type="dcterms:W3CDTF">2011-01-13T02:06:42Z</dcterms:modified>
  <cp:category/>
  <cp:version/>
  <cp:contentType/>
  <cp:contentStatus/>
  <cp:revision>24</cp:revision>
</cp:coreProperties>
</file>