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240" windowWidth="8400" windowHeight="6255" activeTab="0"/>
  </bookViews>
  <sheets>
    <sheet name="T2-6-1&amp;2" sheetId="1" r:id="rId1"/>
    <sheet name="Sheet2" sheetId="2" r:id="rId2"/>
    <sheet name="Sheet3" sheetId="3" r:id="rId3"/>
  </sheets>
  <definedNames>
    <definedName name="_xlnm.Print_Area" localSheetId="0">'T2-6-1&amp;2'!$A$1:$U$23</definedName>
  </definedNames>
  <calcPr fullCalcOnLoad="1"/>
</workbook>
</file>

<file path=xl/sharedStrings.xml><?xml version="1.0" encoding="utf-8"?>
<sst xmlns="http://schemas.openxmlformats.org/spreadsheetml/2006/main" count="58" uniqueCount="42">
  <si>
    <t>不詳</t>
  </si>
  <si>
    <t>計</t>
  </si>
  <si>
    <t xml:space="preserve"> 岐 阜 県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</si>
  <si>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</si>
  <si>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</si>
  <si>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</si>
  <si>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</si>
  <si>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</si>
  <si>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</si>
  <si>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</si>
  <si>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</si>
  <si>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</si>
  <si>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</si>
  <si>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本巣郡計</t>
  </si>
  <si>
    <t xml:space="preserve"> 北 方 町</t>
  </si>
  <si>
    <t xml:space="preserve"> 本 巣 市</t>
  </si>
  <si>
    <t>全     国</t>
  </si>
  <si>
    <r>
      <t>15歳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未満</t>
    </r>
  </si>
  <si>
    <r>
      <t>15～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19歳</t>
    </r>
  </si>
  <si>
    <r>
      <t>20～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24歳</t>
    </r>
  </si>
  <si>
    <r>
      <t>25～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29歳</t>
    </r>
  </si>
  <si>
    <r>
      <t>30～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34歳</t>
    </r>
  </si>
  <si>
    <r>
      <t>35～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39歳</t>
    </r>
  </si>
  <si>
    <r>
      <t>40～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44歳</t>
    </r>
  </si>
  <si>
    <r>
      <t>45～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49歳</t>
    </r>
  </si>
  <si>
    <r>
      <t>50歳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以上</t>
    </r>
  </si>
  <si>
    <t>　エ　母の年齢別出生数（Ｔ２－６－１）</t>
  </si>
  <si>
    <t>　オ　年齢階級別女子人口・合計特殊出生率（Ｔ２－６－２）</t>
  </si>
  <si>
    <t>合計特殊出生率＝（母の年齢別出生数／該当年齢日本人女子人口）の15歳～49歳の合計</t>
  </si>
  <si>
    <t>　（５歳階級で算出し、５倍したものを合計して算出）</t>
  </si>
  <si>
    <t>注：算出に用いた出生数の１５歳及び４９歳にはそれぞれ１４歳以下、５０歳以上を含んでいる。</t>
  </si>
  <si>
    <r>
      <t>15～</t>
    </r>
    <r>
      <rPr>
        <sz val="11"/>
        <rFont val="ＭＳ Ｐゴシック"/>
        <family val="3"/>
      </rPr>
      <t xml:space="preserve">    　　</t>
    </r>
    <r>
      <rPr>
        <sz val="11"/>
        <rFont val="ＭＳ Ｐゴシック"/>
        <family val="3"/>
      </rPr>
      <t>19歳</t>
    </r>
  </si>
  <si>
    <r>
      <t>20～　　　　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24歳</t>
    </r>
  </si>
  <si>
    <r>
      <t>25～</t>
    </r>
    <r>
      <rPr>
        <sz val="11"/>
        <rFont val="ＭＳ Ｐゴシック"/>
        <family val="3"/>
      </rPr>
      <t xml:space="preserve">    　　 </t>
    </r>
    <r>
      <rPr>
        <sz val="11"/>
        <rFont val="ＭＳ Ｐゴシック"/>
        <family val="3"/>
      </rPr>
      <t>29歳</t>
    </r>
  </si>
  <si>
    <r>
      <t>30～</t>
    </r>
    <r>
      <rPr>
        <sz val="11"/>
        <rFont val="ＭＳ Ｐゴシック"/>
        <family val="3"/>
      </rPr>
      <t xml:space="preserve"> 　　     </t>
    </r>
    <r>
      <rPr>
        <sz val="11"/>
        <rFont val="ＭＳ Ｐゴシック"/>
        <family val="3"/>
      </rPr>
      <t>34歳</t>
    </r>
  </si>
  <si>
    <r>
      <t>35～</t>
    </r>
    <r>
      <rPr>
        <sz val="11"/>
        <rFont val="ＭＳ Ｐゴシック"/>
        <family val="3"/>
      </rPr>
      <t xml:space="preserve">     　　　</t>
    </r>
    <r>
      <rPr>
        <sz val="11"/>
        <rFont val="ＭＳ Ｐゴシック"/>
        <family val="3"/>
      </rPr>
      <t>39歳</t>
    </r>
  </si>
  <si>
    <r>
      <t>40～</t>
    </r>
    <r>
      <rPr>
        <sz val="11"/>
        <rFont val="ＭＳ Ｐゴシック"/>
        <family val="3"/>
      </rPr>
      <t xml:space="preserve">   　　　  </t>
    </r>
    <r>
      <rPr>
        <sz val="11"/>
        <rFont val="ＭＳ Ｐゴシック"/>
        <family val="3"/>
      </rPr>
      <t>44歳</t>
    </r>
  </si>
  <si>
    <r>
      <t>45～</t>
    </r>
    <r>
      <rPr>
        <sz val="11"/>
        <rFont val="ＭＳ Ｐゴシック"/>
        <family val="3"/>
      </rPr>
      <t xml:space="preserve">   　　　  </t>
    </r>
    <r>
      <rPr>
        <sz val="11"/>
        <rFont val="ＭＳ Ｐゴシック"/>
        <family val="3"/>
      </rPr>
      <t>49歳</t>
    </r>
  </si>
  <si>
    <t>合計特殊　　　　出生率</t>
  </si>
  <si>
    <t>注：全国及び県の合計特殊出生率は、厚生労働省公表値</t>
  </si>
  <si>
    <t>（平成２０年）</t>
  </si>
  <si>
    <t>出典：全国は総務省統計局推計年齢、男女別推計人口、岐阜県及び市町は岐阜県統計課市町村別、年齢（５歳階級）別推計人口より（平成20年10月1日現在）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</si>
</sst>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;\-#"/>
    <numFmt numFmtId="179" formatCode="#,##0.000;\-#,##0.000;\-#"/>
    <numFmt numFmtId="180" formatCode="#,##0;&quot;△&quot;#,##0"/>
    <numFmt numFmtId="181" formatCode="yy/m/d"/>
    <numFmt numFmtId="182" formatCode="#,##0.000"/>
    <numFmt numFmtId="183" formatCode="0.00;&quot;△ &quot;0.00"/>
    <numFmt numFmtId="184" formatCode="#,##0.00_ "/>
    <numFmt numFmtId="185" formatCode="#\ ###\ ##0;&quot;△&quot;#\ ###\ ##0;\ \ \-\ \ "/>
    <numFmt numFmtId="186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8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 shrinkToFit="1"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>
      <alignment horizontal="right"/>
    </xf>
    <xf numFmtId="0" fontId="2" fillId="0" borderId="0" xfId="0" applyFont="1" applyAlignment="1">
      <alignment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178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178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Border="1" applyAlignment="1">
      <alignment horizontal="right"/>
    </xf>
    <xf numFmtId="38" fontId="0" fillId="0" borderId="25" xfId="48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184" fontId="0" fillId="0" borderId="14" xfId="0" applyNumberFormat="1" applyBorder="1" applyAlignment="1">
      <alignment horizontal="right"/>
    </xf>
    <xf numFmtId="184" fontId="0" fillId="0" borderId="18" xfId="0" applyNumberFormat="1" applyBorder="1" applyAlignment="1">
      <alignment horizontal="right"/>
    </xf>
    <xf numFmtId="184" fontId="0" fillId="0" borderId="24" xfId="0" applyNumberFormat="1" applyBorder="1" applyAlignment="1">
      <alignment horizontal="right"/>
    </xf>
    <xf numFmtId="184" fontId="0" fillId="0" borderId="21" xfId="0" applyNumberForma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38" fontId="0" fillId="0" borderId="10" xfId="48" applyFont="1" applyBorder="1" applyAlignment="1">
      <alignment horizontal="right"/>
    </xf>
    <xf numFmtId="0" fontId="0" fillId="0" borderId="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SheetLayoutView="75" zoomScalePageLayoutView="0" workbookViewId="0" topLeftCell="A1">
      <selection activeCell="U17" sqref="U17"/>
    </sheetView>
  </sheetViews>
  <sheetFormatPr defaultColWidth="9.00390625" defaultRowHeight="13.5"/>
  <cols>
    <col min="1" max="1" width="12.875" style="0" customWidth="1"/>
    <col min="2" max="2" width="5.125" style="0" customWidth="1"/>
    <col min="3" max="4" width="7.625" style="0" customWidth="1"/>
    <col min="5" max="10" width="7.50390625" style="0" customWidth="1"/>
    <col min="11" max="11" width="5.50390625" style="0" customWidth="1"/>
    <col min="12" max="12" width="9.625" style="0" bestFit="1" customWidth="1"/>
    <col min="13" max="13" width="14.25390625" style="0" customWidth="1"/>
    <col min="14" max="20" width="9.125" style="0" customWidth="1"/>
    <col min="21" max="21" width="10.00390625" style="0" customWidth="1"/>
  </cols>
  <sheetData>
    <row r="1" spans="1:13" ht="26.25" customHeight="1">
      <c r="A1" s="20" t="s">
        <v>26</v>
      </c>
      <c r="M1" s="20" t="s">
        <v>27</v>
      </c>
    </row>
    <row r="2" spans="11:21" ht="18" customHeight="1" thickBot="1">
      <c r="K2" s="18"/>
      <c r="L2" s="18" t="s">
        <v>40</v>
      </c>
      <c r="U2" s="18" t="s">
        <v>40</v>
      </c>
    </row>
    <row r="3" spans="1:22" s="14" customFormat="1" ht="36" customHeight="1" thickBot="1">
      <c r="A3" s="15"/>
      <c r="B3" s="16" t="s">
        <v>17</v>
      </c>
      <c r="C3" s="16" t="s">
        <v>18</v>
      </c>
      <c r="D3" s="16" t="s">
        <v>19</v>
      </c>
      <c r="E3" s="19" t="s">
        <v>20</v>
      </c>
      <c r="F3" s="16" t="s">
        <v>21</v>
      </c>
      <c r="G3" s="16" t="s">
        <v>22</v>
      </c>
      <c r="H3" s="16" t="s">
        <v>23</v>
      </c>
      <c r="I3" s="16" t="s">
        <v>24</v>
      </c>
      <c r="J3" s="16" t="s">
        <v>25</v>
      </c>
      <c r="K3" s="16" t="s">
        <v>0</v>
      </c>
      <c r="L3" s="17" t="s">
        <v>1</v>
      </c>
      <c r="M3" s="15"/>
      <c r="N3" s="16" t="s">
        <v>31</v>
      </c>
      <c r="O3" s="16" t="s">
        <v>32</v>
      </c>
      <c r="P3" s="19" t="s">
        <v>33</v>
      </c>
      <c r="Q3" s="16" t="s">
        <v>34</v>
      </c>
      <c r="R3" s="16" t="s">
        <v>35</v>
      </c>
      <c r="S3" s="16" t="s">
        <v>36</v>
      </c>
      <c r="T3" s="16" t="s">
        <v>37</v>
      </c>
      <c r="U3" s="17" t="s">
        <v>38</v>
      </c>
      <c r="V3"/>
    </row>
    <row r="4" spans="1:21" ht="18.75" customHeight="1" thickBot="1">
      <c r="A4" s="5" t="s">
        <v>16</v>
      </c>
      <c r="B4" s="8">
        <v>38</v>
      </c>
      <c r="C4" s="2">
        <v>15427</v>
      </c>
      <c r="D4" s="2">
        <v>124691</v>
      </c>
      <c r="E4" s="2">
        <v>317753</v>
      </c>
      <c r="F4" s="2">
        <v>404771</v>
      </c>
      <c r="G4" s="2">
        <v>200328</v>
      </c>
      <c r="H4" s="2">
        <v>27522</v>
      </c>
      <c r="I4" s="9">
        <v>594</v>
      </c>
      <c r="J4" s="9">
        <v>24</v>
      </c>
      <c r="K4" s="2">
        <f>L4-(SUM(B4:J4))</f>
        <v>8</v>
      </c>
      <c r="L4" s="13">
        <v>1091156</v>
      </c>
      <c r="M4" s="5" t="s">
        <v>16</v>
      </c>
      <c r="N4" s="31">
        <v>3003000</v>
      </c>
      <c r="O4" s="2">
        <v>3456000</v>
      </c>
      <c r="P4" s="2">
        <v>3738000</v>
      </c>
      <c r="Q4" s="2">
        <v>4430000</v>
      </c>
      <c r="R4" s="2">
        <v>4750000</v>
      </c>
      <c r="S4" s="2">
        <v>4171000</v>
      </c>
      <c r="T4" s="41">
        <v>3875000</v>
      </c>
      <c r="U4" s="32">
        <v>1.37</v>
      </c>
    </row>
    <row r="5" spans="1:21" ht="18.75" customHeight="1" thickBot="1">
      <c r="A5" s="5" t="s">
        <v>2</v>
      </c>
      <c r="B5" s="1">
        <v>0</v>
      </c>
      <c r="C5" s="1">
        <v>204</v>
      </c>
      <c r="D5" s="1">
        <v>1963</v>
      </c>
      <c r="E5" s="1">
        <v>5432</v>
      </c>
      <c r="F5" s="1">
        <v>6727</v>
      </c>
      <c r="G5" s="1">
        <v>2846</v>
      </c>
      <c r="H5" s="1">
        <v>328</v>
      </c>
      <c r="I5" s="1">
        <v>6</v>
      </c>
      <c r="J5" s="1">
        <v>0</v>
      </c>
      <c r="K5" s="1">
        <f aca="true" t="shared" si="0" ref="K5:K18">L5-(SUM(B5:J5))</f>
        <v>0</v>
      </c>
      <c r="L5" s="13">
        <v>17506</v>
      </c>
      <c r="M5" s="5" t="s">
        <v>2</v>
      </c>
      <c r="N5" s="30">
        <v>52671</v>
      </c>
      <c r="O5" s="29">
        <v>55531</v>
      </c>
      <c r="P5" s="1">
        <v>56177</v>
      </c>
      <c r="Q5" s="1">
        <v>67967</v>
      </c>
      <c r="R5" s="1">
        <v>73897</v>
      </c>
      <c r="S5" s="1">
        <v>66113</v>
      </c>
      <c r="T5" s="1">
        <v>63641</v>
      </c>
      <c r="U5" s="32">
        <v>1.35</v>
      </c>
    </row>
    <row r="6" spans="1:21" ht="18.75" customHeight="1" thickBot="1">
      <c r="A6" s="5" t="s">
        <v>3</v>
      </c>
      <c r="B6" s="1">
        <f aca="true" t="shared" si="1" ref="B6:J6">B7+B13</f>
        <v>0</v>
      </c>
      <c r="C6" s="1">
        <f t="shared" si="1"/>
        <v>40</v>
      </c>
      <c r="D6" s="1">
        <f t="shared" si="1"/>
        <v>410</v>
      </c>
      <c r="E6" s="1">
        <f t="shared" si="1"/>
        <v>1136</v>
      </c>
      <c r="F6" s="1">
        <f t="shared" si="1"/>
        <v>1453</v>
      </c>
      <c r="G6" s="1">
        <f t="shared" si="1"/>
        <v>620</v>
      </c>
      <c r="H6" s="1">
        <f t="shared" si="1"/>
        <v>60</v>
      </c>
      <c r="I6" s="1">
        <f t="shared" si="1"/>
        <v>2</v>
      </c>
      <c r="J6" s="1">
        <f t="shared" si="1"/>
        <v>0</v>
      </c>
      <c r="K6" s="1">
        <f t="shared" si="0"/>
        <v>0</v>
      </c>
      <c r="L6" s="13">
        <v>3721</v>
      </c>
      <c r="M6" s="5" t="s">
        <v>3</v>
      </c>
      <c r="N6" s="1">
        <f aca="true" t="shared" si="2" ref="N6:T6">N7+N13</f>
        <v>9518</v>
      </c>
      <c r="O6" s="1">
        <f t="shared" si="2"/>
        <v>11256</v>
      </c>
      <c r="P6" s="1">
        <f t="shared" si="2"/>
        <v>11704</v>
      </c>
      <c r="Q6" s="1">
        <f t="shared" si="2"/>
        <v>14494</v>
      </c>
      <c r="R6" s="1">
        <f t="shared" si="2"/>
        <v>15409</v>
      </c>
      <c r="S6" s="1">
        <f t="shared" si="2"/>
        <v>12904</v>
      </c>
      <c r="T6" s="1">
        <f t="shared" si="2"/>
        <v>11342</v>
      </c>
      <c r="U6" s="32">
        <f aca="true" t="shared" si="3" ref="U6:U18">(C6*5/N6)+(D6*5/O6)+(E6*5/P6)+(F6*5/Q6)+(G6*5/R6)+(H6*5/S6)+(I6*5/T6)</f>
        <v>1.414995381084487</v>
      </c>
    </row>
    <row r="7" spans="1:21" ht="18.75" customHeight="1" thickBot="1">
      <c r="A7" s="28" t="s">
        <v>4</v>
      </c>
      <c r="B7" s="1">
        <f>SUM(B8:B10)</f>
        <v>0</v>
      </c>
      <c r="C7" s="1">
        <f>C8+C9+C10</f>
        <v>27</v>
      </c>
      <c r="D7" s="1">
        <f aca="true" t="shared" si="4" ref="D7:I7">D8+D9+D10</f>
        <v>252</v>
      </c>
      <c r="E7" s="1">
        <f t="shared" si="4"/>
        <v>713</v>
      </c>
      <c r="F7" s="1">
        <f t="shared" si="4"/>
        <v>946</v>
      </c>
      <c r="G7" s="1">
        <f t="shared" si="4"/>
        <v>403</v>
      </c>
      <c r="H7" s="1">
        <f t="shared" si="4"/>
        <v>40</v>
      </c>
      <c r="I7" s="1">
        <f t="shared" si="4"/>
        <v>0</v>
      </c>
      <c r="J7" s="1">
        <f>SUM(J8:J10)</f>
        <v>0</v>
      </c>
      <c r="K7" s="1">
        <f t="shared" si="0"/>
        <v>0</v>
      </c>
      <c r="L7" s="13">
        <v>2381</v>
      </c>
      <c r="M7" s="28" t="s">
        <v>4</v>
      </c>
      <c r="N7" s="1">
        <f aca="true" t="shared" si="5" ref="N7:T7">N8+N9+N10</f>
        <v>6120</v>
      </c>
      <c r="O7" s="1">
        <f t="shared" si="5"/>
        <v>7211</v>
      </c>
      <c r="P7" s="1">
        <f t="shared" si="5"/>
        <v>7633</v>
      </c>
      <c r="Q7" s="1">
        <f t="shared" si="5"/>
        <v>9679</v>
      </c>
      <c r="R7" s="1">
        <f t="shared" si="5"/>
        <v>10369</v>
      </c>
      <c r="S7" s="1">
        <f t="shared" si="5"/>
        <v>8647</v>
      </c>
      <c r="T7" s="1">
        <f t="shared" si="5"/>
        <v>7344</v>
      </c>
      <c r="U7" s="32">
        <f t="shared" si="3"/>
        <v>1.3699883406971478</v>
      </c>
    </row>
    <row r="8" spans="1:21" ht="18.75" customHeight="1">
      <c r="A8" s="5" t="s">
        <v>5</v>
      </c>
      <c r="B8" s="10">
        <v>0</v>
      </c>
      <c r="C8" s="10">
        <v>9</v>
      </c>
      <c r="D8" s="10">
        <v>65</v>
      </c>
      <c r="E8" s="10">
        <v>175</v>
      </c>
      <c r="F8" s="10">
        <v>222</v>
      </c>
      <c r="G8" s="10">
        <v>80</v>
      </c>
      <c r="H8" s="10">
        <v>10</v>
      </c>
      <c r="I8" s="10">
        <v>0</v>
      </c>
      <c r="J8" s="10">
        <v>0</v>
      </c>
      <c r="K8" s="10">
        <f t="shared" si="0"/>
        <v>0</v>
      </c>
      <c r="L8" s="13">
        <v>561</v>
      </c>
      <c r="M8" s="5" t="s">
        <v>5</v>
      </c>
      <c r="N8" s="10">
        <v>1667</v>
      </c>
      <c r="O8" s="10">
        <v>2011</v>
      </c>
      <c r="P8" s="10">
        <v>1913</v>
      </c>
      <c r="Q8" s="10">
        <v>2390</v>
      </c>
      <c r="R8" s="10">
        <v>2629</v>
      </c>
      <c r="S8" s="10">
        <v>2274</v>
      </c>
      <c r="T8" s="10">
        <v>2006</v>
      </c>
      <c r="U8" s="32">
        <f t="shared" si="3"/>
        <v>1.2845744382968358</v>
      </c>
    </row>
    <row r="9" spans="1:21" ht="18.75" customHeight="1" thickBot="1">
      <c r="A9" s="6" t="s">
        <v>6</v>
      </c>
      <c r="B9" s="11">
        <v>0</v>
      </c>
      <c r="C9" s="12">
        <v>13</v>
      </c>
      <c r="D9" s="12">
        <v>142</v>
      </c>
      <c r="E9" s="12">
        <v>366</v>
      </c>
      <c r="F9" s="12">
        <v>511</v>
      </c>
      <c r="G9" s="12">
        <v>252</v>
      </c>
      <c r="H9" s="12">
        <v>25</v>
      </c>
      <c r="I9" s="12">
        <v>0</v>
      </c>
      <c r="J9" s="11">
        <v>0</v>
      </c>
      <c r="K9" s="11">
        <f t="shared" si="0"/>
        <v>0</v>
      </c>
      <c r="L9" s="21">
        <v>1309</v>
      </c>
      <c r="M9" s="6" t="s">
        <v>6</v>
      </c>
      <c r="N9" s="12">
        <v>3413</v>
      </c>
      <c r="O9" s="12">
        <v>3858</v>
      </c>
      <c r="P9" s="12">
        <v>4146</v>
      </c>
      <c r="Q9" s="12">
        <v>5301</v>
      </c>
      <c r="R9" s="12">
        <v>5692</v>
      </c>
      <c r="S9" s="12">
        <v>4751</v>
      </c>
      <c r="T9" s="12">
        <v>4092</v>
      </c>
      <c r="U9" s="33">
        <f t="shared" si="3"/>
        <v>1.3741253959218187</v>
      </c>
    </row>
    <row r="10" spans="1:21" ht="18.75" customHeight="1">
      <c r="A10" s="5" t="s">
        <v>7</v>
      </c>
      <c r="B10" s="1">
        <f>SUM(B11:B12)</f>
        <v>0</v>
      </c>
      <c r="C10" s="1">
        <f aca="true" t="shared" si="6" ref="C10:I10">SUM(C11:C12)</f>
        <v>5</v>
      </c>
      <c r="D10" s="1">
        <f t="shared" si="6"/>
        <v>45</v>
      </c>
      <c r="E10" s="1">
        <f t="shared" si="6"/>
        <v>172</v>
      </c>
      <c r="F10" s="1">
        <f t="shared" si="6"/>
        <v>213</v>
      </c>
      <c r="G10" s="1">
        <f t="shared" si="6"/>
        <v>71</v>
      </c>
      <c r="H10" s="1">
        <f t="shared" si="6"/>
        <v>5</v>
      </c>
      <c r="I10" s="1">
        <f t="shared" si="6"/>
        <v>0</v>
      </c>
      <c r="J10" s="1">
        <f>SUM(J11:J12)</f>
        <v>0</v>
      </c>
      <c r="K10" s="1">
        <f t="shared" si="0"/>
        <v>0</v>
      </c>
      <c r="L10" s="13">
        <v>511</v>
      </c>
      <c r="M10" s="5" t="s">
        <v>7</v>
      </c>
      <c r="N10" s="1">
        <f aca="true" t="shared" si="7" ref="N10:T10">SUM(N11:N12)</f>
        <v>1040</v>
      </c>
      <c r="O10" s="1">
        <f t="shared" si="7"/>
        <v>1342</v>
      </c>
      <c r="P10" s="1">
        <f t="shared" si="7"/>
        <v>1574</v>
      </c>
      <c r="Q10" s="1">
        <f t="shared" si="7"/>
        <v>1988</v>
      </c>
      <c r="R10" s="1">
        <f t="shared" si="7"/>
        <v>2048</v>
      </c>
      <c r="S10" s="1">
        <f t="shared" si="7"/>
        <v>1622</v>
      </c>
      <c r="T10" s="1">
        <f t="shared" si="7"/>
        <v>1246</v>
      </c>
      <c r="U10" s="32">
        <f t="shared" si="3"/>
        <v>1.4625445230432503</v>
      </c>
    </row>
    <row r="11" spans="1:21" ht="18.75" customHeight="1">
      <c r="A11" s="7" t="s">
        <v>8</v>
      </c>
      <c r="B11" s="11">
        <v>0</v>
      </c>
      <c r="C11" s="11">
        <v>3</v>
      </c>
      <c r="D11" s="11">
        <v>23</v>
      </c>
      <c r="E11" s="11">
        <v>94</v>
      </c>
      <c r="F11" s="11">
        <v>118</v>
      </c>
      <c r="G11" s="11">
        <v>39</v>
      </c>
      <c r="H11" s="11">
        <v>3</v>
      </c>
      <c r="I11" s="11">
        <v>0</v>
      </c>
      <c r="J11" s="11">
        <v>0</v>
      </c>
      <c r="K11" s="11">
        <f t="shared" si="0"/>
        <v>0</v>
      </c>
      <c r="L11" s="21">
        <v>280</v>
      </c>
      <c r="M11" s="7" t="s">
        <v>8</v>
      </c>
      <c r="N11" s="11">
        <v>598</v>
      </c>
      <c r="O11" s="11">
        <v>709</v>
      </c>
      <c r="P11" s="11">
        <v>827</v>
      </c>
      <c r="Q11" s="11">
        <v>998</v>
      </c>
      <c r="R11" s="11">
        <v>1056</v>
      </c>
      <c r="S11" s="11">
        <v>785</v>
      </c>
      <c r="T11" s="11">
        <v>609</v>
      </c>
      <c r="U11" s="33">
        <f t="shared" si="3"/>
        <v>1.5505528561394084</v>
      </c>
    </row>
    <row r="12" spans="1:21" ht="18.75" customHeight="1" thickBot="1">
      <c r="A12" s="7" t="s">
        <v>9</v>
      </c>
      <c r="B12" s="11">
        <v>0</v>
      </c>
      <c r="C12" s="11">
        <v>2</v>
      </c>
      <c r="D12" s="11">
        <v>22</v>
      </c>
      <c r="E12" s="11">
        <v>78</v>
      </c>
      <c r="F12" s="11">
        <v>95</v>
      </c>
      <c r="G12" s="11">
        <v>32</v>
      </c>
      <c r="H12" s="11">
        <v>2</v>
      </c>
      <c r="I12" s="11">
        <v>0</v>
      </c>
      <c r="J12" s="11">
        <v>0</v>
      </c>
      <c r="K12" s="11">
        <f t="shared" si="0"/>
        <v>0</v>
      </c>
      <c r="L12" s="21">
        <v>231</v>
      </c>
      <c r="M12" s="7" t="s">
        <v>9</v>
      </c>
      <c r="N12" s="11">
        <v>442</v>
      </c>
      <c r="O12" s="11">
        <v>633</v>
      </c>
      <c r="P12" s="11">
        <v>747</v>
      </c>
      <c r="Q12" s="11">
        <v>990</v>
      </c>
      <c r="R12" s="11">
        <v>992</v>
      </c>
      <c r="S12" s="11">
        <v>837</v>
      </c>
      <c r="T12" s="11">
        <v>637</v>
      </c>
      <c r="U12" s="33">
        <f t="shared" si="3"/>
        <v>1.3715241928896933</v>
      </c>
    </row>
    <row r="13" spans="1:21" ht="18.75" customHeight="1">
      <c r="A13" s="5" t="s">
        <v>10</v>
      </c>
      <c r="B13" s="1">
        <f>B14+B15+B17</f>
        <v>0</v>
      </c>
      <c r="C13" s="1">
        <f>SUM(C14:C17)</f>
        <v>13</v>
      </c>
      <c r="D13" s="1">
        <f aca="true" t="shared" si="8" ref="D13:I13">SUM(D14:D17)</f>
        <v>158</v>
      </c>
      <c r="E13" s="1">
        <f t="shared" si="8"/>
        <v>423</v>
      </c>
      <c r="F13" s="1">
        <f t="shared" si="8"/>
        <v>507</v>
      </c>
      <c r="G13" s="1">
        <f t="shared" si="8"/>
        <v>217</v>
      </c>
      <c r="H13" s="1">
        <f t="shared" si="8"/>
        <v>20</v>
      </c>
      <c r="I13" s="1">
        <f t="shared" si="8"/>
        <v>2</v>
      </c>
      <c r="J13" s="1">
        <f>J14+J15+J17</f>
        <v>0</v>
      </c>
      <c r="K13" s="1">
        <f t="shared" si="0"/>
        <v>0</v>
      </c>
      <c r="L13" s="13">
        <v>1340</v>
      </c>
      <c r="M13" s="5" t="s">
        <v>10</v>
      </c>
      <c r="N13" s="1">
        <f aca="true" t="shared" si="9" ref="N13:T13">SUM(N14:N17)</f>
        <v>3398</v>
      </c>
      <c r="O13" s="1">
        <f t="shared" si="9"/>
        <v>4045</v>
      </c>
      <c r="P13" s="1">
        <f t="shared" si="9"/>
        <v>4071</v>
      </c>
      <c r="Q13" s="1">
        <f t="shared" si="9"/>
        <v>4815</v>
      </c>
      <c r="R13" s="1">
        <f t="shared" si="9"/>
        <v>5040</v>
      </c>
      <c r="S13" s="1">
        <f t="shared" si="9"/>
        <v>4257</v>
      </c>
      <c r="T13" s="1">
        <f t="shared" si="9"/>
        <v>3998</v>
      </c>
      <c r="U13" s="32">
        <f t="shared" si="3"/>
        <v>1.5017096141231927</v>
      </c>
    </row>
    <row r="14" spans="1:21" ht="18.75" customHeight="1">
      <c r="A14" s="7" t="s">
        <v>11</v>
      </c>
      <c r="B14" s="3">
        <v>0</v>
      </c>
      <c r="C14" s="3">
        <v>0</v>
      </c>
      <c r="D14" s="3">
        <v>27</v>
      </c>
      <c r="E14" s="3">
        <v>61</v>
      </c>
      <c r="F14" s="3">
        <v>67</v>
      </c>
      <c r="G14" s="3">
        <v>30</v>
      </c>
      <c r="H14" s="3">
        <v>5</v>
      </c>
      <c r="I14" s="3">
        <v>0</v>
      </c>
      <c r="J14" s="3">
        <v>0</v>
      </c>
      <c r="K14" s="3">
        <f t="shared" si="0"/>
        <v>0</v>
      </c>
      <c r="L14" s="21">
        <v>190</v>
      </c>
      <c r="M14" s="7" t="s">
        <v>11</v>
      </c>
      <c r="N14" s="3">
        <v>822</v>
      </c>
      <c r="O14" s="3">
        <v>959</v>
      </c>
      <c r="P14" s="3">
        <v>692</v>
      </c>
      <c r="Q14" s="3">
        <v>769</v>
      </c>
      <c r="R14" s="3">
        <v>888</v>
      </c>
      <c r="S14" s="3">
        <v>852</v>
      </c>
      <c r="T14" s="3">
        <v>942</v>
      </c>
      <c r="U14" s="33">
        <f t="shared" si="3"/>
        <v>1.2154154133390829</v>
      </c>
    </row>
    <row r="15" spans="1:21" ht="18.75" customHeight="1">
      <c r="A15" s="7" t="s">
        <v>12</v>
      </c>
      <c r="B15" s="11">
        <v>0</v>
      </c>
      <c r="C15" s="3">
        <v>6</v>
      </c>
      <c r="D15" s="3">
        <v>61</v>
      </c>
      <c r="E15" s="3">
        <v>212</v>
      </c>
      <c r="F15" s="3">
        <v>229</v>
      </c>
      <c r="G15" s="3">
        <v>106</v>
      </c>
      <c r="H15" s="3">
        <v>9</v>
      </c>
      <c r="I15" s="3">
        <v>0</v>
      </c>
      <c r="J15" s="3">
        <v>0</v>
      </c>
      <c r="K15" s="3">
        <f t="shared" si="0"/>
        <v>0</v>
      </c>
      <c r="L15" s="21">
        <v>623</v>
      </c>
      <c r="M15" s="7" t="s">
        <v>12</v>
      </c>
      <c r="N15" s="3">
        <v>1247</v>
      </c>
      <c r="O15" s="3">
        <v>1643</v>
      </c>
      <c r="P15" s="3">
        <v>1820</v>
      </c>
      <c r="Q15" s="3">
        <v>2124</v>
      </c>
      <c r="R15" s="3">
        <v>2187</v>
      </c>
      <c r="S15" s="3">
        <v>1716</v>
      </c>
      <c r="T15" s="3">
        <v>1474</v>
      </c>
      <c r="U15" s="33">
        <f t="shared" si="3"/>
        <v>1.5997534482080185</v>
      </c>
    </row>
    <row r="16" spans="1:21" ht="18.75" customHeight="1" thickBot="1">
      <c r="A16" s="7" t="s">
        <v>15</v>
      </c>
      <c r="B16" s="11">
        <v>0</v>
      </c>
      <c r="C16" s="3">
        <v>5</v>
      </c>
      <c r="D16" s="3">
        <v>38</v>
      </c>
      <c r="E16" s="3">
        <v>86</v>
      </c>
      <c r="F16" s="3">
        <v>130</v>
      </c>
      <c r="G16" s="3">
        <v>52</v>
      </c>
      <c r="H16" s="3">
        <v>2</v>
      </c>
      <c r="I16" s="3">
        <v>0</v>
      </c>
      <c r="J16" s="3">
        <v>0</v>
      </c>
      <c r="K16" s="3">
        <f t="shared" si="0"/>
        <v>0</v>
      </c>
      <c r="L16" s="21">
        <v>313</v>
      </c>
      <c r="M16" s="7" t="s">
        <v>15</v>
      </c>
      <c r="N16" s="3">
        <v>861</v>
      </c>
      <c r="O16" s="3">
        <v>960</v>
      </c>
      <c r="P16" s="3">
        <v>948</v>
      </c>
      <c r="Q16" s="3">
        <v>1173</v>
      </c>
      <c r="R16" s="3">
        <v>1227</v>
      </c>
      <c r="S16" s="3">
        <v>1037</v>
      </c>
      <c r="T16" s="3">
        <v>1003</v>
      </c>
      <c r="U16" s="33">
        <f t="shared" si="3"/>
        <v>1.4562160086081362</v>
      </c>
    </row>
    <row r="17" spans="1:21" ht="18.75" customHeight="1">
      <c r="A17" s="25" t="s">
        <v>13</v>
      </c>
      <c r="B17" s="26">
        <f>SUM(B18:B18)</f>
        <v>0</v>
      </c>
      <c r="C17" s="26">
        <f>C18</f>
        <v>2</v>
      </c>
      <c r="D17" s="26">
        <f aca="true" t="shared" si="10" ref="D17:I17">D18</f>
        <v>32</v>
      </c>
      <c r="E17" s="26">
        <f t="shared" si="10"/>
        <v>64</v>
      </c>
      <c r="F17" s="26">
        <f t="shared" si="10"/>
        <v>81</v>
      </c>
      <c r="G17" s="26">
        <f t="shared" si="10"/>
        <v>29</v>
      </c>
      <c r="H17" s="26">
        <f t="shared" si="10"/>
        <v>4</v>
      </c>
      <c r="I17" s="26">
        <f t="shared" si="10"/>
        <v>2</v>
      </c>
      <c r="J17" s="26">
        <f>SUM(J18:J18)</f>
        <v>0</v>
      </c>
      <c r="K17" s="26">
        <f t="shared" si="0"/>
        <v>0</v>
      </c>
      <c r="L17" s="27">
        <v>214</v>
      </c>
      <c r="M17" s="25" t="s">
        <v>13</v>
      </c>
      <c r="N17" s="26">
        <f aca="true" t="shared" si="11" ref="N17:T17">N18</f>
        <v>468</v>
      </c>
      <c r="O17" s="26">
        <f t="shared" si="11"/>
        <v>483</v>
      </c>
      <c r="P17" s="26">
        <f t="shared" si="11"/>
        <v>611</v>
      </c>
      <c r="Q17" s="26">
        <f t="shared" si="11"/>
        <v>749</v>
      </c>
      <c r="R17" s="26">
        <f t="shared" si="11"/>
        <v>738</v>
      </c>
      <c r="S17" s="26">
        <f t="shared" si="11"/>
        <v>652</v>
      </c>
      <c r="T17" s="26">
        <f t="shared" si="11"/>
        <v>579</v>
      </c>
      <c r="U17" s="34">
        <f t="shared" si="3"/>
        <v>1.661505978732142</v>
      </c>
    </row>
    <row r="18" spans="1:21" ht="18.75" customHeight="1" thickBot="1">
      <c r="A18" s="22" t="s">
        <v>14</v>
      </c>
      <c r="B18" s="23">
        <v>0</v>
      </c>
      <c r="C18" s="23">
        <v>2</v>
      </c>
      <c r="D18" s="23">
        <v>32</v>
      </c>
      <c r="E18" s="23">
        <v>64</v>
      </c>
      <c r="F18" s="23">
        <v>81</v>
      </c>
      <c r="G18" s="23">
        <v>29</v>
      </c>
      <c r="H18" s="23">
        <v>4</v>
      </c>
      <c r="I18" s="23">
        <v>2</v>
      </c>
      <c r="J18" s="23">
        <v>0</v>
      </c>
      <c r="K18" s="23">
        <f t="shared" si="0"/>
        <v>0</v>
      </c>
      <c r="L18" s="24">
        <v>214</v>
      </c>
      <c r="M18" s="22" t="s">
        <v>14</v>
      </c>
      <c r="N18" s="23">
        <v>468</v>
      </c>
      <c r="O18" s="23">
        <v>483</v>
      </c>
      <c r="P18" s="23">
        <v>611</v>
      </c>
      <c r="Q18" s="23">
        <v>749</v>
      </c>
      <c r="R18" s="23">
        <v>738</v>
      </c>
      <c r="S18" s="23">
        <v>652</v>
      </c>
      <c r="T18" s="23">
        <v>579</v>
      </c>
      <c r="U18" s="35">
        <f t="shared" si="3"/>
        <v>1.661505978732142</v>
      </c>
    </row>
    <row r="19" spans="1:21" ht="4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2" t="s">
        <v>41</v>
      </c>
      <c r="N19" s="42"/>
      <c r="O19" s="42"/>
      <c r="P19" s="42"/>
      <c r="Q19" s="42"/>
      <c r="R19" s="42"/>
      <c r="S19" s="42"/>
      <c r="T19" s="42"/>
      <c r="U19" s="42"/>
    </row>
    <row r="20" ht="15.75" customHeight="1">
      <c r="M20" s="36" t="s">
        <v>28</v>
      </c>
    </row>
    <row r="21" ht="16.5" customHeight="1">
      <c r="M21" s="36" t="s">
        <v>29</v>
      </c>
    </row>
    <row r="22" spans="13:21" ht="20.25" customHeight="1">
      <c r="M22" t="s">
        <v>39</v>
      </c>
      <c r="N22" s="4"/>
      <c r="O22" s="4"/>
      <c r="P22" s="4"/>
      <c r="Q22" s="4"/>
      <c r="R22" s="4"/>
      <c r="S22" s="4"/>
      <c r="T22" s="4"/>
      <c r="U22" s="4"/>
    </row>
    <row r="23" ht="13.5">
      <c r="M23" t="s">
        <v>30</v>
      </c>
    </row>
    <row r="25" spans="14:22" ht="13.5">
      <c r="N25" s="36"/>
      <c r="O25" s="37"/>
      <c r="P25" s="38"/>
      <c r="Q25" s="37"/>
      <c r="R25" s="37"/>
      <c r="S25" s="37"/>
      <c r="T25" s="37"/>
      <c r="U25" s="37"/>
      <c r="V25" s="37"/>
    </row>
    <row r="26" spans="14:22" ht="13.5">
      <c r="N26" s="36"/>
      <c r="O26" s="37"/>
      <c r="P26" s="37"/>
      <c r="Q26" s="39"/>
      <c r="R26" s="39"/>
      <c r="S26" s="39"/>
      <c r="T26" s="37"/>
      <c r="U26" s="37"/>
      <c r="V26" s="37"/>
    </row>
    <row r="27" spans="14:22" ht="13.5">
      <c r="N27" s="40"/>
      <c r="O27" s="40"/>
      <c r="P27" s="40"/>
      <c r="Q27" s="40"/>
      <c r="R27" s="40"/>
      <c r="S27" s="40"/>
      <c r="T27" s="40"/>
      <c r="U27" s="40"/>
      <c r="V27" s="40"/>
    </row>
  </sheetData>
  <sheetProtection/>
  <mergeCells count="1">
    <mergeCell ref="M19:U19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86" r:id="rId1"/>
  <colBreaks count="1" manualBreakCount="1">
    <brk id="12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p22718</cp:lastModifiedBy>
  <cp:lastPrinted>2010-02-10T00:17:08Z</cp:lastPrinted>
  <dcterms:created xsi:type="dcterms:W3CDTF">2006-01-24T02:43:03Z</dcterms:created>
  <dcterms:modified xsi:type="dcterms:W3CDTF">2011-01-20T01:30:52Z</dcterms:modified>
  <cp:category/>
  <cp:version/>
  <cp:contentType/>
  <cp:contentStatus/>
</cp:coreProperties>
</file>