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25" windowWidth="15420" windowHeight="4170" tabRatio="886" activeTab="0"/>
  </bookViews>
  <sheets>
    <sheet name="1表紙" sheetId="1" r:id="rId1"/>
    <sheet name="別紙" sheetId="2" r:id="rId2"/>
    <sheet name="シート1-1" sheetId="3" r:id="rId3"/>
    <sheet name="シート2・3" sheetId="4" r:id="rId4"/>
    <sheet name="シート4・5" sheetId="5" r:id="rId5"/>
    <sheet name="確認票" sheetId="6" r:id="rId6"/>
    <sheet name="（参考）別表１" sheetId="7" r:id="rId7"/>
    <sheet name="（参考）別表２" sheetId="8" r:id="rId8"/>
  </sheets>
  <definedNames>
    <definedName name="_xlnm.Print_Area" localSheetId="2">'シート1-1'!$A$1:$I$57</definedName>
    <definedName name="_xlnm.Print_Area" localSheetId="4">'シート4・5'!$A$1:$I$49</definedName>
    <definedName name="_xlnm.Print_Area" localSheetId="1">'別紙'!$A$1:$M$99</definedName>
    <definedName name="業種コード">#REF!</definedName>
  </definedNames>
  <calcPr fullCalcOnLoad="1"/>
</workbook>
</file>

<file path=xl/comments1.xml><?xml version="1.0" encoding="utf-8"?>
<comments xmlns="http://schemas.openxmlformats.org/spreadsheetml/2006/main">
  <authors>
    <author>ShimizuMas</author>
    <author>大阪府職員端末機１７年度１２月調達</author>
    <author>岐阜県</author>
  </authors>
  <commentList>
    <comment ref="I5" authorId="0">
      <text>
        <r>
          <rPr>
            <sz val="9"/>
            <rFont val="ＭＳ Ｐゴシック"/>
            <family val="3"/>
          </rPr>
          <t xml:space="preserve">出来る限り1行目に住所を全て入力してください。
例：　岐阜県○○市○○町2-1-2
</t>
        </r>
      </text>
    </comment>
    <comment ref="I6" authorId="0">
      <text>
        <r>
          <rPr>
            <sz val="9"/>
            <rFont val="ＭＳ Ｐゴシック"/>
            <family val="3"/>
          </rPr>
          <t xml:space="preserve">2行目は入居ビル等を記入ください。
</t>
        </r>
      </text>
    </comment>
    <comment ref="I8" authorId="0">
      <text>
        <r>
          <rPr>
            <sz val="9"/>
            <rFont val="ＭＳ Ｐゴシック"/>
            <family val="3"/>
          </rPr>
          <t>法人の場合、1行目に法人名を入力してください。
例：　株式会社○○工業</t>
        </r>
      </text>
    </comment>
    <comment ref="I9" authorId="0">
      <text>
        <r>
          <rPr>
            <sz val="9"/>
            <rFont val="ＭＳ Ｐゴシック"/>
            <family val="3"/>
          </rPr>
          <t>法人の場合、2行目に代表者名を記入してください。
例：　代表取締役　○○○○</t>
        </r>
      </text>
    </comment>
    <comment ref="F23" authorId="0">
      <text>
        <r>
          <rPr>
            <b/>
            <sz val="9"/>
            <rFont val="ＭＳ Ｐゴシック"/>
            <family val="3"/>
          </rPr>
          <t xml:space="preserve">
＜プルダウン選択＞
特定事業者の要件に関わらず、法人全体として、売上高、従業員数等から判断した業種を選択してください。（証券取引法等も参考にしてください。）</t>
        </r>
      </text>
    </comment>
    <comment ref="F14" authorId="1">
      <text>
        <r>
          <rPr>
            <b/>
            <sz val="9"/>
            <rFont val="ＭＳ Ｐゴシック"/>
            <family val="3"/>
          </rPr>
          <t xml:space="preserve">＜プルダウン選択＞
</t>
        </r>
        <r>
          <rPr>
            <sz val="9"/>
            <rFont val="ＭＳ Ｐゴシック"/>
            <family val="3"/>
          </rPr>
          <t>①原油換算エネルギー使用量が、1,500ｷﾛﾘｯﾄﾙ/年以上の事業所を県内に有する事業者が該当します。該当する場合は”レ”を選択してください。</t>
        </r>
      </text>
    </comment>
    <comment ref="F15" authorId="1">
      <text>
        <r>
          <rPr>
            <b/>
            <sz val="8"/>
            <rFont val="ＭＳ Ｐゴシック"/>
            <family val="3"/>
          </rPr>
          <t xml:space="preserve">＜プルダウン選択＞
</t>
        </r>
        <r>
          <rPr>
            <sz val="8"/>
            <rFont val="ＭＳ Ｐゴシック"/>
            <family val="3"/>
          </rPr>
          <t>②小売業又はサービス業に属する事業を主たる事業として営む者であって、その県内に属するすべての事業所の原油換算エネルギー使用量の合計が1，500KL以上であるもの（当該事業所の数の10分の8以上の数の事業所が常態として24時間営業している者に限り、ロに掲げる者を除く）が該当します。
該当する場合は、"レ"を選択してください。</t>
        </r>
        <r>
          <rPr>
            <sz val="9"/>
            <rFont val="ＭＳ Ｐゴシック"/>
            <family val="3"/>
          </rPr>
          <t xml:space="preserve">
</t>
        </r>
      </text>
    </comment>
    <comment ref="F16" authorId="1">
      <text>
        <r>
          <rPr>
            <b/>
            <sz val="9"/>
            <rFont val="ＭＳ Ｐゴシック"/>
            <family val="3"/>
          </rPr>
          <t xml:space="preserve">＜プルダウン選択＞
</t>
        </r>
        <r>
          <rPr>
            <sz val="9"/>
            <rFont val="ＭＳ Ｐゴシック"/>
            <family val="3"/>
          </rPr>
          <t>③フランチャイズ事業者等（詳細は規則第5条第2号ロをご確認ください。）であって、当該親会社及び加盟業者の県内に属するすべての事業所の原油換算エネルギー使用量の合計が1500KL以上であるもの（当該事業所の数の10分の8以上の数の事業所が常態として24時間営業しているものに限る。）が特定事業者が該当します。該当する場合は”レ”を選んでください。</t>
        </r>
      </text>
    </comment>
    <comment ref="K24" authorId="0">
      <text>
        <r>
          <rPr>
            <b/>
            <sz val="9"/>
            <rFont val="ＭＳ Ｐゴシック"/>
            <family val="3"/>
          </rPr>
          <t>シート「別紙」の目標年度が自動入力されます。</t>
        </r>
        <r>
          <rPr>
            <sz val="9"/>
            <rFont val="ＭＳ Ｐゴシック"/>
            <family val="3"/>
          </rPr>
          <t xml:space="preserve">
</t>
        </r>
      </text>
    </comment>
    <comment ref="F39" authorId="1">
      <text>
        <r>
          <rPr>
            <sz val="9"/>
            <rFont val="ＭＳ Ｐゴシック"/>
            <family val="3"/>
          </rPr>
          <t>問合せ窓口を記入してください。できるだけ担当者名を記入してください。</t>
        </r>
      </text>
    </comment>
    <comment ref="F17" authorId="1">
      <text>
        <r>
          <rPr>
            <b/>
            <sz val="9"/>
            <rFont val="ＭＳ Ｐゴシック"/>
            <family val="3"/>
          </rPr>
          <t xml:space="preserve">＜プルダウン選択＞
</t>
        </r>
        <r>
          <rPr>
            <sz val="9"/>
            <rFont val="ＭＳ Ｐゴシック"/>
            <family val="3"/>
          </rPr>
          <t>④自動車運送事業を営む者であって、使用の本拠の位置を県内に登録している一般貨物自動車運送事業の用に供する自動車（トラック）の総数が、100台以上の特定事業者が該当します。該当する場合は”レ”を選んでください。</t>
        </r>
      </text>
    </comment>
    <comment ref="F18" authorId="1">
      <text>
        <r>
          <rPr>
            <b/>
            <sz val="9"/>
            <rFont val="ＭＳ Ｐゴシック"/>
            <family val="3"/>
          </rPr>
          <t xml:space="preserve">＜プルダウン選択＞
</t>
        </r>
        <r>
          <rPr>
            <sz val="9"/>
            <rFont val="ＭＳ Ｐゴシック"/>
            <family val="3"/>
          </rPr>
          <t>⑤自動車運送事業を営む者であって、使用の本拠の位置を県内に登録している一般旅客自動車運送事業の用に供する自動車（バス）の総数が、100台以上の特定事業者が該当します。該当する場合は”レ”を選んでください。</t>
        </r>
      </text>
    </comment>
    <comment ref="F19" authorId="1">
      <text>
        <r>
          <rPr>
            <b/>
            <sz val="9"/>
            <rFont val="ＭＳ Ｐゴシック"/>
            <family val="3"/>
          </rPr>
          <t xml:space="preserve">＜プルダウン選択＞
</t>
        </r>
        <r>
          <rPr>
            <sz val="9"/>
            <rFont val="ＭＳ Ｐゴシック"/>
            <family val="3"/>
          </rPr>
          <t>⑥自動車運送事業を営む者であって、使用の本拠の位置を県内に登録している一般旅客自動車運送事業の用に供する自動車（タクシー）の総数が、150台以上の特定事業者が該当します。該当する場合は”レ”を選んでください。</t>
        </r>
      </text>
    </comment>
    <comment ref="F20" authorId="1">
      <text>
        <r>
          <rPr>
            <b/>
            <sz val="9"/>
            <rFont val="ＭＳ Ｐゴシック"/>
            <family val="3"/>
          </rPr>
          <t xml:space="preserve">＜プルダウン選択＞
</t>
        </r>
        <r>
          <rPr>
            <sz val="9"/>
            <rFont val="ＭＳ Ｐゴシック"/>
            <family val="3"/>
          </rPr>
          <t>⑦温対法施行令第6条第2号から第8号までに規定する事業所のいずれかを県内に有している者であって、4月1において常時使用する従業員数が21人以上である事業者が該当します。該当する場合は”レ”を選んでください。</t>
        </r>
      </text>
    </comment>
    <comment ref="F21" authorId="2">
      <text>
        <r>
          <rPr>
            <b/>
            <sz val="9"/>
            <rFont val="ＭＳ Ｐゴシック"/>
            <family val="3"/>
          </rPr>
          <t>第１号及び第4号に該当する場合に、
この行に事業所の名称を記入してください。
第2号、第3号は不要です。</t>
        </r>
      </text>
    </comment>
    <comment ref="F22" authorId="2">
      <text>
        <r>
          <rPr>
            <b/>
            <sz val="9"/>
            <rFont val="ＭＳ Ｐゴシック"/>
            <family val="3"/>
          </rPr>
          <t>第1号及び第4号に該当する場合、
この行に事業所の所在地を記入してください。
第2号、第3号は不要です。</t>
        </r>
      </text>
    </comment>
    <comment ref="F40" authorId="2">
      <text>
        <r>
          <rPr>
            <b/>
            <sz val="9"/>
            <rFont val="ＭＳ Ｐゴシック"/>
            <family val="3"/>
          </rPr>
          <t>半角入力でお願いします。
例）058-272-1111</t>
        </r>
      </text>
    </comment>
  </commentList>
</comments>
</file>

<file path=xl/comments2.xml><?xml version="1.0" encoding="utf-8"?>
<comments xmlns="http://schemas.openxmlformats.org/spreadsheetml/2006/main">
  <authors>
    <author>大阪府職員端末機１７年度１２月調達</author>
    <author>岐阜県</author>
    <author>Gifu</author>
  </authors>
  <commentList>
    <comment ref="F48" authorId="0">
      <text>
        <r>
          <rPr>
            <sz val="9"/>
            <rFont val="ＭＳ Ｐゴシック"/>
            <family val="3"/>
          </rPr>
          <t xml:space="preserve">９８文字まで入力できます。
</t>
        </r>
      </text>
    </comment>
    <comment ref="O49" authorId="0">
      <text>
        <r>
          <rPr>
            <b/>
            <sz val="9"/>
            <rFont val="ＭＳ Ｐゴシック"/>
            <family val="3"/>
          </rPr>
          <t>対策項目を簡潔に入力してください。（２０文字まで）</t>
        </r>
        <r>
          <rPr>
            <sz val="9"/>
            <rFont val="ＭＳ Ｐゴシック"/>
            <family val="3"/>
          </rPr>
          <t xml:space="preserve">
</t>
        </r>
      </text>
    </comment>
    <comment ref="D48" authorId="1">
      <text>
        <r>
          <rPr>
            <b/>
            <sz val="9"/>
            <rFont val="ＭＳ Ｐゴシック"/>
            <family val="3"/>
          </rPr>
          <t>右の枠外の対策項目（入力欄）に入力してください。</t>
        </r>
        <r>
          <rPr>
            <sz val="9"/>
            <rFont val="ＭＳ Ｐゴシック"/>
            <family val="3"/>
          </rPr>
          <t xml:space="preserve">
</t>
        </r>
      </text>
    </comment>
    <comment ref="D52" authorId="1">
      <text>
        <r>
          <rPr>
            <b/>
            <sz val="9"/>
            <rFont val="ＭＳ Ｐゴシック"/>
            <family val="3"/>
          </rPr>
          <t>右の枠外の対策項目（入力欄）に入力してください。</t>
        </r>
        <r>
          <rPr>
            <sz val="9"/>
            <rFont val="ＭＳ Ｐゴシック"/>
            <family val="3"/>
          </rPr>
          <t xml:space="preserve">
</t>
        </r>
      </text>
    </comment>
    <comment ref="D56" authorId="1">
      <text>
        <r>
          <rPr>
            <b/>
            <sz val="9"/>
            <rFont val="ＭＳ Ｐゴシック"/>
            <family val="3"/>
          </rPr>
          <t>右の枠外の対策項目（入力欄）に入力してください。</t>
        </r>
        <r>
          <rPr>
            <sz val="9"/>
            <rFont val="ＭＳ Ｐゴシック"/>
            <family val="3"/>
          </rPr>
          <t xml:space="preserve">
</t>
        </r>
      </text>
    </comment>
    <comment ref="D60" authorId="1">
      <text>
        <r>
          <rPr>
            <b/>
            <sz val="9"/>
            <rFont val="ＭＳ Ｐゴシック"/>
            <family val="3"/>
          </rPr>
          <t>右の枠外の対策項目（入力欄）に入力してください。</t>
        </r>
        <r>
          <rPr>
            <sz val="9"/>
            <rFont val="ＭＳ Ｐゴシック"/>
            <family val="3"/>
          </rPr>
          <t xml:space="preserve">
</t>
        </r>
      </text>
    </comment>
    <comment ref="D64" authorId="1">
      <text>
        <r>
          <rPr>
            <b/>
            <sz val="9"/>
            <rFont val="ＭＳ Ｐゴシック"/>
            <family val="3"/>
          </rPr>
          <t>右の枠外の対策項目（入力欄）に入力してください。</t>
        </r>
        <r>
          <rPr>
            <sz val="9"/>
            <rFont val="ＭＳ Ｐゴシック"/>
            <family val="3"/>
          </rPr>
          <t xml:space="preserve">
</t>
        </r>
      </text>
    </comment>
    <comment ref="D68" authorId="1">
      <text>
        <r>
          <rPr>
            <b/>
            <sz val="9"/>
            <rFont val="ＭＳ Ｐゴシック"/>
            <family val="3"/>
          </rPr>
          <t>右の枠外の対策項目（入力欄）に入力してください。</t>
        </r>
        <r>
          <rPr>
            <sz val="9"/>
            <rFont val="ＭＳ Ｐゴシック"/>
            <family val="3"/>
          </rPr>
          <t xml:space="preserve">
</t>
        </r>
      </text>
    </comment>
    <comment ref="D72" authorId="1">
      <text>
        <r>
          <rPr>
            <b/>
            <sz val="9"/>
            <rFont val="ＭＳ Ｐゴシック"/>
            <family val="3"/>
          </rPr>
          <t>右の枠外の対策項目（入力欄）に入力してください。</t>
        </r>
        <r>
          <rPr>
            <sz val="9"/>
            <rFont val="ＭＳ Ｐゴシック"/>
            <family val="3"/>
          </rPr>
          <t xml:space="preserve">
</t>
        </r>
      </text>
    </comment>
    <comment ref="D76" authorId="1">
      <text>
        <r>
          <rPr>
            <b/>
            <sz val="9"/>
            <rFont val="ＭＳ Ｐゴシック"/>
            <family val="3"/>
          </rPr>
          <t>右の枠外の対策項目（入力欄）に入力してください。</t>
        </r>
        <r>
          <rPr>
            <sz val="9"/>
            <rFont val="ＭＳ Ｐゴシック"/>
            <family val="3"/>
          </rPr>
          <t xml:space="preserve">
</t>
        </r>
      </text>
    </comment>
    <comment ref="D80" authorId="1">
      <text>
        <r>
          <rPr>
            <b/>
            <sz val="9"/>
            <rFont val="ＭＳ Ｐゴシック"/>
            <family val="3"/>
          </rPr>
          <t>右の枠外の対策項目（入力欄）に入力してください。</t>
        </r>
        <r>
          <rPr>
            <sz val="9"/>
            <rFont val="ＭＳ Ｐゴシック"/>
            <family val="3"/>
          </rPr>
          <t xml:space="preserve">
</t>
        </r>
      </text>
    </comment>
    <comment ref="D84" authorId="1">
      <text>
        <r>
          <rPr>
            <b/>
            <sz val="9"/>
            <rFont val="ＭＳ Ｐゴシック"/>
            <family val="3"/>
          </rPr>
          <t>右の枠外の対策項目（入力欄）に入力してください。</t>
        </r>
        <r>
          <rPr>
            <sz val="9"/>
            <rFont val="ＭＳ Ｐゴシック"/>
            <family val="3"/>
          </rPr>
          <t xml:space="preserve">
</t>
        </r>
      </text>
    </comment>
    <comment ref="A91" authorId="1">
      <text>
        <r>
          <rPr>
            <b/>
            <sz val="9"/>
            <rFont val="ＭＳ Ｐゴシック"/>
            <family val="3"/>
          </rPr>
          <t>「事業活動に伴い温室効果ガスの排出を抑制するために実施する措置」の欄に記入できない対策を実施する計画があれば自由に記入してください。</t>
        </r>
        <r>
          <rPr>
            <sz val="9"/>
            <rFont val="ＭＳ Ｐゴシック"/>
            <family val="3"/>
          </rPr>
          <t xml:space="preserve">
</t>
        </r>
      </text>
    </comment>
    <comment ref="G20" authorId="1">
      <text>
        <r>
          <rPr>
            <b/>
            <sz val="9"/>
            <rFont val="ＭＳ Ｐゴシック"/>
            <family val="3"/>
          </rPr>
          <t>「基準年度」を入力してください。
他のシートの必要部分に自動入力されます。</t>
        </r>
      </text>
    </comment>
    <comment ref="K20" authorId="1">
      <text>
        <r>
          <rPr>
            <b/>
            <sz val="9"/>
            <rFont val="ＭＳ Ｐゴシック"/>
            <family val="3"/>
          </rPr>
          <t>「目標年度」を入力してください。他のページの必要部分に自動入力されます。</t>
        </r>
        <r>
          <rPr>
            <sz val="9"/>
            <rFont val="ＭＳ Ｐゴシック"/>
            <family val="3"/>
          </rPr>
          <t xml:space="preserve">
</t>
        </r>
      </text>
    </comment>
    <comment ref="G21" authorId="1">
      <text>
        <r>
          <rPr>
            <b/>
            <sz val="9"/>
            <rFont val="ＭＳ Ｐゴシック"/>
            <family val="3"/>
          </rPr>
          <t>自動計算されます。</t>
        </r>
      </text>
    </comment>
    <comment ref="G22" authorId="1">
      <text>
        <r>
          <rPr>
            <b/>
            <sz val="9"/>
            <rFont val="ＭＳ Ｐゴシック"/>
            <family val="3"/>
          </rPr>
          <t>自動計算されます。</t>
        </r>
      </text>
    </comment>
    <comment ref="G23" authorId="1">
      <text>
        <r>
          <rPr>
            <b/>
            <sz val="9"/>
            <rFont val="ＭＳ Ｐゴシック"/>
            <family val="3"/>
          </rPr>
          <t>自動計算されます。</t>
        </r>
      </text>
    </comment>
    <comment ref="K22" authorId="1">
      <text>
        <r>
          <rPr>
            <b/>
            <sz val="9"/>
            <rFont val="ＭＳ Ｐゴシック"/>
            <family val="3"/>
          </rPr>
          <t>自動計算されます。</t>
        </r>
      </text>
    </comment>
    <comment ref="K23" authorId="1">
      <text>
        <r>
          <rPr>
            <b/>
            <sz val="9"/>
            <rFont val="ＭＳ Ｐゴシック"/>
            <family val="3"/>
          </rPr>
          <t>自動計算されます。</t>
        </r>
      </text>
    </comment>
    <comment ref="K21" authorId="1">
      <text>
        <r>
          <rPr>
            <b/>
            <sz val="9"/>
            <rFont val="ＭＳ Ｐゴシック"/>
            <family val="3"/>
          </rPr>
          <t>自動計算されます。</t>
        </r>
      </text>
    </comment>
    <comment ref="F20" authorId="2">
      <text>
        <r>
          <rPr>
            <b/>
            <sz val="9"/>
            <rFont val="MS P ゴシック"/>
            <family val="3"/>
          </rPr>
          <t>「元号」を入力しててください。</t>
        </r>
      </text>
    </comment>
    <comment ref="F40" authorId="2">
      <text>
        <r>
          <rPr>
            <b/>
            <sz val="9"/>
            <rFont val="MS P ゴシック"/>
            <family val="3"/>
          </rPr>
          <t>「元号」を入力しててください。</t>
        </r>
      </text>
    </comment>
    <comment ref="G40" authorId="1">
      <text>
        <r>
          <rPr>
            <b/>
            <sz val="9"/>
            <rFont val="ＭＳ Ｐゴシック"/>
            <family val="3"/>
          </rPr>
          <t>「基準年度」を入力してください。
他のシートの必要部分に自動入力されます。</t>
        </r>
      </text>
    </comment>
    <comment ref="K40" authorId="1">
      <text>
        <r>
          <rPr>
            <b/>
            <sz val="9"/>
            <rFont val="ＭＳ Ｐゴシック"/>
            <family val="3"/>
          </rPr>
          <t>「目標年度」を入力してください。他のページの必要部分に自動入力されます。</t>
        </r>
        <r>
          <rPr>
            <sz val="9"/>
            <rFont val="ＭＳ Ｐゴシック"/>
            <family val="3"/>
          </rPr>
          <t xml:space="preserve">
</t>
        </r>
      </text>
    </comment>
    <comment ref="G41" authorId="1">
      <text>
        <r>
          <rPr>
            <b/>
            <sz val="9"/>
            <rFont val="ＭＳ Ｐゴシック"/>
            <family val="3"/>
          </rPr>
          <t>自動計算されます。</t>
        </r>
      </text>
    </comment>
    <comment ref="K41" authorId="1">
      <text>
        <r>
          <rPr>
            <b/>
            <sz val="9"/>
            <rFont val="ＭＳ Ｐゴシック"/>
            <family val="3"/>
          </rPr>
          <t>自動計算されます。</t>
        </r>
      </text>
    </comment>
    <comment ref="G42" authorId="1">
      <text>
        <r>
          <rPr>
            <b/>
            <sz val="9"/>
            <rFont val="ＭＳ Ｐゴシック"/>
            <family val="3"/>
          </rPr>
          <t>自動計算されます。</t>
        </r>
      </text>
    </comment>
    <comment ref="K42" authorId="1">
      <text>
        <r>
          <rPr>
            <b/>
            <sz val="9"/>
            <rFont val="ＭＳ Ｐゴシック"/>
            <family val="3"/>
          </rPr>
          <t>自動計算されます。</t>
        </r>
      </text>
    </comment>
    <comment ref="G28" authorId="1">
      <text>
        <r>
          <rPr>
            <sz val="9"/>
            <rFont val="ＭＳ Ｐゴシック"/>
            <family val="3"/>
          </rPr>
          <t xml:space="preserve">目標①を入力した場合、目標②には入力しないでください。
</t>
        </r>
      </text>
    </comment>
    <comment ref="G30" authorId="1">
      <text>
        <r>
          <rPr>
            <sz val="10"/>
            <rFont val="ＭＳ Ｐゴシック"/>
            <family val="3"/>
          </rPr>
          <t>目標①に寄りがたい場合、目標②としてください。数値はシート４に入力すると自動入力されます。</t>
        </r>
      </text>
    </comment>
    <comment ref="L30" authorId="1">
      <text>
        <r>
          <rPr>
            <b/>
            <sz val="9"/>
            <rFont val="ＭＳ Ｐゴシック"/>
            <family val="3"/>
          </rPr>
          <t>目標①、目標②ともに入力されると「エラー」が表示されます。</t>
        </r>
      </text>
    </comment>
  </commentList>
</comments>
</file>

<file path=xl/comments3.xml><?xml version="1.0" encoding="utf-8"?>
<comments xmlns="http://schemas.openxmlformats.org/spreadsheetml/2006/main">
  <authors>
    <author>岐阜県</author>
    <author>Gifu</author>
  </authors>
  <commentList>
    <comment ref="F4" authorId="0">
      <text>
        <r>
          <rPr>
            <b/>
            <sz val="9"/>
            <rFont val="ＭＳ Ｐゴシック"/>
            <family val="3"/>
          </rPr>
          <t xml:space="preserve">
「別紙」に記入した基準年度が自動入力されます。</t>
        </r>
        <r>
          <rPr>
            <sz val="9"/>
            <rFont val="ＭＳ Ｐゴシック"/>
            <family val="3"/>
          </rPr>
          <t xml:space="preserve">
</t>
        </r>
      </text>
    </comment>
    <comment ref="F46" authorId="0">
      <text>
        <r>
          <rPr>
            <b/>
            <sz val="9"/>
            <rFont val="ＭＳ Ｐゴシック"/>
            <family val="3"/>
          </rPr>
          <t xml:space="preserve">
「別紙」に記入した基準年度が自動入力されます。</t>
        </r>
        <r>
          <rPr>
            <sz val="9"/>
            <rFont val="ＭＳ Ｐゴシック"/>
            <family val="3"/>
          </rPr>
          <t xml:space="preserve">
</t>
        </r>
      </text>
    </comment>
    <comment ref="E4" authorId="1">
      <text>
        <r>
          <rPr>
            <sz val="9"/>
            <rFont val="MS P ゴシック"/>
            <family val="3"/>
          </rPr>
          <t xml:space="preserve">「元号」を入力してください。
</t>
        </r>
      </text>
    </comment>
    <comment ref="E46" authorId="1">
      <text>
        <r>
          <rPr>
            <sz val="9"/>
            <rFont val="MS P ゴシック"/>
            <family val="3"/>
          </rPr>
          <t xml:space="preserve">「元号」を入力してください。
</t>
        </r>
      </text>
    </comment>
  </commentList>
</comments>
</file>

<file path=xl/comments4.xml><?xml version="1.0" encoding="utf-8"?>
<comments xmlns="http://schemas.openxmlformats.org/spreadsheetml/2006/main">
  <authors>
    <author>岐阜県</author>
    <author>Gifu</author>
  </authors>
  <commentList>
    <comment ref="F4" authorId="0">
      <text>
        <r>
          <rPr>
            <b/>
            <sz val="9"/>
            <rFont val="ＭＳ Ｐゴシック"/>
            <family val="3"/>
          </rPr>
          <t>岐阜県:「別紙」に記入した基準年度が自動入力されます。</t>
        </r>
        <r>
          <rPr>
            <sz val="9"/>
            <rFont val="ＭＳ Ｐゴシック"/>
            <family val="3"/>
          </rPr>
          <t xml:space="preserve">
</t>
        </r>
      </text>
    </comment>
    <comment ref="D24" authorId="0">
      <text>
        <r>
          <rPr>
            <b/>
            <sz val="10"/>
            <rFont val="ＭＳ Ｐゴシック"/>
            <family val="3"/>
          </rPr>
          <t>自動計算されます。</t>
        </r>
        <r>
          <rPr>
            <sz val="9"/>
            <rFont val="ＭＳ Ｐゴシック"/>
            <family val="3"/>
          </rPr>
          <t xml:space="preserve">
</t>
        </r>
      </text>
    </comment>
    <comment ref="D52" authorId="0">
      <text>
        <r>
          <rPr>
            <b/>
            <sz val="10"/>
            <rFont val="ＭＳ Ｐゴシック"/>
            <family val="3"/>
          </rPr>
          <t>自動計算されます。</t>
        </r>
        <r>
          <rPr>
            <sz val="9"/>
            <rFont val="ＭＳ Ｐゴシック"/>
            <family val="3"/>
          </rPr>
          <t xml:space="preserve">
</t>
        </r>
      </text>
    </comment>
    <comment ref="F32" authorId="0">
      <text>
        <r>
          <rPr>
            <b/>
            <sz val="9"/>
            <rFont val="ＭＳ Ｐゴシック"/>
            <family val="3"/>
          </rPr>
          <t>別紙に記入した「目標年度」が自動入力されます。</t>
        </r>
        <r>
          <rPr>
            <sz val="9"/>
            <rFont val="ＭＳ Ｐゴシック"/>
            <family val="3"/>
          </rPr>
          <t xml:space="preserve">
</t>
        </r>
      </text>
    </comment>
    <comment ref="E4" authorId="1">
      <text>
        <r>
          <rPr>
            <b/>
            <sz val="9"/>
            <rFont val="MS P ゴシック"/>
            <family val="3"/>
          </rPr>
          <t>「元号」を入力してください。</t>
        </r>
      </text>
    </comment>
  </commentList>
</comments>
</file>

<file path=xl/comments5.xml><?xml version="1.0" encoding="utf-8"?>
<comments xmlns="http://schemas.openxmlformats.org/spreadsheetml/2006/main">
  <authors>
    <author>岐阜県</author>
    <author>Gifu</author>
  </authors>
  <commentList>
    <comment ref="H8" authorId="0">
      <text>
        <r>
          <rPr>
            <b/>
            <sz val="9"/>
            <rFont val="ＭＳ Ｐゴシック"/>
            <family val="3"/>
          </rPr>
          <t>基準年度欄の（単位）を入力すると自動入力されます。</t>
        </r>
      </text>
    </comment>
    <comment ref="E6" authorId="0">
      <text>
        <r>
          <rPr>
            <b/>
            <sz val="9"/>
            <rFont val="ＭＳ Ｐゴシック"/>
            <family val="3"/>
          </rPr>
          <t xml:space="preserve">
「別紙」に記入した基準年度が自動入力されます。</t>
        </r>
        <r>
          <rPr>
            <sz val="9"/>
            <rFont val="ＭＳ Ｐゴシック"/>
            <family val="3"/>
          </rPr>
          <t xml:space="preserve">
</t>
        </r>
      </text>
    </comment>
    <comment ref="H23" authorId="0">
      <text>
        <r>
          <rPr>
            <b/>
            <sz val="9"/>
            <rFont val="ＭＳ Ｐゴシック"/>
            <family val="3"/>
          </rPr>
          <t>全体の店舗数を入力してください。（親業者と加盟業者の合計）</t>
        </r>
      </text>
    </comment>
    <comment ref="E23" authorId="0">
      <text>
        <r>
          <rPr>
            <b/>
            <sz val="9"/>
            <rFont val="ＭＳ Ｐゴシック"/>
            <family val="3"/>
          </rPr>
          <t>24時間営業をしている店舗数を入力してください。（親業者と加盟業者の合計）</t>
        </r>
      </text>
    </comment>
    <comment ref="D22" authorId="0">
      <text>
        <r>
          <rPr>
            <sz val="9"/>
            <rFont val="ＭＳ Ｐゴシック"/>
            <family val="3"/>
          </rPr>
          <t xml:space="preserve">24時間営業小売業者等のうち、フランチャイズ事業者（親業者と加盟業者の合計）
</t>
        </r>
      </text>
    </comment>
    <comment ref="H21" authorId="0">
      <text>
        <r>
          <rPr>
            <b/>
            <sz val="9"/>
            <rFont val="ＭＳ Ｐゴシック"/>
            <family val="3"/>
          </rPr>
          <t>全体の店舗数を入力してください。なお、事務所や配送センターは除きます。</t>
        </r>
        <r>
          <rPr>
            <sz val="9"/>
            <rFont val="ＭＳ Ｐゴシック"/>
            <family val="3"/>
          </rPr>
          <t xml:space="preserve">
</t>
        </r>
      </text>
    </comment>
    <comment ref="E21" authorId="0">
      <text>
        <r>
          <rPr>
            <b/>
            <sz val="9"/>
            <rFont val="ＭＳ Ｐゴシック"/>
            <family val="3"/>
          </rPr>
          <t>24時間営業をしている店舗数を入力してください。</t>
        </r>
      </text>
    </comment>
    <comment ref="D20" authorId="0">
      <text>
        <r>
          <rPr>
            <sz val="9"/>
            <rFont val="ＭＳ Ｐゴシック"/>
            <family val="3"/>
          </rPr>
          <t xml:space="preserve">24時間営業小売業者等
</t>
        </r>
      </text>
    </comment>
    <comment ref="H6" authorId="0">
      <text>
        <r>
          <rPr>
            <b/>
            <sz val="9"/>
            <rFont val="ＭＳ Ｐゴシック"/>
            <family val="3"/>
          </rPr>
          <t>別紙に記入した「目標年度」が自動入力されます。</t>
        </r>
      </text>
    </comment>
    <comment ref="D13" authorId="0">
      <text>
        <r>
          <rPr>
            <b/>
            <sz val="9"/>
            <rFont val="ＭＳ Ｐゴシック"/>
            <family val="3"/>
          </rPr>
          <t xml:space="preserve">密接な関係を持つ値を複数設定した場合、記入してください。（手引きｐ３０参照）
</t>
        </r>
      </text>
    </comment>
    <comment ref="I10" authorId="0">
      <text>
        <r>
          <rPr>
            <b/>
            <sz val="9"/>
            <rFont val="ＭＳ Ｐゴシック"/>
            <family val="3"/>
          </rPr>
          <t>基準年度欄の（単位）を入力すると自動入力されます。</t>
        </r>
      </text>
    </comment>
    <comment ref="I12" authorId="0">
      <text>
        <r>
          <rPr>
            <b/>
            <sz val="9"/>
            <rFont val="ＭＳ Ｐゴシック"/>
            <family val="3"/>
          </rPr>
          <t>基準年度欄の（単位）を入力すると自動入力されます。</t>
        </r>
      </text>
    </comment>
    <comment ref="F10" authorId="0">
      <text>
        <r>
          <rPr>
            <b/>
            <sz val="9"/>
            <rFont val="ＭＳ Ｐゴシック"/>
            <family val="3"/>
          </rPr>
          <t>基準年度欄の（単位）を入力すると自動入力されます。</t>
        </r>
      </text>
    </comment>
    <comment ref="F12" authorId="0">
      <text>
        <r>
          <rPr>
            <b/>
            <sz val="9"/>
            <rFont val="ＭＳ Ｐゴシック"/>
            <family val="3"/>
          </rPr>
          <t>基準年度欄の（単位）を入力すると自動入力されます。</t>
        </r>
      </text>
    </comment>
    <comment ref="D6" authorId="1">
      <text>
        <r>
          <rPr>
            <b/>
            <sz val="9"/>
            <rFont val="MS P ゴシック"/>
            <family val="3"/>
          </rPr>
          <t>「元号」を入力してください。</t>
        </r>
      </text>
    </comment>
  </commentList>
</comments>
</file>

<file path=xl/sharedStrings.xml><?xml version="1.0" encoding="utf-8"?>
<sst xmlns="http://schemas.openxmlformats.org/spreadsheetml/2006/main" count="596" uniqueCount="264">
  <si>
    <t>年</t>
  </si>
  <si>
    <t>月</t>
  </si>
  <si>
    <t>日</t>
  </si>
  <si>
    <t>住所</t>
  </si>
  <si>
    <t>氏名</t>
  </si>
  <si>
    <t>(法人にあっては、名称及び代表者の氏名）</t>
  </si>
  <si>
    <t xml:space="preserve">No. </t>
  </si>
  <si>
    <t>計画期間</t>
  </si>
  <si>
    <t>備考1</t>
  </si>
  <si>
    <t>　　2</t>
  </si>
  <si>
    <t>区分</t>
  </si>
  <si>
    <t>基準年度</t>
  </si>
  <si>
    <t>目標年度</t>
  </si>
  <si>
    <r>
      <t>ｔ-CO</t>
    </r>
    <r>
      <rPr>
        <vertAlign val="subscript"/>
        <sz val="10"/>
        <rFont val="ＭＳ 明朝"/>
        <family val="1"/>
      </rPr>
      <t>2</t>
    </r>
  </si>
  <si>
    <t>事業所名</t>
  </si>
  <si>
    <t>対策項目</t>
  </si>
  <si>
    <t>対策の内容</t>
  </si>
  <si>
    <t>　</t>
  </si>
  <si>
    <t>排出係数</t>
  </si>
  <si>
    <t>年度</t>
  </si>
  <si>
    <t>連絡先</t>
  </si>
  <si>
    <t>対策項目（入力欄）</t>
  </si>
  <si>
    <t>～</t>
  </si>
  <si>
    <t>％</t>
  </si>
  <si>
    <t>実施スケジュール
（年度）</t>
  </si>
  <si>
    <t xml:space="preserve"> 別紙のとおり</t>
  </si>
  <si>
    <t>合計</t>
  </si>
  <si>
    <t>岐　阜　県　知　事 　様</t>
  </si>
  <si>
    <t>温室効果ガス排出削減計画書</t>
  </si>
  <si>
    <t>(法人にあっては、主たる事務所の所在地）</t>
  </si>
  <si>
    <t>第１号に該当する者</t>
  </si>
  <si>
    <t>第２号イに該当する者</t>
  </si>
  <si>
    <t>第２号ロに該当する者</t>
  </si>
  <si>
    <t>第３号イに該当する者</t>
  </si>
  <si>
    <t>第３号ロに該当する者</t>
  </si>
  <si>
    <t>第３号ハに該当する者</t>
  </si>
  <si>
    <t>第４号に該当する者</t>
  </si>
  <si>
    <t>事業所の名称及び所在地</t>
  </si>
  <si>
    <t xml:space="preserve"> </t>
  </si>
  <si>
    <t>事業所において行われる事業</t>
  </si>
  <si>
    <t>基準年度における温室効果ガスの排出の量</t>
  </si>
  <si>
    <t>温室効果ガスの排出を抑制するために実施する措置及び達成すべき目標</t>
  </si>
  <si>
    <t>※岐阜県受付欄</t>
  </si>
  <si>
    <t>各記入欄にその記載事項のすべてを記載することができないときは、「別紙のとおり」と記載し、別紙を添付すること。</t>
  </si>
  <si>
    <t>変更の場合にあっては、変更があった事項についてのみ記入すること。</t>
  </si>
  <si>
    <t>※印のある欄は、記入しないこと。</t>
  </si>
  <si>
    <t>部署名・担当者氏名</t>
  </si>
  <si>
    <t>電話番号</t>
  </si>
  <si>
    <t>e-mail</t>
  </si>
  <si>
    <t>【別紙】</t>
  </si>
  <si>
    <t>事業活動に伴う温室効果ガス排出量</t>
  </si>
  <si>
    <t>補完的手段による削減量</t>
  </si>
  <si>
    <t>温室効果ガス総合排出量</t>
  </si>
  <si>
    <t>目標①</t>
  </si>
  <si>
    <t>目標②</t>
  </si>
  <si>
    <t>目標削減率</t>
  </si>
  <si>
    <t>　　Ａ：基準年度の総合排出量又は総合排出原単位　Ｂ：目標年度の総合排出量又は総合排出原単位</t>
  </si>
  <si>
    <t>【シート５】事業の状況（店舗数又は自動車の台数）</t>
  </si>
  <si>
    <t>【24時間営業の店舗数／全体の店舗数】</t>
  </si>
  <si>
    <t>店舗</t>
  </si>
  <si>
    <t>【トラックの台数】</t>
  </si>
  <si>
    <t>台</t>
  </si>
  <si>
    <t>【バスの台数】</t>
  </si>
  <si>
    <t>【タクシーの台数】</t>
  </si>
  <si>
    <t>【シート４】目標②温室効果ガス総合排出原単位の算出根拠</t>
  </si>
  <si>
    <t>温室効果ガスの排出量と密接な関係を持つ値</t>
  </si>
  <si>
    <t>密接な関係を持つ値</t>
  </si>
  <si>
    <t>（単位）</t>
  </si>
  <si>
    <t>事業活動に伴う温室効果ガス排出原単位</t>
  </si>
  <si>
    <t>温室効果ガス総合排出原単位</t>
  </si>
  <si>
    <t>温室効果ガス排出量と密接な関係を持つ値を複数設定した場合の設定方法</t>
  </si>
  <si>
    <t>【シート２】基準年度における補完的手段による削減量とりまとめ表</t>
  </si>
  <si>
    <t>1　基準年度における森林の保全及び整備、再生可能エネルギーの利用等補完的手段による削減量</t>
  </si>
  <si>
    <t>森林の保全及び整備</t>
  </si>
  <si>
    <t>（岐阜県地球環境の保全のための森林づくり条例に基づき県が認定した吸収量）</t>
  </si>
  <si>
    <t>再生可能エネルギー</t>
  </si>
  <si>
    <t>（他への供給分）</t>
  </si>
  <si>
    <t>グリーン電力の購入</t>
  </si>
  <si>
    <t>国内クレジット購入量</t>
  </si>
  <si>
    <t>J-VERクレジット購入量</t>
  </si>
  <si>
    <t>補完的手段による削減量合計</t>
  </si>
  <si>
    <t>備考</t>
  </si>
  <si>
    <t>年度）</t>
  </si>
  <si>
    <t>【シート３】目標年度における補完的手段による削減量とりまとめ表</t>
  </si>
  <si>
    <t>1　目標年度における森林の保全及び整備、再生可能エネルギーの利用等補完的手段による削減量</t>
  </si>
  <si>
    <t>第1号様式（第6条関係）</t>
  </si>
  <si>
    <t>１　基準年度のエネルギー使用量及び販売した副生エネルギーの量</t>
  </si>
  <si>
    <t>エネルギーの種類</t>
  </si>
  <si>
    <t>単位</t>
  </si>
  <si>
    <t>単位発熱量</t>
  </si>
  <si>
    <t>単位発熱量の単位</t>
  </si>
  <si>
    <t>原油（コンデンセートを除く。）</t>
  </si>
  <si>
    <t>ｋＬ</t>
  </si>
  <si>
    <r>
      <t>ＧＪ／ｋ</t>
    </r>
    <r>
      <rPr>
        <sz val="11"/>
        <color indexed="8"/>
        <rFont val="ＭＳ 明朝"/>
        <family val="1"/>
      </rPr>
      <t>Ｌ</t>
    </r>
  </si>
  <si>
    <t>原油のうちコンデンセート（NGL）</t>
  </si>
  <si>
    <t>ＧＪ／ｋＬ</t>
  </si>
  <si>
    <t>揮発油</t>
  </si>
  <si>
    <t>ナフサ</t>
  </si>
  <si>
    <t>灯油</t>
  </si>
  <si>
    <t>軽油</t>
  </si>
  <si>
    <t>Ａ重油</t>
  </si>
  <si>
    <t>Ｂ・Ｃ重油</t>
  </si>
  <si>
    <t>石油アスファルト</t>
  </si>
  <si>
    <t>ｔ</t>
  </si>
  <si>
    <t>ＧＪ／ｔ</t>
  </si>
  <si>
    <t>石油コークス</t>
  </si>
  <si>
    <t>石油ガス</t>
  </si>
  <si>
    <t>液化石油ガス（ＬＰG）</t>
  </si>
  <si>
    <t>石油系炭化水素ガス</t>
  </si>
  <si>
    <r>
      <t>千ｍ</t>
    </r>
    <r>
      <rPr>
        <vertAlign val="superscript"/>
        <sz val="11"/>
        <color indexed="8"/>
        <rFont val="ＭＳ 明朝"/>
        <family val="1"/>
      </rPr>
      <t>３</t>
    </r>
  </si>
  <si>
    <r>
      <t>ＧＪ／千ｍ</t>
    </r>
    <r>
      <rPr>
        <vertAlign val="superscript"/>
        <sz val="10"/>
        <color indexed="8"/>
        <rFont val="ＭＳ 明朝"/>
        <family val="1"/>
      </rPr>
      <t>３</t>
    </r>
  </si>
  <si>
    <t>可燃性天然ガス</t>
  </si>
  <si>
    <t>液化天然ガス（ＬＮG）</t>
  </si>
  <si>
    <t>その他可燃性天然ガス</t>
  </si>
  <si>
    <t>石炭</t>
  </si>
  <si>
    <t>原料炭</t>
  </si>
  <si>
    <t>一般炭</t>
  </si>
  <si>
    <t>無煙炭</t>
  </si>
  <si>
    <t>石炭コークス</t>
  </si>
  <si>
    <t>コールタール</t>
  </si>
  <si>
    <t>コークス炉ガス</t>
  </si>
  <si>
    <t>高炉ガス</t>
  </si>
  <si>
    <t>転炉ガス</t>
  </si>
  <si>
    <t>その他</t>
  </si>
  <si>
    <t>都市ガス</t>
  </si>
  <si>
    <t>産業用蒸気</t>
  </si>
  <si>
    <t>GJ</t>
  </si>
  <si>
    <t>ＧＪ／ＧＪ</t>
  </si>
  <si>
    <t>産業用以外の蒸気</t>
  </si>
  <si>
    <t>温水</t>
  </si>
  <si>
    <t>冷水</t>
  </si>
  <si>
    <t>一般電気事業者</t>
  </si>
  <si>
    <t>昼間買電</t>
  </si>
  <si>
    <t>千kWh</t>
  </si>
  <si>
    <r>
      <t>ＧＪ／</t>
    </r>
    <r>
      <rPr>
        <sz val="11"/>
        <color indexed="8"/>
        <rFont val="ＭＳ 明朝"/>
        <family val="1"/>
      </rPr>
      <t>千kWh</t>
    </r>
  </si>
  <si>
    <t>夜間買電</t>
  </si>
  <si>
    <t>上記以外の買電</t>
  </si>
  <si>
    <t>自家発電</t>
  </si>
  <si>
    <t>使用量</t>
  </si>
  <si>
    <t>販売した副生エネルギーの量</t>
  </si>
  <si>
    <t>燃料及び熱</t>
  </si>
  <si>
    <t>小計</t>
  </si>
  <si>
    <t>原油換算エネルギー使用量</t>
  </si>
  <si>
    <t>エネルギーの使用に伴って発生する二酸化炭素</t>
  </si>
  <si>
    <t>２　事業活動に伴う温室効果ガス排出量</t>
  </si>
  <si>
    <t>②エネルギーの使用に伴って発生する二酸化炭素以外の二酸化炭素</t>
  </si>
  <si>
    <t>④一酸化二窒素</t>
  </si>
  <si>
    <t>⑦六ふっ化硫黄</t>
  </si>
  <si>
    <t>①エネルギーの使用に伴って発生する二酸化炭素</t>
  </si>
  <si>
    <t>使用量（熱量）A</t>
  </si>
  <si>
    <t>販売量（熱量）B</t>
  </si>
  <si>
    <t>実質使用量（熱量）A-B</t>
  </si>
  <si>
    <t>変更</t>
  </si>
  <si>
    <t>単位
発熱量</t>
  </si>
  <si>
    <r>
      <t>CO</t>
    </r>
    <r>
      <rPr>
        <vertAlign val="subscript"/>
        <sz val="10"/>
        <color indexed="10"/>
        <rFont val="ＭＳ 明朝"/>
        <family val="1"/>
      </rPr>
      <t>2</t>
    </r>
    <r>
      <rPr>
        <sz val="10"/>
        <color indexed="10"/>
        <rFont val="ＭＳ 明朝"/>
        <family val="1"/>
      </rPr>
      <t xml:space="preserve">
排出係数</t>
    </r>
  </si>
  <si>
    <t>別表１</t>
  </si>
  <si>
    <t>別表第１</t>
  </si>
  <si>
    <t>別表第２</t>
  </si>
  <si>
    <t>排出係数の単位</t>
  </si>
  <si>
    <t>Ｃ排出係数</t>
  </si>
  <si>
    <t>Ｃ排出係数の単位</t>
  </si>
  <si>
    <t>ｔＣＯ2／ＧＪ</t>
  </si>
  <si>
    <t>ｔＣ／ＧＪ</t>
  </si>
  <si>
    <t>別表２</t>
  </si>
  <si>
    <r>
      <t>CO</t>
    </r>
    <r>
      <rPr>
        <vertAlign val="subscript"/>
        <sz val="10"/>
        <rFont val="ＭＳ 明朝"/>
        <family val="1"/>
      </rPr>
      <t>2</t>
    </r>
    <r>
      <rPr>
        <sz val="10"/>
        <rFont val="ＭＳ 明朝"/>
        <family val="1"/>
      </rPr>
      <t>排出量</t>
    </r>
  </si>
  <si>
    <t>↓</t>
  </si>
  <si>
    <t>都市ガス（　　　）</t>
  </si>
  <si>
    <t>ｋＬ</t>
  </si>
  <si>
    <t>③メタン</t>
  </si>
  <si>
    <t>⑤ハイドロフルオロカーボン</t>
  </si>
  <si>
    <t>⑥パーフルオロカーボン</t>
  </si>
  <si>
    <t>／</t>
  </si>
  <si>
    <t>t-CO２</t>
  </si>
  <si>
    <t xml:space="preserve"> ※排出原単位は、温室効果ガス総合排出量を、当該年度の生産数量、建物延床面積その他の温室効果ガス</t>
  </si>
  <si>
    <t xml:space="preserve">   排出量と密接な関係を持つ値等で除して得た値とすること。</t>
  </si>
  <si>
    <t xml:space="preserve"> ※目標削減率は、次の方法で算定すること。目標削減率＝（Ａ-Ｂ）／Ａ×１００（％）</t>
  </si>
  <si>
    <t>電気</t>
  </si>
  <si>
    <t>【シート１－１】事業活動に伴う温室効果ガス排出量とりまとめ表（工場・事業場）</t>
  </si>
  <si>
    <t>単位発熱量、CO２排出係数は対策指針で示した値が入力されています。(※）
独自の根拠により数値を変更するときは、直接数値を入力してください。
（※：電気のCO２排出係数は、対策指針値×1,000の値が表示されています。）</t>
  </si>
  <si>
    <t>※②の外数(温対法と統一）</t>
  </si>
  <si>
    <t>液化石油ガス
（ＬＰG）</t>
  </si>
  <si>
    <t>液化天然ガス
（ＬＮG）</t>
  </si>
  <si>
    <t>石油系炭化
水素ガス</t>
  </si>
  <si>
    <t xml:space="preserve"> (         )</t>
  </si>
  <si>
    <t>※目標年度の欄には、目標年度における排出量等の見込み量を記入すること。</t>
  </si>
  <si>
    <t>※①の内訳(温対法と統一）</t>
  </si>
  <si>
    <t>÷１２×４４</t>
  </si>
  <si>
    <t>原油（コンデンセートを除く。）</t>
  </si>
  <si>
    <t>ｔＣＯ2／ＧＪ</t>
  </si>
  <si>
    <t>ｔＣ／ＧＪ</t>
  </si>
  <si>
    <t>原油のうちコンデンセート（NGL）</t>
  </si>
  <si>
    <t>液化石油ガス（ＬＰG）</t>
  </si>
  <si>
    <t>石油系炭化水素ガス</t>
  </si>
  <si>
    <t>液化天然ガス（ＬＮG）</t>
  </si>
  <si>
    <t>その他可燃性天然ガス</t>
  </si>
  <si>
    <t>⑧三ふっ化窒素</t>
  </si>
  <si>
    <t>⑨エネルギーの使用に伴って発生する二酸化炭素（発電所又は熱供給事業の用に供する熱供給施設が設置されている事業者のみ）</t>
  </si>
  <si>
    <t>⑩廃棄物の焼却若しくは製品の製造の用途への使用又は廃棄物燃料の使用に伴って発生する二酸化炭素</t>
  </si>
  <si>
    <t>⑪事業活動に伴う温室効果ガス排出量（①～⑧+⑩の合計）</t>
  </si>
  <si>
    <t>確　認　票</t>
  </si>
  <si>
    <t>（温室効果ガス排出削減計画実績報告書公表事項）</t>
  </si>
  <si>
    <t>　温室効果ガス排出削減計画実績報告書の内容について、岐阜県のHPで公表することとしており、「実施した対策」については、事業者が希望する場合のみ2事例を抜粋することとしております。
　つきましては、該当する番号に○を記載してください。</t>
  </si>
  <si>
    <t>月</t>
  </si>
  <si>
    <t>事業者名</t>
  </si>
  <si>
    <t>（規則第5条第1号又は第4号に該当する事業者）</t>
  </si>
  <si>
    <t>事業所の名称及び所在地</t>
  </si>
  <si>
    <t>【公開の希望の有無】</t>
  </si>
  <si>
    <t>「実施した対策」の内容については公開を希望しない。</t>
  </si>
  <si>
    <t>「実施した対策」の内容については公開を希望する。</t>
  </si>
  <si>
    <t>→2を選択された場合は、【公開を希望する対策内容】について記載をお願いいたします。</t>
  </si>
  <si>
    <t>【公開を希望する対策内容】</t>
  </si>
  <si>
    <t>①</t>
  </si>
  <si>
    <t>②</t>
  </si>
  <si>
    <t>J-クレジット購入量</t>
  </si>
  <si>
    <t>中部電力(株)</t>
  </si>
  <si>
    <r>
      <t>ｔＣＯ2／</t>
    </r>
    <r>
      <rPr>
        <sz val="11"/>
        <color indexed="8"/>
        <rFont val="ＭＳ 明朝"/>
        <family val="1"/>
      </rPr>
      <t>kWh</t>
    </r>
  </si>
  <si>
    <t>令和</t>
  </si>
  <si>
    <t>令和</t>
  </si>
  <si>
    <t>用紙の大きさは、日本産業規格Ａ４縦型とすること。</t>
  </si>
  <si>
    <t>（令和</t>
  </si>
  <si>
    <t xml:space="preserve">（ 令和   </t>
  </si>
  <si>
    <t>岐阜県地球温暖化防止及び気候変動適応基本条例施行規則第５条に規定する特定事業者の要件</t>
  </si>
  <si>
    <t>「岐阜県地球温暖化防止及び気候変動適応基本条例に基づく温室効果ガス排出削減計画書及び実績報告書届出の手引き」を参照のうえ記載すること。</t>
  </si>
  <si>
    <t>　　3</t>
  </si>
  <si>
    <t>　　4</t>
  </si>
  <si>
    <t>　　5</t>
  </si>
  <si>
    <t>　　6</t>
  </si>
  <si>
    <t>「特定事業者の要件」については、該当する欄にレ印を記入すること。なお、条例第13条第２項に基づき計画書を提出する場合は、「特定事業者の要件」は記入しないこと。</t>
  </si>
  <si>
    <t>岐阜県地球温暖化防止及び気候変動適応基本条例第13条第１項の規定により、次のとおり提出します。</t>
  </si>
  <si>
    <t>［R3計画書提出事業者用（工場・事業場）］</t>
  </si>
  <si>
    <t>岐阜県地球温暖化防止及び気候変動適応</t>
  </si>
  <si>
    <t>基本条例施行規則第5条第2号イに該当する者</t>
  </si>
  <si>
    <t>基本条例施行規則第5条第2号ロに該当する者</t>
  </si>
  <si>
    <t>規則第基本条例施行5条第３号イに該当する者</t>
  </si>
  <si>
    <t>基本条例施行規則第5条第３号ロに該当する者</t>
  </si>
  <si>
    <t>基本条例施行規則第5条第３号ハに該当する者</t>
  </si>
  <si>
    <t>自動計算</t>
  </si>
  <si>
    <t>１　社内推進体制</t>
  </si>
  <si>
    <t>温室効果ガス排出削減
実行組織</t>
  </si>
  <si>
    <t>統括責任者</t>
  </si>
  <si>
    <t>担当者</t>
  </si>
  <si>
    <t>役職</t>
  </si>
  <si>
    <t>管理者</t>
  </si>
  <si>
    <t>※統括責任者は温室効果ガス排出削減のための投資決定に、直接関わることができる者とすること。</t>
  </si>
  <si>
    <t>事業活動に伴うエネルギー使用量
（原油換算値）</t>
  </si>
  <si>
    <t>千kWh</t>
  </si>
  <si>
    <t>再生可能エネルギーの使用量</t>
  </si>
  <si>
    <t>買電</t>
  </si>
  <si>
    <t>水素エネルギーの使用量</t>
  </si>
  <si>
    <t>調整後温室効果ガス排出量</t>
  </si>
  <si>
    <r>
      <t>ｔ-CO</t>
    </r>
    <r>
      <rPr>
        <vertAlign val="subscript"/>
        <sz val="10"/>
        <rFont val="HG創英角ｺﾞｼｯｸUB"/>
        <family val="3"/>
      </rPr>
      <t>2</t>
    </r>
  </si>
  <si>
    <t>2　中長期的な温室効果ガス削減目標</t>
  </si>
  <si>
    <t>2030年に向けた目標及び目標実現のための方向性</t>
  </si>
  <si>
    <t>2050年に向けた目標及び目標実現のための方向性</t>
  </si>
  <si>
    <t>3　温室効果ガスの排出の量</t>
  </si>
  <si>
    <t>4　温室効果ガスの削減目標</t>
  </si>
  <si>
    <r>
      <t>①温室効果ガス総合排出量</t>
    </r>
    <r>
      <rPr>
        <sz val="11"/>
        <rFont val="HG創英角ｺﾞｼｯｸUB"/>
        <family val="3"/>
      </rPr>
      <t>の削減率</t>
    </r>
  </si>
  <si>
    <r>
      <t>②温室効果ガス総合排出原単位</t>
    </r>
    <r>
      <rPr>
        <sz val="11"/>
        <rFont val="HGS創英角ｺﾞｼｯｸUB"/>
        <family val="3"/>
      </rPr>
      <t>の削減率</t>
    </r>
  </si>
  <si>
    <t>%</t>
  </si>
  <si>
    <t>%</t>
  </si>
  <si>
    <t>自家発電（　　　）</t>
  </si>
  <si>
    <t>５　エネルギー使用の状況</t>
  </si>
  <si>
    <t>６　事業活動に伴う温室効果ガスの排出を抑制するために実施する措置</t>
  </si>
  <si>
    <t>７　温室効果ガスの排出抑制に向けた先進的対策の実施計画</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</si>
</sst>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00_ "/>
    <numFmt numFmtId="182" formatCode="0.0000_ "/>
    <numFmt numFmtId="183" formatCode="0.00000_ "/>
    <numFmt numFmtId="184" formatCode="0.0000000_ "/>
    <numFmt numFmtId="185" formatCode="0.000000_ "/>
    <numFmt numFmtId="186" formatCode="#,##0.0;[Red]\-#,##0.0"/>
    <numFmt numFmtId="187" formatCode="0.000"/>
    <numFmt numFmtId="188" formatCode="0.00&quot;kgに削減&quot;"/>
    <numFmt numFmtId="189" formatCode="0.0"/>
    <numFmt numFmtId="190" formatCode="&quot;平成&quot;0&quot;年&quot;"/>
    <numFmt numFmtId="191" formatCode="0.0000"/>
    <numFmt numFmtId="192" formatCode="0.00000"/>
    <numFmt numFmtId="193" formatCode="0.000_);[Red]\(0.000\)"/>
    <numFmt numFmtId="194" formatCode="0.00_);[Red]\(0.00\)"/>
    <numFmt numFmtId="195" formatCode="0_);[Red]\(0\)"/>
    <numFmt numFmtId="196" formatCode="0.0_);[Red]\(0.0\)"/>
    <numFmt numFmtId="197" formatCode="#,##0.000;[Red]\-#,##0.000"/>
    <numFmt numFmtId="198" formatCode="#,##0.0000;[Red]\-#,##0.0000"/>
    <numFmt numFmtId="199" formatCode="[$-411]ggge&quot;年&quot;m&quot;月&quot;"/>
    <numFmt numFmtId="200" formatCode="mmm\-yyyy"/>
    <numFmt numFmtId="201" formatCode="0_ "/>
    <numFmt numFmtId="202" formatCode="0.0_ "/>
    <numFmt numFmtId="203" formatCode="#,##0_);[Red]\(#,##0\)"/>
    <numFmt numFmtId="204" formatCode="#,##0_ "/>
    <numFmt numFmtId="205" formatCode="#,##0.0"/>
    <numFmt numFmtId="206" formatCode="0.000000000_ "/>
    <numFmt numFmtId="207" formatCode="0.00000000_ "/>
    <numFmt numFmtId="208" formatCode="0_);\(0\)"/>
    <numFmt numFmtId="209" formatCode="#,##0.000_ "/>
  </numFmts>
  <fonts count="76">
    <font>
      <sz val="11"/>
      <name val="ＭＳ Ｐゴシック"/>
      <family val="3"/>
    </font>
    <font>
      <sz val="6"/>
      <name val="ＭＳ Ｐゴシック"/>
      <family val="3"/>
    </font>
    <font>
      <sz val="10"/>
      <name val="ＭＳ 明朝"/>
      <family val="1"/>
    </font>
    <font>
      <sz val="14"/>
      <name val="ＭＳ 明朝"/>
      <family val="1"/>
    </font>
    <font>
      <sz val="9"/>
      <name val="ＭＳ 明朝"/>
      <family val="1"/>
    </font>
    <font>
      <u val="single"/>
      <sz val="11"/>
      <color indexed="12"/>
      <name val="ＭＳ Ｐゴシック"/>
      <family val="3"/>
    </font>
    <font>
      <u val="single"/>
      <sz val="11"/>
      <color indexed="36"/>
      <name val="ＭＳ Ｐゴシック"/>
      <family val="3"/>
    </font>
    <font>
      <vertAlign val="subscript"/>
      <sz val="10"/>
      <name val="ＭＳ 明朝"/>
      <family val="1"/>
    </font>
    <font>
      <sz val="9"/>
      <name val="ＭＳ Ｐゴシック"/>
      <family val="3"/>
    </font>
    <font>
      <b/>
      <sz val="9"/>
      <name val="ＭＳ Ｐゴシック"/>
      <family val="3"/>
    </font>
    <font>
      <sz val="10"/>
      <color indexed="10"/>
      <name val="ＭＳ 明朝"/>
      <family val="1"/>
    </font>
    <font>
      <sz val="11"/>
      <color indexed="8"/>
      <name val="ＭＳ 明朝"/>
      <family val="1"/>
    </font>
    <font>
      <vertAlign val="superscript"/>
      <sz val="11"/>
      <color indexed="8"/>
      <name val="ＭＳ 明朝"/>
      <family val="1"/>
    </font>
    <font>
      <vertAlign val="superscript"/>
      <sz val="10"/>
      <color indexed="8"/>
      <name val="ＭＳ 明朝"/>
      <family val="1"/>
    </font>
    <font>
      <vertAlign val="subscript"/>
      <sz val="10"/>
      <color indexed="10"/>
      <name val="ＭＳ 明朝"/>
      <family val="1"/>
    </font>
    <font>
      <sz val="10"/>
      <name val="ＭＳ Ｐゴシック"/>
      <family val="3"/>
    </font>
    <font>
      <b/>
      <sz val="10"/>
      <name val="ＭＳ Ｐゴシック"/>
      <family val="3"/>
    </font>
    <font>
      <sz val="11"/>
      <name val="ＭＳ 明朝"/>
      <family val="1"/>
    </font>
    <font>
      <b/>
      <sz val="12"/>
      <name val="ＭＳ 明朝"/>
      <family val="1"/>
    </font>
    <font>
      <b/>
      <sz val="9"/>
      <name val="ＭＳ 明朝"/>
      <family val="1"/>
    </font>
    <font>
      <b/>
      <sz val="8"/>
      <name val="ＭＳ Ｐゴシック"/>
      <family val="3"/>
    </font>
    <font>
      <sz val="8"/>
      <name val="ＭＳ Ｐゴシック"/>
      <family val="3"/>
    </font>
    <font>
      <sz val="7"/>
      <name val="ＭＳ 明朝"/>
      <family val="1"/>
    </font>
    <font>
      <sz val="7.5"/>
      <name val="ＭＳ 明朝"/>
      <family val="1"/>
    </font>
    <font>
      <sz val="10"/>
      <color indexed="8"/>
      <name val="ＭＳ 明朝"/>
      <family val="1"/>
    </font>
    <font>
      <sz val="9"/>
      <name val="MS P ゴシック"/>
      <family val="3"/>
    </font>
    <font>
      <b/>
      <sz val="9"/>
      <name val="MS P ゴシック"/>
      <family val="3"/>
    </font>
    <font>
      <sz val="11"/>
      <name val="HG創英角ｺﾞｼｯｸUB"/>
      <family val="3"/>
    </font>
    <font>
      <sz val="10"/>
      <name val="HG創英角ｺﾞｼｯｸUB"/>
      <family val="3"/>
    </font>
    <font>
      <sz val="11"/>
      <name val="HGS創英角ｺﾞｼｯｸUB"/>
      <family val="3"/>
    </font>
    <font>
      <sz val="10"/>
      <name val="HGS創英角ｺﾞｼｯｸUB"/>
      <family val="3"/>
    </font>
    <font>
      <sz val="10"/>
      <name val="HGP創英角ｺﾞｼｯｸUB"/>
      <family val="3"/>
    </font>
    <font>
      <sz val="11"/>
      <name val="HGP創英角ｺﾞｼｯｸUB"/>
      <family val="3"/>
    </font>
    <font>
      <vertAlign val="subscript"/>
      <sz val="10"/>
      <name val="HG創英角ｺﾞｼｯｸUB"/>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明朝"/>
      <family val="1"/>
    </font>
    <font>
      <sz val="12"/>
      <color indexed="8"/>
      <name val="ＭＳ 明朝"/>
      <family val="1"/>
    </font>
    <font>
      <sz val="11"/>
      <color indexed="8"/>
      <name val="Calibri"/>
      <family val="2"/>
    </font>
    <font>
      <sz val="11"/>
      <color indexed="8"/>
      <name val="HGP創英角ｺﾞｼｯｸUB"/>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theme="1"/>
      <name val="ＭＳ 明朝"/>
      <family val="1"/>
    </font>
    <font>
      <sz val="12"/>
      <color theme="1"/>
      <name val="ＭＳ 明朝"/>
      <family val="1"/>
    </font>
    <font>
      <sz val="10"/>
      <color theme="1"/>
      <name val="ＭＳ 明朝"/>
      <family val="1"/>
    </font>
    <font>
      <sz val="11"/>
      <color theme="1"/>
      <name val="ＭＳ Ｐゴシック"/>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43"/>
        <bgColor indexed="64"/>
      </patternFill>
    </fill>
    <fill>
      <patternFill patternType="solid">
        <fgColor indexed="41"/>
        <bgColor indexed="64"/>
      </patternFill>
    </fill>
    <fill>
      <patternFill patternType="solid">
        <fgColor rgb="FFFFFF99"/>
        <bgColor indexed="64"/>
      </patternFill>
    </fill>
    <fill>
      <patternFill patternType="solid">
        <fgColor rgb="FFFF0000"/>
        <bgColor indexed="64"/>
      </patternFill>
    </fill>
    <fill>
      <patternFill patternType="solid">
        <fgColor theme="3" tint="0.5999900102615356"/>
        <bgColor indexed="64"/>
      </patternFill>
    </fill>
    <fill>
      <patternFill patternType="solid">
        <fgColor indexed="9"/>
        <bgColor indexed="64"/>
      </patternFill>
    </fill>
    <fill>
      <patternFill patternType="solid">
        <fgColor theme="0" tint="-0.1499900072813034"/>
        <bgColor indexed="64"/>
      </patternFill>
    </fill>
    <fill>
      <patternFill patternType="solid">
        <fgColor indexed="45"/>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color indexed="63"/>
      </top>
      <bottom style="double"/>
    </border>
    <border>
      <left>
        <color indexed="63"/>
      </left>
      <right style="medium"/>
      <top>
        <color indexed="63"/>
      </top>
      <bottom style="double"/>
    </border>
    <border>
      <left style="thin"/>
      <right style="thin"/>
      <top style="thin"/>
      <bottom>
        <color indexed="63"/>
      </bottom>
    </border>
    <border>
      <left style="thin"/>
      <right>
        <color indexed="63"/>
      </right>
      <top style="thin"/>
      <bottom>
        <color indexed="63"/>
      </bottom>
    </border>
    <border>
      <left>
        <color indexed="63"/>
      </left>
      <right style="medium"/>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color indexed="63"/>
      </top>
      <bottom style="medium"/>
    </border>
    <border>
      <left style="thin"/>
      <right style="thin"/>
      <top style="double"/>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style="medium"/>
    </border>
    <border>
      <left style="thin"/>
      <right style="medium"/>
      <top style="medium"/>
      <bottom style="mediu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style="dotted"/>
    </border>
    <border>
      <left style="medium"/>
      <right style="thin"/>
      <top style="thin"/>
      <bottom style="medium"/>
    </border>
    <border>
      <left style="thin"/>
      <right>
        <color indexed="63"/>
      </right>
      <top style="thin"/>
      <bottom style="mediu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thin"/>
      <top>
        <color indexed="63"/>
      </top>
      <bottom style="medium"/>
    </border>
    <border>
      <left style="thin"/>
      <right style="thin"/>
      <top style="medium"/>
      <bottom style="thin"/>
    </border>
    <border>
      <left style="thin"/>
      <right style="medium"/>
      <top style="medium"/>
      <bottom style="thin"/>
    </border>
    <border>
      <left>
        <color indexed="63"/>
      </left>
      <right style="medium"/>
      <top style="thin"/>
      <bottom style="thin"/>
    </border>
    <border>
      <left style="medium"/>
      <right style="thin"/>
      <top style="thin"/>
      <bottom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style="thin"/>
      <top>
        <color indexed="63"/>
      </top>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medium"/>
      <right style="medium"/>
      <top style="medium"/>
      <bottom>
        <color indexed="63"/>
      </bottom>
    </border>
    <border>
      <left style="medium"/>
      <right style="medium"/>
      <top>
        <color indexed="63"/>
      </top>
      <bottom>
        <color indexed="63"/>
      </bottom>
    </border>
    <border>
      <left style="medium"/>
      <right>
        <color indexed="63"/>
      </right>
      <top style="double"/>
      <bottom style="medium"/>
    </border>
    <border>
      <left>
        <color indexed="63"/>
      </left>
      <right style="medium"/>
      <top style="double"/>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55" fillId="0" borderId="0">
      <alignment vertical="center"/>
      <protection/>
    </xf>
    <xf numFmtId="0" fontId="0" fillId="0" borderId="0">
      <alignment/>
      <protection/>
    </xf>
    <xf numFmtId="0" fontId="6" fillId="0" borderId="0" applyNumberFormat="0" applyFill="0" applyBorder="0" applyAlignment="0" applyProtection="0"/>
    <xf numFmtId="0" fontId="71" fillId="32" borderId="0" applyNumberFormat="0" applyBorder="0" applyAlignment="0" applyProtection="0"/>
  </cellStyleXfs>
  <cellXfs count="527">
    <xf numFmtId="0" fontId="0" fillId="0" borderId="0" xfId="0" applyAlignment="1">
      <alignment vertical="center"/>
    </xf>
    <xf numFmtId="0" fontId="2" fillId="0" borderId="0" xfId="0" applyFont="1" applyAlignment="1" applyProtection="1">
      <alignment vertical="center"/>
      <protection/>
    </xf>
    <xf numFmtId="0" fontId="2" fillId="0" borderId="0" xfId="0" applyFont="1" applyFill="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Fill="1" applyBorder="1" applyAlignment="1" applyProtection="1">
      <alignment horizontal="left" vertical="center"/>
      <protection/>
    </xf>
    <xf numFmtId="0" fontId="2" fillId="0" borderId="10" xfId="0" applyFont="1" applyFill="1" applyBorder="1" applyAlignment="1" applyProtection="1">
      <alignment horizontal="left" vertical="center"/>
      <protection/>
    </xf>
    <xf numFmtId="0" fontId="4" fillId="0" borderId="0" xfId="0" applyFont="1" applyBorder="1" applyAlignment="1" applyProtection="1">
      <alignment vertical="center"/>
      <protection/>
    </xf>
    <xf numFmtId="0" fontId="2" fillId="0" borderId="11" xfId="0" applyFont="1" applyBorder="1" applyAlignment="1" applyProtection="1">
      <alignment vertical="center"/>
      <protection/>
    </xf>
    <xf numFmtId="0" fontId="2" fillId="0" borderId="12" xfId="0" applyFont="1" applyBorder="1" applyAlignment="1" applyProtection="1">
      <alignment vertical="center"/>
      <protection/>
    </xf>
    <xf numFmtId="0" fontId="2" fillId="0" borderId="13" xfId="0" applyFont="1" applyBorder="1" applyAlignment="1" applyProtection="1">
      <alignment vertical="center"/>
      <protection/>
    </xf>
    <xf numFmtId="0" fontId="2" fillId="0" borderId="14" xfId="0" applyFont="1" applyBorder="1" applyAlignment="1" applyProtection="1">
      <alignment vertical="center"/>
      <protection/>
    </xf>
    <xf numFmtId="49" fontId="4" fillId="0" borderId="0" xfId="0" applyNumberFormat="1" applyFont="1" applyAlignment="1" applyProtection="1">
      <alignment horizontal="left" vertical="center"/>
      <protection/>
    </xf>
    <xf numFmtId="0" fontId="4" fillId="0" borderId="0" xfId="0" applyFont="1" applyBorder="1" applyAlignment="1" applyProtection="1">
      <alignment horizontal="left" vertical="center"/>
      <protection/>
    </xf>
    <xf numFmtId="49" fontId="4" fillId="0" borderId="0" xfId="0" applyNumberFormat="1" applyFont="1" applyAlignment="1" applyProtection="1">
      <alignment vertical="top"/>
      <protection/>
    </xf>
    <xf numFmtId="0" fontId="2" fillId="0" borderId="0" xfId="0" applyFont="1" applyFill="1" applyBorder="1" applyAlignment="1" applyProtection="1">
      <alignment vertical="center"/>
      <protection/>
    </xf>
    <xf numFmtId="0" fontId="4" fillId="0" borderId="0" xfId="0" applyFont="1" applyAlignment="1" applyProtection="1">
      <alignment horizontal="left" vertical="center"/>
      <protection/>
    </xf>
    <xf numFmtId="0" fontId="2" fillId="0" borderId="0" xfId="0" applyFont="1" applyAlignment="1">
      <alignment vertical="center"/>
    </xf>
    <xf numFmtId="0" fontId="2" fillId="0" borderId="12" xfId="0" applyFont="1" applyBorder="1" applyAlignment="1">
      <alignment vertical="center"/>
    </xf>
    <xf numFmtId="0" fontId="2" fillId="0" borderId="15" xfId="0" applyFont="1" applyBorder="1" applyAlignment="1" applyProtection="1">
      <alignment vertical="center"/>
      <protection/>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24" fillId="0" borderId="19" xfId="0" applyFont="1" applyBorder="1" applyAlignment="1">
      <alignment horizontal="center" vertical="center" wrapText="1"/>
    </xf>
    <xf numFmtId="0" fontId="11" fillId="0" borderId="19"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21"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5" xfId="0" applyFont="1" applyBorder="1" applyAlignment="1">
      <alignment horizontal="center" vertical="center" wrapText="1"/>
    </xf>
    <xf numFmtId="0" fontId="10" fillId="0" borderId="22" xfId="0" applyFont="1" applyFill="1" applyBorder="1" applyAlignment="1" applyProtection="1">
      <alignment horizontal="center" vertical="center" wrapText="1"/>
      <protection/>
    </xf>
    <xf numFmtId="0" fontId="10" fillId="0" borderId="23" xfId="0" applyFont="1" applyFill="1" applyBorder="1" applyAlignment="1" applyProtection="1">
      <alignment horizontal="center" vertical="center" wrapText="1"/>
      <protection/>
    </xf>
    <xf numFmtId="0" fontId="24" fillId="0" borderId="0" xfId="0" applyFont="1" applyBorder="1" applyAlignment="1">
      <alignment horizontal="center" vertical="center" wrapText="1"/>
    </xf>
    <xf numFmtId="0" fontId="24" fillId="0" borderId="24" xfId="0" applyFont="1" applyBorder="1" applyAlignment="1">
      <alignment horizontal="center" vertical="center" wrapText="1"/>
    </xf>
    <xf numFmtId="0" fontId="10" fillId="0" borderId="15" xfId="0" applyFont="1" applyFill="1" applyBorder="1" applyAlignment="1" applyProtection="1">
      <alignment horizontal="center" vertical="center" wrapText="1"/>
      <protection/>
    </xf>
    <xf numFmtId="0" fontId="11" fillId="33" borderId="15" xfId="0" applyFont="1" applyFill="1" applyBorder="1" applyAlignment="1">
      <alignment horizontal="center" vertical="center" wrapText="1"/>
    </xf>
    <xf numFmtId="0" fontId="24" fillId="33" borderId="15" xfId="0" applyFont="1" applyFill="1" applyBorder="1" applyAlignment="1">
      <alignment horizontal="center" vertical="center" wrapText="1"/>
    </xf>
    <xf numFmtId="0" fontId="2" fillId="34" borderId="0" xfId="0" applyFont="1" applyFill="1" applyBorder="1" applyAlignment="1" applyProtection="1">
      <alignment vertical="center"/>
      <protection locked="0"/>
    </xf>
    <xf numFmtId="0" fontId="2" fillId="34" borderId="15" xfId="0" applyFont="1" applyFill="1" applyBorder="1" applyAlignment="1" applyProtection="1">
      <alignment horizontal="center" vertical="center"/>
      <protection locked="0"/>
    </xf>
    <xf numFmtId="0" fontId="2" fillId="0" borderId="23"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0" fontId="2" fillId="35" borderId="25" xfId="0" applyFont="1" applyFill="1" applyBorder="1" applyAlignment="1" applyProtection="1">
      <alignment horizontal="center" vertical="center"/>
      <protection/>
    </xf>
    <xf numFmtId="0" fontId="2" fillId="0" borderId="26" xfId="0" applyFont="1" applyBorder="1" applyAlignment="1" applyProtection="1">
      <alignment horizontal="center" vertical="center"/>
      <protection/>
    </xf>
    <xf numFmtId="0" fontId="2" fillId="33" borderId="25" xfId="0" applyFont="1" applyFill="1" applyBorder="1" applyAlignment="1" applyProtection="1">
      <alignment horizontal="center" vertical="center"/>
      <protection/>
    </xf>
    <xf numFmtId="0" fontId="17" fillId="0" borderId="0" xfId="0" applyFont="1" applyAlignment="1" applyProtection="1">
      <alignment vertical="center"/>
      <protection/>
    </xf>
    <xf numFmtId="0" fontId="17" fillId="0" borderId="0" xfId="0" applyFont="1" applyAlignment="1">
      <alignment vertical="center"/>
    </xf>
    <xf numFmtId="0" fontId="17" fillId="0" borderId="13" xfId="0" applyFont="1" applyBorder="1" applyAlignment="1">
      <alignment vertical="center"/>
    </xf>
    <xf numFmtId="0" fontId="17" fillId="0" borderId="23" xfId="0" applyFont="1" applyBorder="1" applyAlignment="1">
      <alignment vertical="center"/>
    </xf>
    <xf numFmtId="0" fontId="17" fillId="0" borderId="25" xfId="0" applyFont="1" applyBorder="1" applyAlignment="1">
      <alignment vertical="center"/>
    </xf>
    <xf numFmtId="0" fontId="17" fillId="0" borderId="26" xfId="0" applyFont="1" applyBorder="1" applyAlignment="1">
      <alignment vertical="center"/>
    </xf>
    <xf numFmtId="0" fontId="17" fillId="0" borderId="0" xfId="0" applyFont="1" applyBorder="1" applyAlignment="1">
      <alignment vertical="center"/>
    </xf>
    <xf numFmtId="0" fontId="2" fillId="0" borderId="15" xfId="0" applyFont="1" applyFill="1" applyBorder="1" applyAlignment="1" applyProtection="1">
      <alignment horizontal="center" vertical="center"/>
      <protection/>
    </xf>
    <xf numFmtId="0" fontId="2" fillId="0" borderId="26" xfId="0" applyFont="1" applyFill="1" applyBorder="1" applyAlignment="1" applyProtection="1">
      <alignment horizontal="left" vertical="center"/>
      <protection/>
    </xf>
    <xf numFmtId="0" fontId="2" fillId="0" borderId="10" xfId="0" applyFont="1" applyFill="1" applyBorder="1" applyAlignment="1" applyProtection="1">
      <alignment horizontal="center" vertical="center"/>
      <protection/>
    </xf>
    <xf numFmtId="0" fontId="2" fillId="0" borderId="27" xfId="0" applyFont="1" applyFill="1" applyBorder="1" applyAlignment="1" applyProtection="1">
      <alignment horizontal="left" vertical="center"/>
      <protection/>
    </xf>
    <xf numFmtId="0" fontId="17" fillId="33" borderId="25" xfId="0" applyFont="1" applyFill="1" applyBorder="1" applyAlignment="1">
      <alignment vertical="center"/>
    </xf>
    <xf numFmtId="0" fontId="17" fillId="0" borderId="11" xfId="0" applyFont="1" applyBorder="1" applyAlignment="1" applyProtection="1">
      <alignment vertical="center"/>
      <protection/>
    </xf>
    <xf numFmtId="0" fontId="17" fillId="0" borderId="11" xfId="0" applyFont="1" applyBorder="1" applyAlignment="1" applyProtection="1">
      <alignment horizontal="center" vertical="center"/>
      <protection/>
    </xf>
    <xf numFmtId="0" fontId="17" fillId="0" borderId="11" xfId="0" applyFont="1" applyFill="1" applyBorder="1" applyAlignment="1" applyProtection="1">
      <alignment vertical="center"/>
      <protection/>
    </xf>
    <xf numFmtId="0" fontId="17" fillId="0" borderId="28" xfId="0" applyFont="1" applyBorder="1" applyAlignment="1">
      <alignment vertical="center"/>
    </xf>
    <xf numFmtId="0" fontId="2" fillId="0" borderId="13" xfId="0" applyFont="1" applyBorder="1" applyAlignment="1">
      <alignment vertical="center"/>
    </xf>
    <xf numFmtId="0" fontId="2" fillId="0" borderId="29" xfId="0" applyFont="1" applyBorder="1" applyAlignment="1">
      <alignment horizontal="center" vertical="center"/>
    </xf>
    <xf numFmtId="0" fontId="2" fillId="0" borderId="11" xfId="0" applyFont="1" applyBorder="1" applyAlignment="1">
      <alignment horizontal="center" vertical="center"/>
    </xf>
    <xf numFmtId="0" fontId="2" fillId="33" borderId="25" xfId="0" applyFont="1" applyFill="1" applyBorder="1" applyAlignment="1">
      <alignment vertical="center"/>
    </xf>
    <xf numFmtId="0" fontId="2" fillId="0" borderId="14" xfId="0" applyFont="1" applyBorder="1" applyAlignment="1">
      <alignment vertical="center"/>
    </xf>
    <xf numFmtId="0" fontId="2" fillId="33" borderId="13" xfId="0" applyFont="1" applyFill="1" applyBorder="1" applyAlignment="1">
      <alignment vertical="center"/>
    </xf>
    <xf numFmtId="0" fontId="2" fillId="0" borderId="23"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9" xfId="0" applyFont="1" applyBorder="1" applyAlignment="1">
      <alignment vertical="center"/>
    </xf>
    <xf numFmtId="0" fontId="2" fillId="0" borderId="11" xfId="0" applyFont="1" applyBorder="1" applyAlignment="1">
      <alignment vertical="center"/>
    </xf>
    <xf numFmtId="0" fontId="2" fillId="0" borderId="27" xfId="0" applyFont="1" applyBorder="1" applyAlignment="1">
      <alignment vertical="center"/>
    </xf>
    <xf numFmtId="0" fontId="2" fillId="0" borderId="0" xfId="0" applyFont="1" applyAlignment="1">
      <alignment horizontal="center" vertical="center"/>
    </xf>
    <xf numFmtId="0" fontId="2" fillId="33" borderId="15" xfId="0" applyFont="1" applyFill="1" applyBorder="1" applyAlignment="1">
      <alignment vertical="center"/>
    </xf>
    <xf numFmtId="0" fontId="2" fillId="0" borderId="10" xfId="0" applyFont="1" applyBorder="1" applyAlignment="1">
      <alignment vertical="center"/>
    </xf>
    <xf numFmtId="0" fontId="2" fillId="0" borderId="29" xfId="0" applyFont="1" applyBorder="1" applyAlignment="1">
      <alignment horizontal="righ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4" xfId="0" applyFont="1" applyBorder="1" applyAlignment="1">
      <alignment horizontal="left" vertical="center"/>
    </xf>
    <xf numFmtId="0" fontId="2" fillId="0" borderId="12" xfId="0" applyFont="1" applyBorder="1" applyAlignment="1">
      <alignment horizontal="center" vertical="center"/>
    </xf>
    <xf numFmtId="0" fontId="2" fillId="0" borderId="28" xfId="0" applyFont="1" applyBorder="1" applyAlignment="1">
      <alignment vertical="center"/>
    </xf>
    <xf numFmtId="0" fontId="2" fillId="0" borderId="0" xfId="0" applyFont="1" applyBorder="1" applyAlignment="1">
      <alignment vertical="center"/>
    </xf>
    <xf numFmtId="0" fontId="2" fillId="0" borderId="11" xfId="0" applyFont="1" applyBorder="1" applyAlignment="1">
      <alignment horizontal="right" vertical="center"/>
    </xf>
    <xf numFmtId="0" fontId="2" fillId="0" borderId="0" xfId="0" applyFont="1" applyBorder="1" applyAlignment="1">
      <alignment horizontal="right" vertical="center"/>
    </xf>
    <xf numFmtId="0" fontId="24" fillId="0" borderId="15" xfId="0" applyFont="1" applyBorder="1" applyAlignment="1">
      <alignment horizontal="center" vertical="center" wrapText="1"/>
    </xf>
    <xf numFmtId="0" fontId="2" fillId="34" borderId="25" xfId="0" applyFont="1" applyFill="1" applyBorder="1" applyAlignment="1" applyProtection="1">
      <alignment horizontal="center" vertical="center"/>
      <protection locked="0"/>
    </xf>
    <xf numFmtId="0" fontId="0" fillId="0" borderId="0" xfId="0" applyFont="1" applyAlignment="1" applyProtection="1">
      <alignment vertical="center"/>
      <protection/>
    </xf>
    <xf numFmtId="0" fontId="4" fillId="0" borderId="0" xfId="0" applyFont="1" applyAlignment="1" applyProtection="1">
      <alignment vertical="center"/>
      <protection/>
    </xf>
    <xf numFmtId="0" fontId="17" fillId="0" borderId="12" xfId="0" applyFont="1" applyBorder="1" applyAlignment="1" applyProtection="1">
      <alignment vertical="center"/>
      <protection/>
    </xf>
    <xf numFmtId="0" fontId="17" fillId="0" borderId="13" xfId="0" applyFont="1" applyBorder="1" applyAlignment="1" applyProtection="1">
      <alignment vertical="center"/>
      <protection/>
    </xf>
    <xf numFmtId="0" fontId="17" fillId="0" borderId="14" xfId="0" applyFont="1" applyBorder="1" applyAlignment="1" applyProtection="1">
      <alignment vertical="center"/>
      <protection/>
    </xf>
    <xf numFmtId="0" fontId="17" fillId="0" borderId="23" xfId="0" applyFont="1" applyBorder="1" applyAlignment="1" applyProtection="1">
      <alignment vertical="center"/>
      <protection/>
    </xf>
    <xf numFmtId="0" fontId="17" fillId="0" borderId="25" xfId="0" applyFont="1" applyBorder="1" applyAlignment="1" applyProtection="1">
      <alignment vertical="center"/>
      <protection/>
    </xf>
    <xf numFmtId="0" fontId="17" fillId="0" borderId="26" xfId="0" applyFont="1" applyBorder="1" applyAlignment="1" applyProtection="1">
      <alignment vertical="center"/>
      <protection/>
    </xf>
    <xf numFmtId="0" fontId="17" fillId="0" borderId="29" xfId="0" applyFont="1" applyBorder="1" applyAlignment="1" applyProtection="1">
      <alignment vertical="center"/>
      <protection/>
    </xf>
    <xf numFmtId="0" fontId="17" fillId="0" borderId="11" xfId="0" applyFont="1" applyBorder="1" applyAlignment="1" applyProtection="1">
      <alignment vertical="center"/>
      <protection/>
    </xf>
    <xf numFmtId="0" fontId="17" fillId="0" borderId="27" xfId="0" applyFont="1" applyBorder="1" applyAlignment="1" applyProtection="1">
      <alignment vertical="center"/>
      <protection/>
    </xf>
    <xf numFmtId="0" fontId="18" fillId="33" borderId="0" xfId="0" applyFont="1" applyFill="1" applyAlignment="1" applyProtection="1">
      <alignment vertical="center"/>
      <protection/>
    </xf>
    <xf numFmtId="0" fontId="17" fillId="33" borderId="13" xfId="0" applyFont="1" applyFill="1" applyBorder="1" applyAlignment="1" applyProtection="1">
      <alignment vertical="center"/>
      <protection/>
    </xf>
    <xf numFmtId="0" fontId="17" fillId="0" borderId="0" xfId="0" applyFont="1" applyBorder="1" applyAlignment="1" applyProtection="1">
      <alignment vertical="center"/>
      <protection/>
    </xf>
    <xf numFmtId="0" fontId="17" fillId="34" borderId="13" xfId="0" applyFont="1" applyFill="1" applyBorder="1" applyAlignment="1" applyProtection="1">
      <alignment vertical="center"/>
      <protection locked="0"/>
    </xf>
    <xf numFmtId="0" fontId="11" fillId="34" borderId="15" xfId="0" applyFont="1" applyFill="1" applyBorder="1" applyAlignment="1" applyProtection="1">
      <alignment horizontal="center" vertical="center" wrapText="1"/>
      <protection locked="0"/>
    </xf>
    <xf numFmtId="0" fontId="17" fillId="34" borderId="15" xfId="0" applyFont="1" applyFill="1" applyBorder="1" applyAlignment="1" applyProtection="1">
      <alignment vertical="center"/>
      <protection locked="0"/>
    </xf>
    <xf numFmtId="0" fontId="2" fillId="34" borderId="15" xfId="0" applyFont="1" applyFill="1" applyBorder="1" applyAlignment="1" applyProtection="1">
      <alignment vertical="center"/>
      <protection locked="0"/>
    </xf>
    <xf numFmtId="0" fontId="2" fillId="34" borderId="29" xfId="0" applyFont="1" applyFill="1" applyBorder="1" applyAlignment="1" applyProtection="1">
      <alignment vertical="center"/>
      <protection locked="0"/>
    </xf>
    <xf numFmtId="0" fontId="2" fillId="34" borderId="11" xfId="0" applyFont="1" applyFill="1" applyBorder="1" applyAlignment="1" applyProtection="1">
      <alignment vertical="center"/>
      <protection locked="0"/>
    </xf>
    <xf numFmtId="0" fontId="2" fillId="0" borderId="15" xfId="0" applyFont="1" applyBorder="1" applyAlignment="1" applyProtection="1">
      <alignment vertical="center"/>
      <protection locked="0"/>
    </xf>
    <xf numFmtId="0" fontId="22" fillId="0" borderId="15" xfId="0" applyFont="1" applyBorder="1" applyAlignment="1" applyProtection="1">
      <alignment horizontal="center" vertical="top"/>
      <protection locked="0"/>
    </xf>
    <xf numFmtId="0" fontId="24" fillId="0" borderId="15" xfId="0" applyFont="1" applyBorder="1" applyAlignment="1" applyProtection="1">
      <alignment horizontal="center" vertical="center" wrapText="1"/>
      <protection locked="0"/>
    </xf>
    <xf numFmtId="0" fontId="11" fillId="0" borderId="15" xfId="0" applyFont="1" applyBorder="1" applyAlignment="1" applyProtection="1">
      <alignment horizontal="center" vertical="center" wrapText="1"/>
      <protection locked="0"/>
    </xf>
    <xf numFmtId="182" fontId="24" fillId="0" borderId="15" xfId="0" applyNumberFormat="1" applyFont="1" applyBorder="1" applyAlignment="1">
      <alignment horizontal="center" vertical="center" wrapText="1"/>
    </xf>
    <xf numFmtId="181" fontId="24" fillId="0" borderId="15" xfId="0" applyNumberFormat="1" applyFont="1" applyBorder="1" applyAlignment="1">
      <alignment horizontal="center" vertical="center" wrapText="1"/>
    </xf>
    <xf numFmtId="0" fontId="2" fillId="0" borderId="0" xfId="0" applyFont="1" applyFill="1" applyBorder="1" applyAlignment="1" applyProtection="1">
      <alignment horizontal="right" vertical="center"/>
      <protection/>
    </xf>
    <xf numFmtId="0" fontId="55" fillId="0" borderId="0" xfId="61">
      <alignment vertical="center"/>
      <protection/>
    </xf>
    <xf numFmtId="0" fontId="72" fillId="0" borderId="0" xfId="61" applyFont="1" applyAlignment="1">
      <alignment horizontal="center" vertical="center"/>
      <protection/>
    </xf>
    <xf numFmtId="0" fontId="73" fillId="0" borderId="0" xfId="61" applyFont="1">
      <alignment vertical="center"/>
      <protection/>
    </xf>
    <xf numFmtId="0" fontId="73" fillId="0" borderId="0" xfId="61" applyFont="1" applyBorder="1" applyAlignment="1">
      <alignment vertical="center" wrapText="1"/>
      <protection/>
    </xf>
    <xf numFmtId="0" fontId="73" fillId="0" borderId="0" xfId="61" applyFont="1" applyBorder="1" applyAlignment="1">
      <alignment vertical="center"/>
      <protection/>
    </xf>
    <xf numFmtId="0" fontId="73" fillId="0" borderId="0" xfId="61" applyFont="1" applyBorder="1" applyAlignment="1">
      <alignment horizontal="left" vertical="center" wrapText="1"/>
      <protection/>
    </xf>
    <xf numFmtId="0" fontId="73" fillId="0" borderId="23" xfId="61" applyFont="1" applyBorder="1" applyAlignment="1">
      <alignment vertical="center"/>
      <protection/>
    </xf>
    <xf numFmtId="0" fontId="73" fillId="0" borderId="25" xfId="61" applyFont="1" applyBorder="1" applyAlignment="1">
      <alignment horizontal="left" vertical="center" wrapText="1"/>
      <protection/>
    </xf>
    <xf numFmtId="0" fontId="55" fillId="0" borderId="26" xfId="61" applyBorder="1">
      <alignment vertical="center"/>
      <protection/>
    </xf>
    <xf numFmtId="0" fontId="73" fillId="0" borderId="28" xfId="61" applyFont="1" applyBorder="1" applyAlignment="1">
      <alignment vertical="center"/>
      <protection/>
    </xf>
    <xf numFmtId="0" fontId="55" fillId="0" borderId="10" xfId="61" applyBorder="1">
      <alignment vertical="center"/>
      <protection/>
    </xf>
    <xf numFmtId="0" fontId="73" fillId="36" borderId="0" xfId="61" applyFont="1" applyFill="1" applyBorder="1" applyProtection="1">
      <alignment vertical="center"/>
      <protection locked="0"/>
    </xf>
    <xf numFmtId="0" fontId="73" fillId="0" borderId="0" xfId="61" applyFont="1" applyBorder="1">
      <alignment vertical="center"/>
      <protection/>
    </xf>
    <xf numFmtId="0" fontId="55" fillId="0" borderId="0" xfId="61" applyBorder="1">
      <alignment vertical="center"/>
      <protection/>
    </xf>
    <xf numFmtId="0" fontId="55" fillId="36" borderId="0" xfId="61" applyFill="1" applyBorder="1" applyProtection="1">
      <alignment vertical="center"/>
      <protection locked="0"/>
    </xf>
    <xf numFmtId="0" fontId="73" fillId="0" borderId="28" xfId="61" applyFont="1" applyBorder="1">
      <alignment vertical="center"/>
      <protection/>
    </xf>
    <xf numFmtId="0" fontId="74" fillId="0" borderId="28" xfId="61" applyFont="1" applyBorder="1">
      <alignment vertical="center"/>
      <protection/>
    </xf>
    <xf numFmtId="0" fontId="73" fillId="0" borderId="0" xfId="61" applyFont="1" applyBorder="1" applyAlignment="1">
      <alignment horizontal="center" vertical="center"/>
      <protection/>
    </xf>
    <xf numFmtId="0" fontId="74" fillId="0" borderId="0" xfId="61" applyFont="1" applyBorder="1">
      <alignment vertical="center"/>
      <protection/>
    </xf>
    <xf numFmtId="0" fontId="73" fillId="0" borderId="11" xfId="61" applyFont="1" applyBorder="1">
      <alignment vertical="center"/>
      <protection/>
    </xf>
    <xf numFmtId="0" fontId="73" fillId="0" borderId="29" xfId="61" applyFont="1" applyBorder="1">
      <alignment vertical="center"/>
      <protection/>
    </xf>
    <xf numFmtId="0" fontId="55" fillId="0" borderId="11" xfId="61" applyBorder="1">
      <alignment vertical="center"/>
      <protection/>
    </xf>
    <xf numFmtId="0" fontId="55" fillId="0" borderId="27" xfId="61" applyBorder="1">
      <alignment vertical="center"/>
      <protection/>
    </xf>
    <xf numFmtId="0" fontId="17" fillId="37" borderId="0" xfId="0" applyFont="1" applyFill="1" applyAlignment="1">
      <alignment vertical="center"/>
    </xf>
    <xf numFmtId="0" fontId="17" fillId="37" borderId="15" xfId="0" applyFont="1" applyFill="1" applyBorder="1" applyAlignment="1">
      <alignment vertical="center"/>
    </xf>
    <xf numFmtId="0" fontId="24" fillId="37" borderId="15" xfId="0" applyFont="1" applyFill="1" applyBorder="1" applyAlignment="1">
      <alignment horizontal="center" vertical="center" wrapText="1"/>
    </xf>
    <xf numFmtId="0" fontId="2" fillId="37" borderId="22" xfId="0" applyFont="1" applyFill="1" applyBorder="1" applyAlignment="1" applyProtection="1">
      <alignment vertical="center"/>
      <protection/>
    </xf>
    <xf numFmtId="202" fontId="17" fillId="37" borderId="15" xfId="0" applyNumberFormat="1" applyFont="1" applyFill="1" applyBorder="1" applyAlignment="1">
      <alignment vertical="center"/>
    </xf>
    <xf numFmtId="38" fontId="11" fillId="37" borderId="15" xfId="49" applyFont="1" applyFill="1" applyBorder="1" applyAlignment="1">
      <alignment horizontal="center" vertical="center" wrapText="1"/>
    </xf>
    <xf numFmtId="0" fontId="17" fillId="37" borderId="15" xfId="0" applyFont="1" applyFill="1" applyBorder="1" applyAlignment="1" applyProtection="1">
      <alignment vertical="center"/>
      <protection/>
    </xf>
    <xf numFmtId="182" fontId="17" fillId="37" borderId="15" xfId="0" applyNumberFormat="1" applyFont="1" applyFill="1" applyBorder="1" applyAlignment="1">
      <alignment vertical="center"/>
    </xf>
    <xf numFmtId="180" fontId="17" fillId="37" borderId="15" xfId="0" applyNumberFormat="1" applyFont="1" applyFill="1" applyBorder="1" applyAlignment="1">
      <alignment vertical="center"/>
    </xf>
    <xf numFmtId="202" fontId="17" fillId="37" borderId="13" xfId="0" applyNumberFormat="1" applyFont="1" applyFill="1" applyBorder="1" applyAlignment="1">
      <alignment vertical="center"/>
    </xf>
    <xf numFmtId="181" fontId="17" fillId="37" borderId="15" xfId="0" applyNumberFormat="1" applyFont="1" applyFill="1" applyBorder="1" applyAlignment="1">
      <alignment vertical="center"/>
    </xf>
    <xf numFmtId="38" fontId="11" fillId="37" borderId="30" xfId="49" applyFont="1" applyFill="1" applyBorder="1" applyAlignment="1">
      <alignment horizontal="center" vertical="center" wrapText="1"/>
    </xf>
    <xf numFmtId="0" fontId="75" fillId="37" borderId="0" xfId="0" applyFont="1" applyFill="1" applyAlignment="1">
      <alignment vertical="center"/>
    </xf>
    <xf numFmtId="0" fontId="74" fillId="37" borderId="17" xfId="0" applyFont="1" applyFill="1" applyBorder="1" applyAlignment="1">
      <alignment horizontal="center" vertical="center" wrapText="1"/>
    </xf>
    <xf numFmtId="17" fontId="74" fillId="37" borderId="17" xfId="0" applyNumberFormat="1" applyFont="1" applyFill="1" applyBorder="1" applyAlignment="1">
      <alignment horizontal="center" vertical="center" wrapText="1"/>
    </xf>
    <xf numFmtId="0" fontId="74" fillId="37" borderId="19" xfId="0" applyFont="1" applyFill="1" applyBorder="1" applyAlignment="1">
      <alignment horizontal="center" vertical="center" wrapText="1"/>
    </xf>
    <xf numFmtId="182" fontId="74" fillId="37" borderId="19" xfId="0" applyNumberFormat="1" applyFont="1" applyFill="1" applyBorder="1" applyAlignment="1">
      <alignment horizontal="center" vertical="center" wrapText="1"/>
    </xf>
    <xf numFmtId="0" fontId="74" fillId="37" borderId="21" xfId="0" applyFont="1" applyFill="1" applyBorder="1" applyAlignment="1">
      <alignment horizontal="center" vertical="center" wrapText="1"/>
    </xf>
    <xf numFmtId="182" fontId="74" fillId="37" borderId="21" xfId="0" applyNumberFormat="1" applyFont="1" applyFill="1" applyBorder="1" applyAlignment="1">
      <alignment horizontal="center" vertical="center" wrapText="1"/>
    </xf>
    <xf numFmtId="0" fontId="74" fillId="37" borderId="31" xfId="0" applyFont="1" applyFill="1" applyBorder="1" applyAlignment="1">
      <alignment horizontal="center" vertical="center" wrapText="1"/>
    </xf>
    <xf numFmtId="0" fontId="0" fillId="0" borderId="0" xfId="0" applyBorder="1" applyAlignment="1">
      <alignment vertical="center"/>
    </xf>
    <xf numFmtId="185" fontId="24" fillId="0" borderId="32" xfId="0" applyNumberFormat="1" applyFont="1" applyFill="1" applyBorder="1" applyAlignment="1">
      <alignment horizontal="center" vertical="top" wrapText="1"/>
    </xf>
    <xf numFmtId="0" fontId="24" fillId="0" borderId="32" xfId="0" applyFont="1" applyFill="1" applyBorder="1" applyAlignment="1">
      <alignment horizontal="center" vertical="center" wrapText="1"/>
    </xf>
    <xf numFmtId="0" fontId="17" fillId="36" borderId="12" xfId="0" applyFont="1" applyFill="1" applyBorder="1" applyAlignment="1" applyProtection="1">
      <alignment horizontal="right" vertical="center"/>
      <protection/>
    </xf>
    <xf numFmtId="0" fontId="2" fillId="36" borderId="13" xfId="0" applyFont="1" applyFill="1" applyBorder="1" applyAlignment="1">
      <alignment horizontal="center" vertical="center"/>
    </xf>
    <xf numFmtId="0" fontId="2" fillId="36" borderId="12" xfId="0" applyFont="1" applyFill="1" applyBorder="1" applyAlignment="1">
      <alignment horizontal="right" vertical="center"/>
    </xf>
    <xf numFmtId="0" fontId="2" fillId="0" borderId="25" xfId="0" applyFont="1" applyFill="1" applyBorder="1" applyAlignment="1" applyProtection="1">
      <alignment horizontal="center" vertical="center"/>
      <protection/>
    </xf>
    <xf numFmtId="0" fontId="17" fillId="36" borderId="23" xfId="0" applyFont="1" applyFill="1" applyBorder="1" applyAlignment="1">
      <alignment horizontal="right" vertical="center"/>
    </xf>
    <xf numFmtId="0" fontId="17" fillId="0" borderId="12" xfId="0" applyFont="1" applyFill="1" applyBorder="1" applyAlignment="1" applyProtection="1">
      <alignment horizontal="right" vertical="center"/>
      <protection/>
    </xf>
    <xf numFmtId="0" fontId="2" fillId="0" borderId="13" xfId="0" applyFont="1" applyFill="1" applyBorder="1" applyAlignment="1">
      <alignment horizontal="center" vertical="center"/>
    </xf>
    <xf numFmtId="0" fontId="2" fillId="0" borderId="12" xfId="0" applyFont="1" applyFill="1" applyBorder="1" applyAlignment="1">
      <alignment horizontal="right" vertical="center"/>
    </xf>
    <xf numFmtId="0" fontId="4" fillId="0" borderId="23" xfId="0" applyFont="1" applyBorder="1" applyAlignment="1">
      <alignment vertical="center"/>
    </xf>
    <xf numFmtId="0" fontId="4" fillId="0" borderId="29" xfId="0" applyFont="1" applyBorder="1" applyAlignment="1">
      <alignment vertical="center"/>
    </xf>
    <xf numFmtId="0" fontId="4" fillId="0" borderId="0" xfId="0" applyFont="1" applyAlignment="1">
      <alignment vertical="center"/>
    </xf>
    <xf numFmtId="0" fontId="2" fillId="0" borderId="0" xfId="0" applyFont="1" applyFill="1" applyBorder="1" applyAlignment="1" applyProtection="1">
      <alignment horizontal="center" vertical="center"/>
      <protection/>
    </xf>
    <xf numFmtId="0" fontId="2" fillId="34" borderId="0" xfId="0" applyFont="1" applyFill="1" applyBorder="1" applyAlignment="1" applyProtection="1">
      <alignment horizontal="center" vertical="center"/>
      <protection locked="0"/>
    </xf>
    <xf numFmtId="0" fontId="2" fillId="0" borderId="11" xfId="0" applyFont="1" applyFill="1" applyBorder="1" applyAlignment="1" applyProtection="1">
      <alignment horizontal="left" vertical="center"/>
      <protection/>
    </xf>
    <xf numFmtId="0" fontId="29" fillId="0" borderId="33" xfId="0" applyFont="1" applyBorder="1" applyAlignment="1" applyProtection="1">
      <alignment vertical="center"/>
      <protection/>
    </xf>
    <xf numFmtId="0" fontId="29" fillId="0" borderId="34" xfId="0" applyFont="1" applyBorder="1" applyAlignment="1" applyProtection="1">
      <alignment vertical="center"/>
      <protection/>
    </xf>
    <xf numFmtId="0" fontId="29" fillId="0" borderId="0" xfId="0" applyFont="1" applyAlignment="1" applyProtection="1">
      <alignment vertical="center"/>
      <protection/>
    </xf>
    <xf numFmtId="0" fontId="17" fillId="0" borderId="0" xfId="0" applyFont="1" applyBorder="1" applyAlignment="1" applyProtection="1">
      <alignment vertical="center" wrapText="1"/>
      <protection/>
    </xf>
    <xf numFmtId="0" fontId="29" fillId="0" borderId="35" xfId="0" applyFont="1" applyBorder="1" applyAlignment="1" applyProtection="1">
      <alignment vertical="center"/>
      <protection/>
    </xf>
    <xf numFmtId="0" fontId="32" fillId="0" borderId="0" xfId="0" applyFont="1" applyAlignment="1" applyProtection="1">
      <alignment vertical="center"/>
      <protection/>
    </xf>
    <xf numFmtId="0" fontId="29" fillId="0" borderId="0" xfId="0" applyFont="1" applyBorder="1" applyAlignment="1" applyProtection="1">
      <alignment vertical="center"/>
      <protection/>
    </xf>
    <xf numFmtId="0" fontId="11" fillId="0" borderId="15" xfId="0" applyFont="1" applyFill="1" applyBorder="1" applyAlignment="1">
      <alignment horizontal="center" vertical="center" wrapText="1"/>
    </xf>
    <xf numFmtId="0" fontId="29" fillId="0" borderId="14" xfId="0" applyFont="1" applyBorder="1" applyAlignment="1" applyProtection="1">
      <alignment vertical="center"/>
      <protection/>
    </xf>
    <xf numFmtId="0" fontId="11" fillId="0" borderId="15" xfId="0" applyFont="1" applyBorder="1" applyAlignment="1">
      <alignment horizontal="center" vertical="center" wrapText="1"/>
    </xf>
    <xf numFmtId="0" fontId="29" fillId="0" borderId="15" xfId="0" applyFont="1" applyBorder="1" applyAlignment="1" applyProtection="1">
      <alignment vertical="center"/>
      <protection/>
    </xf>
    <xf numFmtId="0" fontId="29" fillId="34" borderId="15" xfId="0" applyFont="1" applyFill="1" applyBorder="1" applyAlignment="1" applyProtection="1">
      <alignment vertical="center"/>
      <protection locked="0"/>
    </xf>
    <xf numFmtId="0" fontId="29" fillId="0" borderId="15" xfId="0" applyFont="1" applyFill="1" applyBorder="1" applyAlignment="1" applyProtection="1">
      <alignment horizontal="right" vertical="center"/>
      <protection/>
    </xf>
    <xf numFmtId="0" fontId="30" fillId="0" borderId="15" xfId="0" applyFont="1" applyBorder="1" applyAlignment="1" applyProtection="1">
      <alignment vertical="center"/>
      <protection/>
    </xf>
    <xf numFmtId="0" fontId="29" fillId="0" borderId="36" xfId="0" applyFont="1" applyBorder="1" applyAlignment="1" applyProtection="1">
      <alignment vertical="center"/>
      <protection/>
    </xf>
    <xf numFmtId="0" fontId="30" fillId="0" borderId="36" xfId="0" applyFont="1" applyBorder="1" applyAlignment="1" applyProtection="1">
      <alignment vertical="center"/>
      <protection/>
    </xf>
    <xf numFmtId="0" fontId="30" fillId="38" borderId="37" xfId="0" applyFont="1" applyFill="1" applyBorder="1" applyAlignment="1" applyProtection="1">
      <alignment vertical="center"/>
      <protection/>
    </xf>
    <xf numFmtId="0" fontId="29" fillId="0" borderId="37" xfId="0" applyFont="1" applyBorder="1" applyAlignment="1" applyProtection="1">
      <alignment vertical="center"/>
      <protection/>
    </xf>
    <xf numFmtId="0" fontId="30" fillId="38" borderId="38" xfId="0" applyFont="1" applyFill="1" applyBorder="1" applyAlignment="1" applyProtection="1">
      <alignment vertical="center"/>
      <protection/>
    </xf>
    <xf numFmtId="0" fontId="29" fillId="36" borderId="14" xfId="0" applyFont="1" applyFill="1" applyBorder="1" applyAlignment="1" applyProtection="1">
      <alignment horizontal="right" vertical="center"/>
      <protection/>
    </xf>
    <xf numFmtId="0" fontId="29" fillId="0" borderId="39" xfId="0" applyFont="1" applyBorder="1" applyAlignment="1" applyProtection="1">
      <alignment vertical="center"/>
      <protection/>
    </xf>
    <xf numFmtId="0" fontId="29" fillId="13" borderId="0" xfId="0" applyFont="1" applyFill="1" applyBorder="1" applyAlignment="1" applyProtection="1">
      <alignment horizontal="left" vertical="center"/>
      <protection/>
    </xf>
    <xf numFmtId="0" fontId="29" fillId="13" borderId="0" xfId="0" applyFont="1" applyFill="1" applyBorder="1" applyAlignment="1" applyProtection="1">
      <alignment vertical="center"/>
      <protection/>
    </xf>
    <xf numFmtId="204" fontId="29" fillId="13" borderId="0" xfId="0" applyNumberFormat="1" applyFont="1" applyFill="1" applyBorder="1" applyAlignment="1" applyProtection="1">
      <alignment horizontal="center" vertical="center"/>
      <protection locked="0"/>
    </xf>
    <xf numFmtId="0" fontId="30" fillId="13" borderId="0" xfId="0" applyFont="1" applyFill="1" applyBorder="1" applyAlignment="1" applyProtection="1">
      <alignment vertical="center"/>
      <protection/>
    </xf>
    <xf numFmtId="0" fontId="29" fillId="13" borderId="40" xfId="0" applyFont="1" applyFill="1" applyBorder="1" applyAlignment="1" applyProtection="1">
      <alignment horizontal="left" vertical="center"/>
      <protection/>
    </xf>
    <xf numFmtId="0" fontId="29" fillId="13" borderId="33" xfId="0" applyFont="1" applyFill="1" applyBorder="1" applyAlignment="1" applyProtection="1">
      <alignment horizontal="left" vertical="center"/>
      <protection/>
    </xf>
    <xf numFmtId="0" fontId="29" fillId="13" borderId="33" xfId="0" applyFont="1" applyFill="1" applyBorder="1" applyAlignment="1" applyProtection="1">
      <alignment vertical="center"/>
      <protection/>
    </xf>
    <xf numFmtId="204" fontId="29" fillId="13" borderId="33" xfId="0" applyNumberFormat="1" applyFont="1" applyFill="1" applyBorder="1" applyAlignment="1" applyProtection="1">
      <alignment horizontal="center" vertical="center"/>
      <protection locked="0"/>
    </xf>
    <xf numFmtId="0" fontId="30" fillId="13" borderId="33" xfId="0" applyFont="1" applyFill="1" applyBorder="1" applyAlignment="1" applyProtection="1">
      <alignment vertical="center"/>
      <protection/>
    </xf>
    <xf numFmtId="0" fontId="17" fillId="13" borderId="33" xfId="0" applyFont="1" applyFill="1" applyBorder="1" applyAlignment="1" applyProtection="1">
      <alignment vertical="center"/>
      <protection/>
    </xf>
    <xf numFmtId="0" fontId="17" fillId="13" borderId="34" xfId="0" applyFont="1" applyFill="1" applyBorder="1" applyAlignment="1" applyProtection="1">
      <alignment vertical="center"/>
      <protection/>
    </xf>
    <xf numFmtId="0" fontId="29" fillId="13" borderId="41" xfId="0" applyFont="1" applyFill="1" applyBorder="1" applyAlignment="1" applyProtection="1">
      <alignment horizontal="left" vertical="center"/>
      <protection/>
    </xf>
    <xf numFmtId="0" fontId="17" fillId="13" borderId="0" xfId="0" applyFont="1" applyFill="1" applyBorder="1" applyAlignment="1" applyProtection="1">
      <alignment vertical="center"/>
      <protection/>
    </xf>
    <xf numFmtId="0" fontId="17" fillId="13" borderId="24" xfId="0" applyFont="1" applyFill="1" applyBorder="1" applyAlignment="1" applyProtection="1">
      <alignment vertical="center"/>
      <protection/>
    </xf>
    <xf numFmtId="0" fontId="29" fillId="13" borderId="42" xfId="0" applyFont="1" applyFill="1" applyBorder="1" applyAlignment="1" applyProtection="1">
      <alignment horizontal="left" vertical="center"/>
      <protection/>
    </xf>
    <xf numFmtId="0" fontId="29" fillId="13" borderId="31" xfId="0" applyFont="1" applyFill="1" applyBorder="1" applyAlignment="1" applyProtection="1">
      <alignment horizontal="left" vertical="center"/>
      <protection/>
    </xf>
    <xf numFmtId="0" fontId="29" fillId="13" borderId="31" xfId="0" applyFont="1" applyFill="1" applyBorder="1" applyAlignment="1" applyProtection="1">
      <alignment vertical="center"/>
      <protection/>
    </xf>
    <xf numFmtId="204" fontId="29" fillId="13" borderId="31" xfId="0" applyNumberFormat="1" applyFont="1" applyFill="1" applyBorder="1" applyAlignment="1" applyProtection="1">
      <alignment horizontal="center" vertical="center"/>
      <protection locked="0"/>
    </xf>
    <xf numFmtId="0" fontId="30" fillId="13" borderId="31" xfId="0" applyFont="1" applyFill="1" applyBorder="1" applyAlignment="1" applyProtection="1">
      <alignment vertical="center"/>
      <protection/>
    </xf>
    <xf numFmtId="0" fontId="17" fillId="13" borderId="31" xfId="0" applyFont="1" applyFill="1" applyBorder="1" applyAlignment="1" applyProtection="1">
      <alignment vertical="center"/>
      <protection/>
    </xf>
    <xf numFmtId="0" fontId="17" fillId="13" borderId="19" xfId="0" applyFont="1" applyFill="1" applyBorder="1" applyAlignment="1" applyProtection="1">
      <alignment vertical="center"/>
      <protection/>
    </xf>
    <xf numFmtId="0" fontId="2" fillId="0" borderId="25" xfId="0" applyFont="1" applyBorder="1" applyAlignment="1" applyProtection="1">
      <alignment vertical="center"/>
      <protection/>
    </xf>
    <xf numFmtId="0" fontId="2" fillId="0" borderId="22" xfId="0" applyFont="1" applyBorder="1" applyAlignment="1" applyProtection="1">
      <alignment vertical="center"/>
      <protection locked="0"/>
    </xf>
    <xf numFmtId="0" fontId="28" fillId="0" borderId="43" xfId="0" applyFont="1" applyBorder="1" applyAlignment="1" applyProtection="1">
      <alignment vertical="center"/>
      <protection/>
    </xf>
    <xf numFmtId="0" fontId="28" fillId="0" borderId="44" xfId="0" applyFont="1" applyBorder="1" applyAlignment="1" applyProtection="1">
      <alignment vertical="center"/>
      <protection locked="0"/>
    </xf>
    <xf numFmtId="0" fontId="29" fillId="0" borderId="0" xfId="0" applyFont="1" applyBorder="1" applyAlignment="1" applyProtection="1">
      <alignment vertical="center" wrapText="1"/>
      <protection/>
    </xf>
    <xf numFmtId="0" fontId="30" fillId="0" borderId="11" xfId="0" applyFont="1" applyBorder="1" applyAlignment="1" applyProtection="1">
      <alignment vertical="center"/>
      <protection/>
    </xf>
    <xf numFmtId="0" fontId="2" fillId="0" borderId="23" xfId="0" applyFont="1" applyBorder="1" applyAlignment="1" applyProtection="1">
      <alignment horizontal="left" vertical="center"/>
      <protection/>
    </xf>
    <xf numFmtId="0" fontId="2" fillId="0" borderId="26" xfId="0" applyFont="1" applyBorder="1" applyAlignment="1" applyProtection="1">
      <alignment horizontal="left" vertical="center"/>
      <protection/>
    </xf>
    <xf numFmtId="0" fontId="2" fillId="0" borderId="28" xfId="0" applyFont="1" applyBorder="1" applyAlignment="1" applyProtection="1">
      <alignment horizontal="left" vertical="center"/>
      <protection/>
    </xf>
    <xf numFmtId="0" fontId="2" fillId="0" borderId="10" xfId="0" applyFont="1" applyBorder="1" applyAlignment="1" applyProtection="1">
      <alignment horizontal="left" vertical="center"/>
      <protection/>
    </xf>
    <xf numFmtId="0" fontId="2" fillId="0" borderId="29" xfId="0" applyFont="1" applyBorder="1" applyAlignment="1" applyProtection="1">
      <alignment horizontal="left" vertical="center"/>
      <protection/>
    </xf>
    <xf numFmtId="0" fontId="2" fillId="0" borderId="27" xfId="0" applyFont="1" applyBorder="1" applyAlignment="1" applyProtection="1">
      <alignment horizontal="left" vertical="center"/>
      <protection/>
    </xf>
    <xf numFmtId="0" fontId="2" fillId="34" borderId="15" xfId="0" applyFont="1" applyFill="1" applyBorder="1" applyAlignment="1" applyProtection="1">
      <alignment horizontal="left" vertical="center" wrapText="1"/>
      <protection locked="0"/>
    </xf>
    <xf numFmtId="0" fontId="2" fillId="34" borderId="12" xfId="0" applyFont="1" applyFill="1" applyBorder="1" applyAlignment="1" applyProtection="1">
      <alignment horizontal="left" vertical="center"/>
      <protection locked="0"/>
    </xf>
    <xf numFmtId="0" fontId="2" fillId="34" borderId="13" xfId="0" applyFont="1" applyFill="1" applyBorder="1" applyAlignment="1" applyProtection="1">
      <alignment horizontal="left" vertical="center"/>
      <protection locked="0"/>
    </xf>
    <xf numFmtId="0" fontId="2" fillId="34" borderId="14" xfId="0" applyFont="1" applyFill="1" applyBorder="1" applyAlignment="1" applyProtection="1">
      <alignment horizontal="left" vertical="center"/>
      <protection locked="0"/>
    </xf>
    <xf numFmtId="0" fontId="2" fillId="34" borderId="12" xfId="0" applyFont="1" applyFill="1" applyBorder="1" applyAlignment="1" applyProtection="1">
      <alignment horizontal="left" vertical="center" wrapText="1"/>
      <protection locked="0"/>
    </xf>
    <xf numFmtId="0" fontId="2" fillId="34" borderId="13" xfId="0" applyFont="1" applyFill="1" applyBorder="1" applyAlignment="1" applyProtection="1">
      <alignment horizontal="left" vertical="center" wrapText="1"/>
      <protection locked="0"/>
    </xf>
    <xf numFmtId="0" fontId="2" fillId="34" borderId="14" xfId="0" applyFont="1" applyFill="1" applyBorder="1" applyAlignment="1" applyProtection="1">
      <alignment horizontal="left" vertical="center" wrapText="1"/>
      <protection locked="0"/>
    </xf>
    <xf numFmtId="0" fontId="2" fillId="34" borderId="0" xfId="0" applyFont="1" applyFill="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xf>
    <xf numFmtId="0" fontId="2" fillId="0" borderId="25" xfId="0" applyFont="1" applyBorder="1" applyAlignment="1" applyProtection="1">
      <alignment horizontal="left" vertical="center" wrapText="1"/>
      <protection/>
    </xf>
    <xf numFmtId="0" fontId="2" fillId="0" borderId="26" xfId="0" applyFont="1" applyBorder="1" applyAlignment="1" applyProtection="1">
      <alignment horizontal="left" vertical="center" wrapText="1"/>
      <protection/>
    </xf>
    <xf numFmtId="0" fontId="2" fillId="0" borderId="29" xfId="0" applyFont="1" applyBorder="1" applyAlignment="1" applyProtection="1">
      <alignment horizontal="left" vertical="center" wrapText="1"/>
      <protection/>
    </xf>
    <xf numFmtId="0" fontId="2" fillId="0" borderId="11" xfId="0" applyFont="1" applyBorder="1" applyAlignment="1" applyProtection="1">
      <alignment horizontal="left" vertical="center" wrapText="1"/>
      <protection/>
    </xf>
    <xf numFmtId="0" fontId="2" fillId="0" borderId="27" xfId="0" applyFont="1" applyBorder="1" applyAlignment="1" applyProtection="1">
      <alignment horizontal="left" vertical="center" wrapText="1"/>
      <protection/>
    </xf>
    <xf numFmtId="0" fontId="2" fillId="0" borderId="25" xfId="0" applyFont="1" applyBorder="1" applyAlignment="1" applyProtection="1">
      <alignment horizontal="left" vertical="center"/>
      <protection/>
    </xf>
    <xf numFmtId="0" fontId="2" fillId="0" borderId="11" xfId="0" applyFont="1" applyBorder="1" applyAlignment="1" applyProtection="1">
      <alignment horizontal="left" vertical="center"/>
      <protection/>
    </xf>
    <xf numFmtId="0" fontId="2" fillId="34" borderId="12" xfId="0" applyFont="1" applyFill="1" applyBorder="1" applyAlignment="1" applyProtection="1">
      <alignment vertical="center" wrapText="1"/>
      <protection locked="0"/>
    </xf>
    <xf numFmtId="0" fontId="2" fillId="34" borderId="13" xfId="0" applyFont="1" applyFill="1" applyBorder="1" applyAlignment="1" applyProtection="1">
      <alignment vertical="center" wrapText="1"/>
      <protection locked="0"/>
    </xf>
    <xf numFmtId="0" fontId="2" fillId="34" borderId="14" xfId="0" applyFont="1" applyFill="1" applyBorder="1" applyAlignment="1" applyProtection="1">
      <alignment vertical="center" wrapText="1"/>
      <protection locked="0"/>
    </xf>
    <xf numFmtId="0" fontId="2" fillId="0" borderId="12" xfId="0" applyFont="1" applyBorder="1" applyAlignment="1" applyProtection="1">
      <alignment vertical="center"/>
      <protection/>
    </xf>
    <xf numFmtId="0" fontId="2" fillId="0" borderId="13" xfId="0" applyFont="1" applyBorder="1" applyAlignment="1" applyProtection="1">
      <alignment vertical="center"/>
      <protection/>
    </xf>
    <xf numFmtId="0" fontId="2" fillId="0" borderId="14" xfId="0" applyFont="1" applyBorder="1" applyAlignment="1" applyProtection="1">
      <alignment vertical="center"/>
      <protection/>
    </xf>
    <xf numFmtId="0" fontId="4" fillId="0" borderId="0" xfId="0" applyFont="1" applyAlignment="1" applyProtection="1">
      <alignment horizontal="left" vertical="center" wrapText="1"/>
      <protection/>
    </xf>
    <xf numFmtId="0" fontId="4" fillId="0" borderId="11" xfId="0" applyFont="1" applyBorder="1" applyAlignment="1" applyProtection="1">
      <alignment horizontal="left" vertical="center" wrapText="1"/>
      <protection/>
    </xf>
    <xf numFmtId="0" fontId="2" fillId="0" borderId="25" xfId="0" applyFont="1" applyBorder="1" applyAlignment="1" applyProtection="1">
      <alignment vertical="center" wrapText="1"/>
      <protection/>
    </xf>
    <xf numFmtId="0" fontId="0" fillId="0" borderId="25" xfId="0" applyFont="1" applyBorder="1" applyAlignment="1" applyProtection="1">
      <alignment vertical="center"/>
      <protection/>
    </xf>
    <xf numFmtId="0" fontId="0" fillId="0" borderId="26" xfId="0" applyFont="1" applyBorder="1" applyAlignment="1" applyProtection="1">
      <alignment vertical="center"/>
      <protection/>
    </xf>
    <xf numFmtId="0" fontId="4" fillId="0" borderId="0" xfId="0" applyFont="1" applyAlignment="1" applyProtection="1">
      <alignment horizontal="left" vertical="center"/>
      <protection/>
    </xf>
    <xf numFmtId="0" fontId="2" fillId="0" borderId="12" xfId="0" applyFont="1" applyBorder="1" applyAlignment="1" applyProtection="1">
      <alignment horizontal="left" vertical="center" wrapText="1"/>
      <protection/>
    </xf>
    <xf numFmtId="0" fontId="2" fillId="0" borderId="13" xfId="0" applyFont="1" applyBorder="1" applyAlignment="1" applyProtection="1">
      <alignment horizontal="left" vertical="center" wrapText="1"/>
      <protection/>
    </xf>
    <xf numFmtId="0" fontId="2" fillId="0" borderId="14" xfId="0" applyFont="1" applyBorder="1" applyAlignment="1" applyProtection="1">
      <alignment horizontal="left" vertical="center" wrapText="1"/>
      <protection/>
    </xf>
    <xf numFmtId="0" fontId="2" fillId="34" borderId="45" xfId="0" applyFont="1" applyFill="1" applyBorder="1" applyAlignment="1" applyProtection="1">
      <alignment horizontal="left" vertical="center" wrapText="1"/>
      <protection locked="0"/>
    </xf>
    <xf numFmtId="0" fontId="2" fillId="34" borderId="46" xfId="0" applyFont="1" applyFill="1" applyBorder="1" applyAlignment="1" applyProtection="1">
      <alignment horizontal="left" vertical="center" wrapText="1"/>
      <protection locked="0"/>
    </xf>
    <xf numFmtId="0" fontId="2" fillId="34" borderId="47" xfId="0" applyFont="1" applyFill="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xf>
    <xf numFmtId="0" fontId="2" fillId="34" borderId="48" xfId="0" applyFont="1" applyFill="1" applyBorder="1" applyAlignment="1" applyProtection="1">
      <alignment horizontal="left" vertical="center" wrapText="1"/>
      <protection locked="0"/>
    </xf>
    <xf numFmtId="0" fontId="3" fillId="0" borderId="0" xfId="0" applyFont="1" applyBorder="1" applyAlignment="1" applyProtection="1">
      <alignment horizontal="center" vertical="center"/>
      <protection/>
    </xf>
    <xf numFmtId="0" fontId="2" fillId="0" borderId="28" xfId="0" applyFont="1" applyBorder="1" applyAlignment="1" applyProtection="1">
      <alignment horizontal="left" vertical="center" wrapText="1"/>
      <protection/>
    </xf>
    <xf numFmtId="0" fontId="2" fillId="0" borderId="0" xfId="0" applyFont="1" applyBorder="1" applyAlignment="1" applyProtection="1">
      <alignment horizontal="left" vertical="center" wrapText="1"/>
      <protection/>
    </xf>
    <xf numFmtId="0" fontId="2" fillId="0" borderId="10" xfId="0" applyFont="1" applyBorder="1" applyAlignment="1" applyProtection="1">
      <alignment horizontal="left" vertical="center" wrapText="1"/>
      <protection/>
    </xf>
    <xf numFmtId="0" fontId="2" fillId="34" borderId="0" xfId="0" applyFont="1" applyFill="1" applyBorder="1" applyAlignment="1" applyProtection="1">
      <alignment vertical="center" wrapText="1"/>
      <protection locked="0"/>
    </xf>
    <xf numFmtId="0" fontId="17" fillId="0" borderId="12" xfId="0" applyFont="1" applyBorder="1" applyAlignment="1" applyProtection="1">
      <alignment vertical="center"/>
      <protection/>
    </xf>
    <xf numFmtId="0" fontId="17" fillId="0" borderId="13" xfId="0" applyFont="1" applyBorder="1" applyAlignment="1" applyProtection="1">
      <alignment vertical="center"/>
      <protection/>
    </xf>
    <xf numFmtId="0" fontId="17" fillId="0" borderId="14" xfId="0" applyFont="1" applyBorder="1" applyAlignment="1" applyProtection="1">
      <alignment vertical="center"/>
      <protection/>
    </xf>
    <xf numFmtId="0" fontId="2" fillId="0" borderId="0" xfId="0" applyFont="1" applyAlignment="1" applyProtection="1">
      <alignment horizontal="left" vertical="center" wrapText="1"/>
      <protection/>
    </xf>
    <xf numFmtId="0" fontId="17" fillId="0" borderId="23" xfId="0" applyFont="1" applyBorder="1" applyAlignment="1" applyProtection="1">
      <alignment vertical="center"/>
      <protection/>
    </xf>
    <xf numFmtId="0" fontId="17" fillId="0" borderId="25" xfId="0" applyFont="1" applyBorder="1" applyAlignment="1" applyProtection="1">
      <alignment vertical="center"/>
      <protection/>
    </xf>
    <xf numFmtId="0" fontId="17" fillId="0" borderId="26" xfId="0" applyFont="1" applyBorder="1" applyAlignment="1" applyProtection="1">
      <alignment vertical="center"/>
      <protection/>
    </xf>
    <xf numFmtId="204" fontId="17" fillId="33" borderId="13" xfId="0" applyNumberFormat="1" applyFont="1" applyFill="1" applyBorder="1" applyAlignment="1" applyProtection="1">
      <alignment horizontal="center" vertical="center"/>
      <protection/>
    </xf>
    <xf numFmtId="0" fontId="17" fillId="39" borderId="0" xfId="0" applyFont="1" applyFill="1" applyBorder="1" applyAlignment="1" applyProtection="1">
      <alignment horizontal="center" vertical="center"/>
      <protection/>
    </xf>
    <xf numFmtId="0" fontId="29" fillId="0" borderId="15" xfId="0" applyFont="1" applyBorder="1" applyAlignment="1" applyProtection="1">
      <alignment horizontal="left" vertical="center"/>
      <protection/>
    </xf>
    <xf numFmtId="0" fontId="29" fillId="0" borderId="36" xfId="0" applyFont="1" applyBorder="1" applyAlignment="1" applyProtection="1">
      <alignment horizontal="left" vertical="center"/>
      <protection/>
    </xf>
    <xf numFmtId="0" fontId="29" fillId="0" borderId="49" xfId="0" applyFont="1" applyBorder="1" applyAlignment="1" applyProtection="1">
      <alignment horizontal="left" vertical="center" wrapText="1"/>
      <protection/>
    </xf>
    <xf numFmtId="0" fontId="29" fillId="0" borderId="37" xfId="0" applyFont="1" applyBorder="1" applyAlignment="1" applyProtection="1">
      <alignment horizontal="left" vertical="center" wrapText="1"/>
      <protection/>
    </xf>
    <xf numFmtId="0" fontId="29" fillId="0" borderId="38" xfId="0" applyFont="1" applyBorder="1" applyAlignment="1" applyProtection="1">
      <alignment horizontal="left" vertical="center" wrapText="1"/>
      <protection/>
    </xf>
    <xf numFmtId="204" fontId="29" fillId="33" borderId="12" xfId="0" applyNumberFormat="1" applyFont="1" applyFill="1" applyBorder="1" applyAlignment="1" applyProtection="1">
      <alignment horizontal="center" vertical="center"/>
      <protection/>
    </xf>
    <xf numFmtId="204" fontId="29" fillId="33" borderId="14" xfId="0" applyNumberFormat="1" applyFont="1" applyFill="1" applyBorder="1" applyAlignment="1" applyProtection="1">
      <alignment horizontal="center" vertical="center"/>
      <protection/>
    </xf>
    <xf numFmtId="204" fontId="29" fillId="33" borderId="50" xfId="0" applyNumberFormat="1" applyFont="1" applyFill="1" applyBorder="1" applyAlignment="1" applyProtection="1">
      <alignment horizontal="center" vertical="center"/>
      <protection/>
    </xf>
    <xf numFmtId="204" fontId="29" fillId="33" borderId="35" xfId="0" applyNumberFormat="1" applyFont="1" applyFill="1" applyBorder="1" applyAlignment="1" applyProtection="1">
      <alignment horizontal="center" vertical="center"/>
      <protection/>
    </xf>
    <xf numFmtId="0" fontId="2" fillId="0" borderId="23"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protection/>
    </xf>
    <xf numFmtId="0" fontId="2" fillId="0" borderId="25" xfId="0" applyFont="1" applyFill="1" applyBorder="1" applyAlignment="1" applyProtection="1">
      <alignment horizontal="center" vertical="center"/>
      <protection/>
    </xf>
    <xf numFmtId="0" fontId="2" fillId="0" borderId="26"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39" borderId="12" xfId="0" applyFont="1" applyFill="1" applyBorder="1" applyAlignment="1" applyProtection="1">
      <alignment horizontal="left" vertical="center"/>
      <protection/>
    </xf>
    <xf numFmtId="0" fontId="2" fillId="39" borderId="13" xfId="0" applyFont="1" applyFill="1" applyBorder="1" applyAlignment="1" applyProtection="1">
      <alignment horizontal="left" vertical="center"/>
      <protection/>
    </xf>
    <xf numFmtId="0" fontId="2" fillId="39" borderId="14" xfId="0" applyFont="1" applyFill="1" applyBorder="1" applyAlignment="1" applyProtection="1">
      <alignment horizontal="left" vertical="center"/>
      <protection/>
    </xf>
    <xf numFmtId="0" fontId="2" fillId="34" borderId="40" xfId="0" applyFont="1" applyFill="1" applyBorder="1" applyAlignment="1" applyProtection="1">
      <alignment horizontal="left" vertical="center" wrapText="1"/>
      <protection locked="0"/>
    </xf>
    <xf numFmtId="0" fontId="2" fillId="34" borderId="51" xfId="0" applyFont="1" applyFill="1" applyBorder="1" applyAlignment="1" applyProtection="1">
      <alignment horizontal="left" vertical="center" wrapText="1"/>
      <protection locked="0"/>
    </xf>
    <xf numFmtId="0" fontId="2" fillId="34" borderId="41" xfId="0" applyFont="1" applyFill="1" applyBorder="1" applyAlignment="1" applyProtection="1">
      <alignment horizontal="left" vertical="center" wrapText="1"/>
      <protection locked="0"/>
    </xf>
    <xf numFmtId="0" fontId="2" fillId="34" borderId="10" xfId="0" applyFont="1" applyFill="1" applyBorder="1" applyAlignment="1" applyProtection="1">
      <alignment horizontal="left" vertical="center" wrapText="1"/>
      <protection locked="0"/>
    </xf>
    <xf numFmtId="0" fontId="2" fillId="34" borderId="52" xfId="0" applyFont="1" applyFill="1" applyBorder="1" applyAlignment="1" applyProtection="1">
      <alignment horizontal="left" vertical="center" wrapText="1"/>
      <protection locked="0"/>
    </xf>
    <xf numFmtId="0" fontId="2" fillId="34" borderId="27" xfId="0" applyFont="1" applyFill="1" applyBorder="1" applyAlignment="1" applyProtection="1">
      <alignment horizontal="left" vertical="center" wrapText="1"/>
      <protection locked="0"/>
    </xf>
    <xf numFmtId="0" fontId="2" fillId="34" borderId="53" xfId="0" applyFont="1" applyFill="1" applyBorder="1" applyAlignment="1" applyProtection="1">
      <alignment horizontal="left" vertical="top" wrapText="1"/>
      <protection locked="0"/>
    </xf>
    <xf numFmtId="0" fontId="2" fillId="34" borderId="33" xfId="0" applyFont="1" applyFill="1" applyBorder="1" applyAlignment="1" applyProtection="1">
      <alignment horizontal="left" vertical="top" wrapText="1"/>
      <protection locked="0"/>
    </xf>
    <xf numFmtId="0" fontId="2" fillId="34" borderId="34" xfId="0" applyFont="1" applyFill="1" applyBorder="1" applyAlignment="1" applyProtection="1">
      <alignment horizontal="left" vertical="top" wrapText="1"/>
      <protection locked="0"/>
    </xf>
    <xf numFmtId="0" fontId="2" fillId="34" borderId="28" xfId="0" applyFont="1" applyFill="1" applyBorder="1" applyAlignment="1" applyProtection="1">
      <alignment horizontal="left" vertical="top" wrapText="1"/>
      <protection locked="0"/>
    </xf>
    <xf numFmtId="0" fontId="2" fillId="34" borderId="0" xfId="0" applyFont="1" applyFill="1" applyBorder="1" applyAlignment="1" applyProtection="1">
      <alignment horizontal="left" vertical="top" wrapText="1"/>
      <protection locked="0"/>
    </xf>
    <xf numFmtId="0" fontId="2" fillId="34" borderId="24" xfId="0" applyFont="1" applyFill="1" applyBorder="1" applyAlignment="1" applyProtection="1">
      <alignment horizontal="left" vertical="top" wrapText="1"/>
      <protection locked="0"/>
    </xf>
    <xf numFmtId="0" fontId="2" fillId="34" borderId="29" xfId="0" applyFont="1" applyFill="1" applyBorder="1" applyAlignment="1" applyProtection="1">
      <alignment horizontal="left" vertical="top" wrapText="1"/>
      <protection locked="0"/>
    </xf>
    <xf numFmtId="0" fontId="2" fillId="34" borderId="11" xfId="0" applyFont="1" applyFill="1" applyBorder="1" applyAlignment="1" applyProtection="1">
      <alignment horizontal="left" vertical="top" wrapText="1"/>
      <protection locked="0"/>
    </xf>
    <xf numFmtId="0" fontId="2" fillId="34" borderId="54" xfId="0" applyFont="1" applyFill="1" applyBorder="1" applyAlignment="1" applyProtection="1">
      <alignment horizontal="left" vertical="top" wrapText="1"/>
      <protection locked="0"/>
    </xf>
    <xf numFmtId="0" fontId="2" fillId="0" borderId="28" xfId="0" applyFont="1" applyFill="1" applyBorder="1" applyAlignment="1" applyProtection="1">
      <alignment horizontal="center" vertical="center"/>
      <protection/>
    </xf>
    <xf numFmtId="0" fontId="2" fillId="0" borderId="29" xfId="0" applyFont="1" applyFill="1" applyBorder="1" applyAlignment="1" applyProtection="1">
      <alignment horizontal="center" vertical="center"/>
      <protection/>
    </xf>
    <xf numFmtId="0" fontId="2" fillId="34" borderId="55" xfId="0" applyFont="1" applyFill="1" applyBorder="1" applyAlignment="1" applyProtection="1">
      <alignment horizontal="left" vertical="center" wrapText="1"/>
      <protection locked="0"/>
    </xf>
    <xf numFmtId="0" fontId="2" fillId="34" borderId="26" xfId="0" applyFont="1" applyFill="1" applyBorder="1" applyAlignment="1" applyProtection="1">
      <alignment horizontal="left" vertical="center" wrapText="1"/>
      <protection locked="0"/>
    </xf>
    <xf numFmtId="0" fontId="2" fillId="34" borderId="23" xfId="0" applyFont="1" applyFill="1" applyBorder="1" applyAlignment="1" applyProtection="1">
      <alignment horizontal="left" vertical="top" wrapText="1"/>
      <protection locked="0"/>
    </xf>
    <xf numFmtId="0" fontId="2" fillId="34" borderId="25" xfId="0" applyFont="1" applyFill="1" applyBorder="1" applyAlignment="1" applyProtection="1">
      <alignment horizontal="left" vertical="top" wrapText="1"/>
      <protection locked="0"/>
    </xf>
    <xf numFmtId="0" fontId="2" fillId="34" borderId="56" xfId="0" applyFont="1" applyFill="1" applyBorder="1" applyAlignment="1" applyProtection="1">
      <alignment horizontal="left" vertical="top" wrapText="1"/>
      <protection locked="0"/>
    </xf>
    <xf numFmtId="0" fontId="4" fillId="35" borderId="23" xfId="0" applyFont="1" applyFill="1" applyBorder="1" applyAlignment="1" applyProtection="1">
      <alignment vertical="center" wrapText="1"/>
      <protection/>
    </xf>
    <xf numFmtId="0" fontId="4" fillId="35" borderId="26" xfId="0" applyFont="1" applyFill="1" applyBorder="1" applyAlignment="1" applyProtection="1">
      <alignment vertical="center" wrapText="1"/>
      <protection/>
    </xf>
    <xf numFmtId="0" fontId="4" fillId="35" borderId="28" xfId="0" applyFont="1" applyFill="1" applyBorder="1" applyAlignment="1" applyProtection="1">
      <alignment vertical="center" wrapText="1"/>
      <protection/>
    </xf>
    <xf numFmtId="0" fontId="4" fillId="35" borderId="10" xfId="0" applyFont="1" applyFill="1" applyBorder="1" applyAlignment="1" applyProtection="1">
      <alignment vertical="center" wrapText="1"/>
      <protection/>
    </xf>
    <xf numFmtId="0" fontId="4" fillId="35" borderId="29" xfId="0" applyFont="1" applyFill="1" applyBorder="1" applyAlignment="1" applyProtection="1">
      <alignment vertical="center" wrapText="1"/>
      <protection/>
    </xf>
    <xf numFmtId="0" fontId="4" fillId="35" borderId="27" xfId="0" applyFont="1" applyFill="1" applyBorder="1" applyAlignment="1" applyProtection="1">
      <alignment vertical="center" wrapText="1"/>
      <protection/>
    </xf>
    <xf numFmtId="0" fontId="2" fillId="0" borderId="12" xfId="0" applyFont="1" applyFill="1" applyBorder="1" applyAlignment="1" applyProtection="1">
      <alignment horizontal="center" vertical="center"/>
      <protection/>
    </xf>
    <xf numFmtId="0" fontId="2" fillId="0" borderId="13"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4" fillId="35" borderId="57" xfId="0" applyFont="1" applyFill="1" applyBorder="1" applyAlignment="1" applyProtection="1">
      <alignment vertical="center" wrapText="1"/>
      <protection/>
    </xf>
    <xf numFmtId="0" fontId="4" fillId="35" borderId="58" xfId="0" applyFont="1" applyFill="1" applyBorder="1" applyAlignment="1" applyProtection="1">
      <alignment vertical="center" wrapText="1"/>
      <protection/>
    </xf>
    <xf numFmtId="0" fontId="4" fillId="33" borderId="53" xfId="0" applyFont="1" applyFill="1" applyBorder="1" applyAlignment="1" applyProtection="1">
      <alignment vertical="center" wrapText="1"/>
      <protection/>
    </xf>
    <xf numFmtId="0" fontId="4" fillId="33" borderId="51" xfId="0" applyFont="1" applyFill="1" applyBorder="1" applyAlignment="1" applyProtection="1">
      <alignment vertical="center" wrapText="1"/>
      <protection/>
    </xf>
    <xf numFmtId="0" fontId="4" fillId="33" borderId="28" xfId="0" applyFont="1" applyFill="1" applyBorder="1" applyAlignment="1" applyProtection="1">
      <alignment vertical="center" wrapText="1"/>
      <protection/>
    </xf>
    <xf numFmtId="0" fontId="4" fillId="33" borderId="10" xfId="0" applyFont="1" applyFill="1" applyBorder="1" applyAlignment="1" applyProtection="1">
      <alignment vertical="center" wrapText="1"/>
      <protection/>
    </xf>
    <xf numFmtId="0" fontId="4" fillId="33" borderId="29" xfId="0" applyFont="1" applyFill="1" applyBorder="1" applyAlignment="1" applyProtection="1">
      <alignment vertical="center" wrapText="1"/>
      <protection/>
    </xf>
    <xf numFmtId="0" fontId="4" fillId="33" borderId="27" xfId="0" applyFont="1" applyFill="1" applyBorder="1" applyAlignment="1" applyProtection="1">
      <alignment vertical="center" wrapText="1"/>
      <protection/>
    </xf>
    <xf numFmtId="0" fontId="17" fillId="34" borderId="40" xfId="0" applyFont="1" applyFill="1" applyBorder="1" applyAlignment="1" applyProtection="1">
      <alignment horizontal="left" vertical="top" wrapText="1"/>
      <protection locked="0"/>
    </xf>
    <xf numFmtId="0" fontId="17" fillId="34" borderId="33" xfId="0" applyFont="1" applyFill="1" applyBorder="1" applyAlignment="1" applyProtection="1">
      <alignment horizontal="left" vertical="top" wrapText="1"/>
      <protection locked="0"/>
    </xf>
    <xf numFmtId="0" fontId="17" fillId="34" borderId="34" xfId="0" applyFont="1" applyFill="1" applyBorder="1" applyAlignment="1" applyProtection="1">
      <alignment horizontal="left" vertical="top" wrapText="1"/>
      <protection locked="0"/>
    </xf>
    <xf numFmtId="0" fontId="17" fillId="34" borderId="41" xfId="0" applyFont="1" applyFill="1" applyBorder="1" applyAlignment="1" applyProtection="1">
      <alignment horizontal="left" vertical="top" wrapText="1"/>
      <protection locked="0"/>
    </xf>
    <xf numFmtId="0" fontId="17" fillId="34" borderId="0" xfId="0" applyFont="1" applyFill="1" applyBorder="1" applyAlignment="1" applyProtection="1">
      <alignment horizontal="left" vertical="top" wrapText="1"/>
      <protection locked="0"/>
    </xf>
    <xf numFmtId="0" fontId="17" fillId="34" borderId="24" xfId="0" applyFont="1" applyFill="1" applyBorder="1" applyAlignment="1" applyProtection="1">
      <alignment horizontal="left" vertical="top" wrapText="1"/>
      <protection locked="0"/>
    </xf>
    <xf numFmtId="0" fontId="17" fillId="34" borderId="42" xfId="0" applyFont="1" applyFill="1" applyBorder="1" applyAlignment="1" applyProtection="1">
      <alignment horizontal="left" vertical="top" wrapText="1"/>
      <protection locked="0"/>
    </xf>
    <xf numFmtId="0" fontId="17" fillId="34" borderId="31" xfId="0" applyFont="1" applyFill="1" applyBorder="1" applyAlignment="1" applyProtection="1">
      <alignment horizontal="left" vertical="top" wrapText="1"/>
      <protection locked="0"/>
    </xf>
    <xf numFmtId="0" fontId="17" fillId="34" borderId="19" xfId="0" applyFont="1" applyFill="1" applyBorder="1" applyAlignment="1" applyProtection="1">
      <alignment horizontal="left" vertical="top" wrapText="1"/>
      <protection locked="0"/>
    </xf>
    <xf numFmtId="0" fontId="17" fillId="0" borderId="0" xfId="0" applyFont="1" applyBorder="1" applyAlignment="1" applyProtection="1">
      <alignment vertical="center" wrapText="1"/>
      <protection/>
    </xf>
    <xf numFmtId="0" fontId="2" fillId="34" borderId="42" xfId="0" applyFont="1" applyFill="1" applyBorder="1" applyAlignment="1" applyProtection="1">
      <alignment horizontal="left" vertical="center" wrapText="1"/>
      <protection locked="0"/>
    </xf>
    <xf numFmtId="0" fontId="2" fillId="34" borderId="58" xfId="0" applyFont="1" applyFill="1" applyBorder="1" applyAlignment="1" applyProtection="1">
      <alignment horizontal="left" vertical="center" wrapText="1"/>
      <protection locked="0"/>
    </xf>
    <xf numFmtId="0" fontId="2" fillId="34" borderId="57" xfId="0" applyFont="1" applyFill="1" applyBorder="1" applyAlignment="1" applyProtection="1">
      <alignment horizontal="left" vertical="top" wrapText="1"/>
      <protection locked="0"/>
    </xf>
    <xf numFmtId="0" fontId="2" fillId="34" borderId="31" xfId="0" applyFont="1" applyFill="1" applyBorder="1" applyAlignment="1" applyProtection="1">
      <alignment horizontal="left" vertical="top" wrapText="1"/>
      <protection locked="0"/>
    </xf>
    <xf numFmtId="0" fontId="2" fillId="34" borderId="19" xfId="0" applyFont="1" applyFill="1" applyBorder="1" applyAlignment="1" applyProtection="1">
      <alignment horizontal="left" vertical="top" wrapText="1"/>
      <protection locked="0"/>
    </xf>
    <xf numFmtId="0" fontId="31" fillId="0" borderId="59" xfId="0" applyFont="1" applyFill="1" applyBorder="1" applyAlignment="1" applyProtection="1">
      <alignment horizontal="center" vertical="center"/>
      <protection/>
    </xf>
    <xf numFmtId="0" fontId="31" fillId="0" borderId="60" xfId="0" applyFont="1" applyFill="1" applyBorder="1" applyAlignment="1" applyProtection="1">
      <alignment horizontal="center" vertical="center"/>
      <protection/>
    </xf>
    <xf numFmtId="0" fontId="31" fillId="0" borderId="15" xfId="0" applyFont="1" applyFill="1" applyBorder="1" applyAlignment="1" applyProtection="1">
      <alignment vertical="center"/>
      <protection/>
    </xf>
    <xf numFmtId="0" fontId="31" fillId="0" borderId="36" xfId="0" applyFont="1" applyFill="1" applyBorder="1" applyAlignment="1" applyProtection="1">
      <alignment vertical="center"/>
      <protection/>
    </xf>
    <xf numFmtId="0" fontId="31" fillId="0" borderId="37" xfId="0" applyFont="1" applyFill="1" applyBorder="1" applyAlignment="1" applyProtection="1">
      <alignment vertical="center"/>
      <protection/>
    </xf>
    <xf numFmtId="0" fontId="31" fillId="0" borderId="38" xfId="0" applyFont="1" applyFill="1" applyBorder="1" applyAlignment="1" applyProtection="1">
      <alignment vertical="center"/>
      <protection/>
    </xf>
    <xf numFmtId="0" fontId="31" fillId="0" borderId="12" xfId="0" applyFont="1" applyFill="1" applyBorder="1" applyAlignment="1" applyProtection="1">
      <alignment vertical="center"/>
      <protection/>
    </xf>
    <xf numFmtId="0" fontId="31" fillId="0" borderId="61" xfId="0" applyFont="1" applyFill="1" applyBorder="1" applyAlignment="1" applyProtection="1">
      <alignment vertical="center"/>
      <protection/>
    </xf>
    <xf numFmtId="0" fontId="29" fillId="0" borderId="0" xfId="0" applyFont="1" applyBorder="1" applyAlignment="1" applyProtection="1">
      <alignment vertical="center" wrapText="1"/>
      <protection/>
    </xf>
    <xf numFmtId="0" fontId="17" fillId="0" borderId="12" xfId="0" applyFont="1" applyBorder="1" applyAlignment="1" applyProtection="1">
      <alignment horizontal="center" vertical="center"/>
      <protection/>
    </xf>
    <xf numFmtId="0" fontId="17" fillId="0" borderId="13" xfId="0" applyFont="1" applyBorder="1" applyAlignment="1" applyProtection="1">
      <alignment horizontal="center" vertical="center"/>
      <protection/>
    </xf>
    <xf numFmtId="0" fontId="17" fillId="0" borderId="14" xfId="0" applyFont="1" applyBorder="1" applyAlignment="1" applyProtection="1">
      <alignment horizontal="center" vertical="center"/>
      <protection/>
    </xf>
    <xf numFmtId="204" fontId="31" fillId="34" borderId="12" xfId="0" applyNumberFormat="1" applyFont="1" applyFill="1" applyBorder="1" applyAlignment="1" applyProtection="1">
      <alignment horizontal="left" vertical="center"/>
      <protection locked="0"/>
    </xf>
    <xf numFmtId="204" fontId="31" fillId="34" borderId="14" xfId="0" applyNumberFormat="1" applyFont="1" applyFill="1" applyBorder="1" applyAlignment="1" applyProtection="1">
      <alignment horizontal="left" vertical="center"/>
      <protection locked="0"/>
    </xf>
    <xf numFmtId="0" fontId="31" fillId="0" borderId="14" xfId="0" applyFont="1" applyFill="1" applyBorder="1" applyAlignment="1" applyProtection="1">
      <alignment vertical="center"/>
      <protection/>
    </xf>
    <xf numFmtId="204" fontId="17" fillId="34" borderId="11" xfId="0" applyNumberFormat="1" applyFont="1" applyFill="1" applyBorder="1" applyAlignment="1" applyProtection="1">
      <alignment horizontal="center" vertical="center"/>
      <protection locked="0"/>
    </xf>
    <xf numFmtId="209" fontId="17" fillId="33" borderId="11" xfId="0" applyNumberFormat="1" applyFont="1" applyFill="1" applyBorder="1" applyAlignment="1" applyProtection="1">
      <alignment horizontal="center" vertical="center"/>
      <protection/>
    </xf>
    <xf numFmtId="0" fontId="29" fillId="0" borderId="62" xfId="0" applyFont="1" applyBorder="1" applyAlignment="1" applyProtection="1">
      <alignment horizontal="left" vertical="center" wrapText="1"/>
      <protection/>
    </xf>
    <xf numFmtId="0" fontId="29" fillId="0" borderId="15" xfId="0" applyFont="1" applyBorder="1" applyAlignment="1" applyProtection="1">
      <alignment horizontal="left" vertical="center" wrapText="1"/>
      <protection/>
    </xf>
    <xf numFmtId="204" fontId="29" fillId="33" borderId="15" xfId="0" applyNumberFormat="1" applyFont="1" applyFill="1" applyBorder="1" applyAlignment="1" applyProtection="1">
      <alignment horizontal="center" vertical="center"/>
      <protection/>
    </xf>
    <xf numFmtId="204" fontId="32" fillId="40" borderId="40" xfId="62" applyNumberFormat="1" applyFont="1" applyFill="1" applyBorder="1" applyAlignment="1" applyProtection="1">
      <alignment horizontal="left" vertical="center" wrapText="1"/>
      <protection/>
    </xf>
    <xf numFmtId="204" fontId="32" fillId="40" borderId="33" xfId="62" applyNumberFormat="1" applyFont="1" applyFill="1" applyBorder="1" applyAlignment="1" applyProtection="1">
      <alignment horizontal="left" vertical="center" wrapText="1"/>
      <protection/>
    </xf>
    <xf numFmtId="204" fontId="32" fillId="40" borderId="51" xfId="62" applyNumberFormat="1" applyFont="1" applyFill="1" applyBorder="1" applyAlignment="1" applyProtection="1">
      <alignment horizontal="left" vertical="center" wrapText="1"/>
      <protection/>
    </xf>
    <xf numFmtId="204" fontId="32" fillId="40" borderId="41" xfId="62" applyNumberFormat="1" applyFont="1" applyFill="1" applyBorder="1" applyAlignment="1" applyProtection="1">
      <alignment horizontal="left" vertical="center" wrapText="1"/>
      <protection/>
    </xf>
    <xf numFmtId="204" fontId="32" fillId="40" borderId="0" xfId="62" applyNumberFormat="1" applyFont="1" applyFill="1" applyBorder="1" applyAlignment="1" applyProtection="1">
      <alignment horizontal="left" vertical="center" wrapText="1"/>
      <protection/>
    </xf>
    <xf numFmtId="204" fontId="32" fillId="40" borderId="10" xfId="62" applyNumberFormat="1" applyFont="1" applyFill="1" applyBorder="1" applyAlignment="1" applyProtection="1">
      <alignment horizontal="left" vertical="center" wrapText="1"/>
      <protection/>
    </xf>
    <xf numFmtId="204" fontId="32" fillId="40" borderId="42" xfId="62" applyNumberFormat="1" applyFont="1" applyFill="1" applyBorder="1" applyAlignment="1" applyProtection="1">
      <alignment horizontal="left" vertical="center" wrapText="1"/>
      <protection/>
    </xf>
    <xf numFmtId="204" fontId="32" fillId="40" borderId="31" xfId="62" applyNumberFormat="1" applyFont="1" applyFill="1" applyBorder="1" applyAlignment="1" applyProtection="1">
      <alignment horizontal="left" vertical="center" wrapText="1"/>
      <protection/>
    </xf>
    <xf numFmtId="204" fontId="32" fillId="40" borderId="58" xfId="62" applyNumberFormat="1" applyFont="1" applyFill="1" applyBorder="1" applyAlignment="1" applyProtection="1">
      <alignment horizontal="left" vertical="center" wrapText="1"/>
      <protection/>
    </xf>
    <xf numFmtId="204" fontId="31" fillId="34" borderId="15" xfId="0" applyNumberFormat="1" applyFont="1" applyFill="1" applyBorder="1" applyAlignment="1" applyProtection="1">
      <alignment horizontal="left" vertical="center"/>
      <protection locked="0"/>
    </xf>
    <xf numFmtId="204" fontId="31" fillId="34" borderId="59" xfId="0" applyNumberFormat="1" applyFont="1" applyFill="1" applyBorder="1" applyAlignment="1" applyProtection="1">
      <alignment horizontal="center" vertical="center"/>
      <protection locked="0"/>
    </xf>
    <xf numFmtId="204" fontId="31" fillId="34" borderId="37" xfId="0" applyNumberFormat="1" applyFont="1" applyFill="1" applyBorder="1" applyAlignment="1" applyProtection="1">
      <alignment horizontal="left" vertical="center"/>
      <protection locked="0"/>
    </xf>
    <xf numFmtId="0" fontId="29" fillId="0" borderId="59" xfId="0" applyFont="1" applyBorder="1" applyAlignment="1" applyProtection="1">
      <alignment horizontal="center" vertical="center"/>
      <protection/>
    </xf>
    <xf numFmtId="0" fontId="29" fillId="0" borderId="60" xfId="0" applyFont="1" applyBorder="1" applyAlignment="1" applyProtection="1">
      <alignment horizontal="center" vertical="center"/>
      <protection/>
    </xf>
    <xf numFmtId="0" fontId="29" fillId="0" borderId="62" xfId="0" applyFont="1" applyBorder="1" applyAlignment="1" applyProtection="1">
      <alignment vertical="center" wrapText="1"/>
      <protection/>
    </xf>
    <xf numFmtId="0" fontId="29" fillId="0" borderId="15" xfId="0" applyFont="1" applyBorder="1" applyAlignment="1" applyProtection="1">
      <alignment vertical="center"/>
      <protection/>
    </xf>
    <xf numFmtId="0" fontId="29" fillId="0" borderId="36" xfId="0" applyFont="1" applyBorder="1" applyAlignment="1" applyProtection="1">
      <alignment vertical="center"/>
      <protection/>
    </xf>
    <xf numFmtId="0" fontId="29" fillId="0" borderId="39" xfId="0" applyFont="1" applyBorder="1" applyAlignment="1" applyProtection="1">
      <alignment horizontal="center" vertical="center"/>
      <protection/>
    </xf>
    <xf numFmtId="0" fontId="28" fillId="0" borderId="63" xfId="0" applyFont="1" applyBorder="1" applyAlignment="1">
      <alignment horizontal="left" vertical="center" wrapText="1"/>
    </xf>
    <xf numFmtId="0" fontId="28" fillId="0" borderId="43" xfId="0" applyFont="1" applyBorder="1" applyAlignment="1">
      <alignment horizontal="left" vertical="center" wrapText="1"/>
    </xf>
    <xf numFmtId="0" fontId="28" fillId="0" borderId="64" xfId="0" applyFont="1" applyBorder="1" applyAlignment="1">
      <alignment horizontal="left" vertical="center" wrapText="1"/>
    </xf>
    <xf numFmtId="204" fontId="27" fillId="33" borderId="65" xfId="0" applyNumberFormat="1" applyFont="1" applyFill="1" applyBorder="1" applyAlignment="1">
      <alignment horizontal="center" vertical="center"/>
    </xf>
    <xf numFmtId="204" fontId="27" fillId="33" borderId="43" xfId="0" applyNumberFormat="1" applyFont="1" applyFill="1" applyBorder="1" applyAlignment="1">
      <alignment horizontal="center" vertical="center"/>
    </xf>
    <xf numFmtId="38" fontId="11" fillId="34" borderId="12" xfId="49" applyFont="1" applyFill="1" applyBorder="1" applyAlignment="1" applyProtection="1">
      <alignment horizontal="center" vertical="center" wrapText="1"/>
      <protection locked="0"/>
    </xf>
    <xf numFmtId="38" fontId="11" fillId="34" borderId="14" xfId="49" applyFont="1" applyFill="1" applyBorder="1" applyAlignment="1" applyProtection="1">
      <alignment horizontal="center" vertical="center" wrapText="1"/>
      <protection locked="0"/>
    </xf>
    <xf numFmtId="38" fontId="11" fillId="34" borderId="15" xfId="49" applyFont="1" applyFill="1" applyBorder="1" applyAlignment="1" applyProtection="1">
      <alignment horizontal="center" vertical="center" wrapText="1"/>
      <protection locked="0"/>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24" fillId="0" borderId="15"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38" fontId="17" fillId="33" borderId="15" xfId="49" applyFont="1" applyFill="1" applyBorder="1" applyAlignment="1">
      <alignment horizontal="center" vertical="center"/>
    </xf>
    <xf numFmtId="0" fontId="2" fillId="0" borderId="23"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17" fillId="0" borderId="15" xfId="0" applyFont="1" applyBorder="1" applyAlignment="1">
      <alignment horizontal="center" vertical="center"/>
    </xf>
    <xf numFmtId="0" fontId="17" fillId="0" borderId="15" xfId="0" applyFont="1" applyBorder="1" applyAlignment="1">
      <alignment horizontal="left" vertical="center" wrapText="1"/>
    </xf>
    <xf numFmtId="0" fontId="17" fillId="0" borderId="23" xfId="0" applyFont="1" applyBorder="1" applyAlignment="1">
      <alignment horizontal="left" vertical="center"/>
    </xf>
    <xf numFmtId="0" fontId="17" fillId="0" borderId="25" xfId="0" applyFont="1" applyBorder="1" applyAlignment="1">
      <alignment horizontal="left" vertical="center"/>
    </xf>
    <xf numFmtId="0" fontId="17" fillId="0" borderId="26" xfId="0" applyFont="1" applyBorder="1" applyAlignment="1">
      <alignment horizontal="left" vertical="center"/>
    </xf>
    <xf numFmtId="0" fontId="17" fillId="0" borderId="29" xfId="0" applyFont="1" applyBorder="1" applyAlignment="1">
      <alignment horizontal="left" vertical="center"/>
    </xf>
    <xf numFmtId="0" fontId="17" fillId="0" borderId="11" xfId="0" applyFont="1" applyBorder="1" applyAlignment="1">
      <alignment horizontal="left" vertical="center"/>
    </xf>
    <xf numFmtId="0" fontId="17" fillId="0" borderId="27" xfId="0" applyFont="1" applyBorder="1" applyAlignment="1">
      <alignment horizontal="left" vertical="center"/>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17" fillId="0" borderId="22" xfId="0" applyFont="1" applyBorder="1" applyAlignment="1">
      <alignment horizontal="center" vertical="center" textRotation="255"/>
    </xf>
    <xf numFmtId="0" fontId="17" fillId="0" borderId="30" xfId="0" applyFont="1" applyBorder="1" applyAlignment="1">
      <alignment horizontal="center" vertical="center" textRotation="255"/>
    </xf>
    <xf numFmtId="0" fontId="17" fillId="0" borderId="66" xfId="0" applyFont="1" applyBorder="1" applyAlignment="1">
      <alignment horizontal="center" vertical="center" textRotation="255"/>
    </xf>
    <xf numFmtId="0" fontId="17" fillId="0" borderId="30" xfId="0" applyFont="1" applyBorder="1" applyAlignment="1">
      <alignment horizontal="left" vertical="center" textRotation="255"/>
    </xf>
    <xf numFmtId="0" fontId="17" fillId="0" borderId="66" xfId="0" applyFont="1" applyBorder="1" applyAlignment="1">
      <alignment horizontal="left" vertical="center" textRotation="255"/>
    </xf>
    <xf numFmtId="0" fontId="19" fillId="41" borderId="40" xfId="0" applyFont="1" applyFill="1" applyBorder="1" applyAlignment="1" applyProtection="1">
      <alignment horizontal="left" vertical="center" wrapText="1"/>
      <protection/>
    </xf>
    <xf numFmtId="0" fontId="19" fillId="41" borderId="33" xfId="0" applyFont="1" applyFill="1" applyBorder="1" applyAlignment="1" applyProtection="1">
      <alignment horizontal="left" vertical="center" wrapText="1"/>
      <protection/>
    </xf>
    <xf numFmtId="0" fontId="19" fillId="41" borderId="34" xfId="0" applyFont="1" applyFill="1" applyBorder="1" applyAlignment="1" applyProtection="1">
      <alignment horizontal="left" vertical="center" wrapText="1"/>
      <protection/>
    </xf>
    <xf numFmtId="0" fontId="19" fillId="41" borderId="41" xfId="0" applyFont="1" applyFill="1" applyBorder="1" applyAlignment="1" applyProtection="1">
      <alignment horizontal="left" vertical="center" wrapText="1"/>
      <protection/>
    </xf>
    <xf numFmtId="0" fontId="19" fillId="41" borderId="0" xfId="0" applyFont="1" applyFill="1" applyBorder="1" applyAlignment="1" applyProtection="1">
      <alignment horizontal="left" vertical="center" wrapText="1"/>
      <protection/>
    </xf>
    <xf numFmtId="0" fontId="19" fillId="41" borderId="24" xfId="0" applyFont="1" applyFill="1" applyBorder="1" applyAlignment="1" applyProtection="1">
      <alignment horizontal="left" vertical="center" wrapText="1"/>
      <protection/>
    </xf>
    <xf numFmtId="0" fontId="19" fillId="41" borderId="42" xfId="0" applyFont="1" applyFill="1" applyBorder="1" applyAlignment="1" applyProtection="1">
      <alignment horizontal="left" vertical="center" wrapText="1"/>
      <protection/>
    </xf>
    <xf numFmtId="0" fontId="19" fillId="41" borderId="31" xfId="0" applyFont="1" applyFill="1" applyBorder="1" applyAlignment="1" applyProtection="1">
      <alignment horizontal="left" vertical="center" wrapText="1"/>
      <protection/>
    </xf>
    <xf numFmtId="0" fontId="19" fillId="41" borderId="19" xfId="0" applyFont="1" applyFill="1" applyBorder="1" applyAlignment="1" applyProtection="1">
      <alignment horizontal="left" vertical="center" wrapText="1"/>
      <protection/>
    </xf>
    <xf numFmtId="208" fontId="11" fillId="34" borderId="22" xfId="49" applyNumberFormat="1" applyFont="1" applyFill="1" applyBorder="1" applyAlignment="1" applyProtection="1" quotePrefix="1">
      <alignment horizontal="center" vertical="center" wrapText="1"/>
      <protection locked="0"/>
    </xf>
    <xf numFmtId="208" fontId="11" fillId="34" borderId="22" xfId="49" applyNumberFormat="1" applyFont="1" applyFill="1" applyBorder="1" applyAlignment="1" applyProtection="1">
      <alignment horizontal="center" vertical="center" wrapText="1"/>
      <protection locked="0"/>
    </xf>
    <xf numFmtId="204" fontId="17" fillId="33" borderId="23" xfId="0" applyNumberFormat="1" applyFont="1" applyFill="1" applyBorder="1" applyAlignment="1">
      <alignment horizontal="center" vertical="center"/>
    </xf>
    <xf numFmtId="204" fontId="17" fillId="33" borderId="25" xfId="0" applyNumberFormat="1" applyFont="1" applyFill="1" applyBorder="1" applyAlignment="1">
      <alignment horizontal="center" vertical="center"/>
    </xf>
    <xf numFmtId="204" fontId="17" fillId="34" borderId="12" xfId="0" applyNumberFormat="1" applyFont="1" applyFill="1" applyBorder="1" applyAlignment="1" applyProtection="1">
      <alignment horizontal="center" vertical="center"/>
      <protection locked="0"/>
    </xf>
    <xf numFmtId="204" fontId="17" fillId="34" borderId="13" xfId="0" applyNumberFormat="1" applyFont="1" applyFill="1" applyBorder="1" applyAlignment="1" applyProtection="1">
      <alignment horizontal="center" vertical="center"/>
      <protection locked="0"/>
    </xf>
    <xf numFmtId="38" fontId="11" fillId="33" borderId="15" xfId="49" applyFont="1" applyFill="1" applyBorder="1" applyAlignment="1">
      <alignment horizontal="center" vertical="center" wrapText="1"/>
    </xf>
    <xf numFmtId="204" fontId="17" fillId="33" borderId="12" xfId="0" applyNumberFormat="1" applyFont="1" applyFill="1" applyBorder="1" applyAlignment="1">
      <alignment horizontal="center" vertical="center"/>
    </xf>
    <xf numFmtId="204" fontId="17" fillId="33" borderId="13" xfId="0" applyNumberFormat="1" applyFont="1" applyFill="1" applyBorder="1" applyAlignment="1">
      <alignment horizontal="center" vertical="center"/>
    </xf>
    <xf numFmtId="0" fontId="17" fillId="0" borderId="22" xfId="0" applyFont="1" applyBorder="1" applyAlignment="1">
      <alignment horizontal="center" vertical="center"/>
    </xf>
    <xf numFmtId="0" fontId="17" fillId="0" borderId="66" xfId="0" applyFont="1" applyBorder="1" applyAlignment="1">
      <alignment horizontal="center" vertical="center"/>
    </xf>
    <xf numFmtId="38" fontId="11" fillId="33" borderId="12" xfId="49" applyFont="1" applyFill="1" applyBorder="1" applyAlignment="1">
      <alignment horizontal="center" vertical="center" wrapText="1"/>
    </xf>
    <xf numFmtId="38" fontId="11" fillId="33" borderId="14" xfId="49" applyFont="1" applyFill="1" applyBorder="1" applyAlignment="1">
      <alignment horizontal="center" vertical="center" wrapText="1"/>
    </xf>
    <xf numFmtId="38" fontId="11" fillId="34" borderId="23" xfId="49" applyFont="1" applyFill="1" applyBorder="1" applyAlignment="1" applyProtection="1">
      <alignment horizontal="center" vertical="center" wrapText="1"/>
      <protection locked="0"/>
    </xf>
    <xf numFmtId="38" fontId="11" fillId="34" borderId="26" xfId="49" applyFont="1" applyFill="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3" fillId="0" borderId="28" xfId="0" applyFont="1" applyBorder="1" applyAlignment="1">
      <alignment horizontal="left" vertical="center" wrapText="1"/>
    </xf>
    <xf numFmtId="0" fontId="23" fillId="0" borderId="0" xfId="0" applyFont="1" applyBorder="1" applyAlignment="1">
      <alignment horizontal="left" vertical="center" wrapText="1"/>
    </xf>
    <xf numFmtId="0" fontId="23" fillId="0" borderId="10" xfId="0" applyFont="1" applyBorder="1" applyAlignment="1">
      <alignment horizontal="left" vertical="center" wrapText="1"/>
    </xf>
    <xf numFmtId="0" fontId="23" fillId="0" borderId="29" xfId="0" applyFont="1" applyBorder="1" applyAlignment="1">
      <alignment horizontal="left" vertical="center" wrapText="1"/>
    </xf>
    <xf numFmtId="0" fontId="23" fillId="0" borderId="11" xfId="0" applyFont="1" applyBorder="1" applyAlignment="1">
      <alignment horizontal="left" vertical="center" wrapText="1"/>
    </xf>
    <xf numFmtId="0" fontId="23" fillId="0" borderId="27" xfId="0" applyFont="1" applyBorder="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204" fontId="2" fillId="34" borderId="28" xfId="0" applyNumberFormat="1" applyFont="1" applyFill="1" applyBorder="1" applyAlignment="1" applyProtection="1">
      <alignment horizontal="center" vertical="center"/>
      <protection locked="0"/>
    </xf>
    <xf numFmtId="204" fontId="2" fillId="34" borderId="0" xfId="0" applyNumberFormat="1" applyFont="1" applyFill="1" applyBorder="1" applyAlignment="1" applyProtection="1">
      <alignment horizontal="center" vertical="center"/>
      <protection locked="0"/>
    </xf>
    <xf numFmtId="204" fontId="2" fillId="33" borderId="28" xfId="0" applyNumberFormat="1" applyFont="1" applyFill="1" applyBorder="1" applyAlignment="1">
      <alignment horizontal="center" vertical="center"/>
    </xf>
    <xf numFmtId="204" fontId="2" fillId="33" borderId="0" xfId="0" applyNumberFormat="1" applyFont="1" applyFill="1" applyBorder="1" applyAlignment="1">
      <alignment horizontal="center" vertical="center"/>
    </xf>
    <xf numFmtId="204" fontId="2" fillId="34" borderId="28" xfId="0" applyNumberFormat="1" applyFont="1" applyFill="1" applyBorder="1" applyAlignment="1" applyProtection="1">
      <alignment horizontal="right" vertical="center"/>
      <protection locked="0"/>
    </xf>
    <xf numFmtId="204" fontId="2" fillId="34" borderId="0" xfId="0" applyNumberFormat="1" applyFont="1" applyFill="1" applyBorder="1" applyAlignment="1" applyProtection="1">
      <alignment horizontal="right" vertical="center"/>
      <protection locked="0"/>
    </xf>
    <xf numFmtId="209" fontId="2" fillId="33" borderId="23" xfId="0" applyNumberFormat="1" applyFont="1" applyFill="1" applyBorder="1" applyAlignment="1">
      <alignment horizontal="center" vertical="center"/>
    </xf>
    <xf numFmtId="209" fontId="2" fillId="33" borderId="25" xfId="0" applyNumberFormat="1" applyFont="1" applyFill="1" applyBorder="1" applyAlignment="1">
      <alignment horizontal="center" vertical="center"/>
    </xf>
    <xf numFmtId="209" fontId="2" fillId="34" borderId="23" xfId="0" applyNumberFormat="1" applyFont="1" applyFill="1" applyBorder="1" applyAlignment="1" applyProtection="1">
      <alignment horizontal="center" vertical="center"/>
      <protection locked="0"/>
    </xf>
    <xf numFmtId="209" fontId="2" fillId="34" borderId="25" xfId="0" applyNumberFormat="1" applyFont="1" applyFill="1" applyBorder="1" applyAlignment="1" applyProtection="1">
      <alignment horizontal="center" vertical="center"/>
      <protection locked="0"/>
    </xf>
    <xf numFmtId="0" fontId="2" fillId="34" borderId="23" xfId="0" applyNumberFormat="1" applyFont="1" applyFill="1" applyBorder="1" applyAlignment="1" applyProtection="1">
      <alignment vertical="center"/>
      <protection locked="0"/>
    </xf>
    <xf numFmtId="0" fontId="2" fillId="34" borderId="25" xfId="0" applyNumberFormat="1" applyFont="1" applyFill="1" applyBorder="1" applyAlignment="1" applyProtection="1">
      <alignment vertical="center"/>
      <protection locked="0"/>
    </xf>
    <xf numFmtId="0" fontId="2" fillId="34" borderId="23" xfId="0" applyFont="1" applyFill="1" applyBorder="1" applyAlignment="1" applyProtection="1">
      <alignment horizontal="left" vertical="center" wrapText="1"/>
      <protection locked="0"/>
    </xf>
    <xf numFmtId="0" fontId="2" fillId="34" borderId="25" xfId="0" applyFont="1" applyFill="1" applyBorder="1" applyAlignment="1" applyProtection="1">
      <alignment horizontal="left" vertical="center" wrapText="1"/>
      <protection locked="0"/>
    </xf>
    <xf numFmtId="0" fontId="2" fillId="34" borderId="28" xfId="0" applyFont="1" applyFill="1" applyBorder="1" applyAlignment="1" applyProtection="1">
      <alignment horizontal="left" vertical="center" wrapText="1"/>
      <protection locked="0"/>
    </xf>
    <xf numFmtId="0" fontId="2" fillId="34" borderId="29" xfId="0" applyFont="1" applyFill="1" applyBorder="1" applyAlignment="1" applyProtection="1">
      <alignment horizontal="left" vertical="center" wrapText="1"/>
      <protection locked="0"/>
    </xf>
    <xf numFmtId="0" fontId="2" fillId="34" borderId="11" xfId="0" applyFont="1" applyFill="1" applyBorder="1" applyAlignment="1" applyProtection="1">
      <alignment horizontal="left" vertical="center" wrapText="1"/>
      <protection locked="0"/>
    </xf>
    <xf numFmtId="0" fontId="2" fillId="0" borderId="67" xfId="0" applyFont="1" applyBorder="1" applyAlignment="1">
      <alignment horizontal="left" vertical="center" wrapText="1"/>
    </xf>
    <xf numFmtId="0" fontId="2" fillId="0" borderId="68" xfId="0" applyFont="1" applyBorder="1" applyAlignment="1">
      <alignment horizontal="left" vertical="center" wrapText="1"/>
    </xf>
    <xf numFmtId="0" fontId="2" fillId="0" borderId="69" xfId="0" applyFont="1" applyBorder="1" applyAlignment="1">
      <alignment horizontal="left" vertical="center" wrapText="1"/>
    </xf>
    <xf numFmtId="0" fontId="2" fillId="34" borderId="23" xfId="0" applyFont="1" applyFill="1" applyBorder="1" applyAlignment="1" applyProtection="1">
      <alignment vertical="center" wrapText="1"/>
      <protection locked="0"/>
    </xf>
    <xf numFmtId="0" fontId="2" fillId="34" borderId="25" xfId="0" applyFont="1" applyFill="1" applyBorder="1" applyAlignment="1" applyProtection="1">
      <alignment vertical="center" wrapText="1"/>
      <protection locked="0"/>
    </xf>
    <xf numFmtId="0" fontId="2" fillId="34" borderId="26" xfId="0" applyFont="1" applyFill="1" applyBorder="1" applyAlignment="1" applyProtection="1">
      <alignment vertical="center" wrapText="1"/>
      <protection locked="0"/>
    </xf>
    <xf numFmtId="0" fontId="2" fillId="34" borderId="67" xfId="0" applyFont="1" applyFill="1" applyBorder="1" applyAlignment="1" applyProtection="1">
      <alignment vertical="center" wrapText="1"/>
      <protection locked="0"/>
    </xf>
    <xf numFmtId="0" fontId="2" fillId="34" borderId="68" xfId="0" applyFont="1" applyFill="1" applyBorder="1" applyAlignment="1" applyProtection="1">
      <alignment vertical="center" wrapText="1"/>
      <protection locked="0"/>
    </xf>
    <xf numFmtId="0" fontId="2" fillId="34" borderId="69" xfId="0" applyFont="1" applyFill="1" applyBorder="1" applyAlignment="1" applyProtection="1">
      <alignment vertical="center" wrapText="1"/>
      <protection locked="0"/>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29" xfId="0" applyFont="1" applyBorder="1" applyAlignment="1">
      <alignment horizontal="center" vertical="center"/>
    </xf>
    <xf numFmtId="0" fontId="2" fillId="0" borderId="11"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left" vertical="center" wrapText="1"/>
    </xf>
    <xf numFmtId="0" fontId="2" fillId="0" borderId="0" xfId="0" applyFont="1" applyBorder="1" applyAlignment="1">
      <alignment horizontal="left" vertical="center" wrapText="1"/>
    </xf>
    <xf numFmtId="0" fontId="2" fillId="0" borderId="10" xfId="0" applyFont="1" applyBorder="1" applyAlignment="1">
      <alignment horizontal="left" vertical="center" wrapText="1"/>
    </xf>
    <xf numFmtId="0" fontId="2" fillId="0" borderId="29" xfId="0" applyFont="1" applyBorder="1" applyAlignment="1">
      <alignment horizontal="left" vertical="center" wrapText="1"/>
    </xf>
    <xf numFmtId="0" fontId="2" fillId="0" borderId="11" xfId="0" applyFont="1" applyBorder="1" applyAlignment="1">
      <alignment horizontal="left" vertical="center" wrapText="1"/>
    </xf>
    <xf numFmtId="0" fontId="2" fillId="0" borderId="27" xfId="0" applyFont="1" applyBorder="1" applyAlignment="1">
      <alignment horizontal="left" vertical="center" wrapText="1"/>
    </xf>
    <xf numFmtId="0" fontId="73" fillId="36" borderId="0" xfId="61" applyFont="1" applyFill="1" applyBorder="1" applyAlignment="1" applyProtection="1">
      <alignment horizontal="center" vertical="center"/>
      <protection locked="0"/>
    </xf>
    <xf numFmtId="0" fontId="73" fillId="36" borderId="11" xfId="61" applyFont="1" applyFill="1" applyBorder="1" applyAlignment="1" applyProtection="1">
      <alignment horizontal="center" vertical="center"/>
      <protection locked="0"/>
    </xf>
    <xf numFmtId="0" fontId="72" fillId="0" borderId="0" xfId="61" applyFont="1" applyAlignment="1">
      <alignment horizontal="center" vertical="center"/>
      <protection/>
    </xf>
    <xf numFmtId="0" fontId="73" fillId="0" borderId="0" xfId="61" applyFont="1" applyAlignment="1">
      <alignment horizontal="center" vertical="center"/>
      <protection/>
    </xf>
    <xf numFmtId="0" fontId="73" fillId="0" borderId="76" xfId="61" applyFont="1" applyBorder="1" applyAlignment="1">
      <alignment horizontal="left" vertical="top" wrapText="1"/>
      <protection/>
    </xf>
    <xf numFmtId="0" fontId="73" fillId="0" borderId="77" xfId="61" applyFont="1" applyBorder="1" applyAlignment="1">
      <alignment horizontal="left" vertical="top" wrapText="1"/>
      <protection/>
    </xf>
    <xf numFmtId="0" fontId="73" fillId="0" borderId="78" xfId="61" applyFont="1" applyBorder="1" applyAlignment="1">
      <alignment horizontal="left" vertical="top" wrapText="1"/>
      <protection/>
    </xf>
    <xf numFmtId="0" fontId="73" fillId="0" borderId="79" xfId="61" applyFont="1" applyBorder="1" applyAlignment="1">
      <alignment horizontal="left" vertical="top" wrapText="1"/>
      <protection/>
    </xf>
    <xf numFmtId="0" fontId="73" fillId="0" borderId="0" xfId="61" applyFont="1" applyBorder="1" applyAlignment="1">
      <alignment horizontal="left" vertical="top" wrapText="1"/>
      <protection/>
    </xf>
    <xf numFmtId="0" fontId="73" fillId="0" borderId="80" xfId="61" applyFont="1" applyBorder="1" applyAlignment="1">
      <alignment horizontal="left" vertical="top" wrapText="1"/>
      <protection/>
    </xf>
    <xf numFmtId="0" fontId="73" fillId="0" borderId="81" xfId="61" applyFont="1" applyBorder="1" applyAlignment="1">
      <alignment horizontal="left" vertical="top" wrapText="1"/>
      <protection/>
    </xf>
    <xf numFmtId="0" fontId="73" fillId="0" borderId="82" xfId="61" applyFont="1" applyBorder="1" applyAlignment="1">
      <alignment horizontal="left" vertical="top" wrapText="1"/>
      <protection/>
    </xf>
    <xf numFmtId="0" fontId="73" fillId="0" borderId="83" xfId="61" applyFont="1" applyBorder="1" applyAlignment="1">
      <alignment horizontal="left" vertical="top" wrapText="1"/>
      <protection/>
    </xf>
    <xf numFmtId="0" fontId="73" fillId="0" borderId="0" xfId="61" applyFont="1" applyBorder="1" applyAlignment="1">
      <alignment horizontal="center" vertical="center"/>
      <protection/>
    </xf>
    <xf numFmtId="0" fontId="73" fillId="36" borderId="0" xfId="61" applyFont="1" applyFill="1" applyBorder="1" applyAlignment="1">
      <alignment horizontal="center" vertical="center"/>
      <protection/>
    </xf>
    <xf numFmtId="0" fontId="24" fillId="0" borderId="63"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84"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85" xfId="0" applyFont="1" applyBorder="1" applyAlignment="1">
      <alignment horizontal="center" vertical="center" wrapText="1"/>
    </xf>
    <xf numFmtId="0" fontId="24" fillId="0" borderId="86" xfId="0" applyFont="1" applyBorder="1" applyAlignment="1">
      <alignment horizontal="center" vertical="center" wrapText="1"/>
    </xf>
    <xf numFmtId="0" fontId="24" fillId="0" borderId="87" xfId="0" applyFont="1" applyBorder="1" applyAlignment="1">
      <alignment horizontal="center" vertical="center" wrapText="1"/>
    </xf>
    <xf numFmtId="0" fontId="24" fillId="0" borderId="70" xfId="0" applyFont="1" applyFill="1" applyBorder="1" applyAlignment="1">
      <alignment horizontal="center" vertical="top"/>
    </xf>
    <xf numFmtId="0" fontId="24" fillId="0" borderId="72" xfId="0" applyFont="1" applyFill="1" applyBorder="1" applyAlignment="1">
      <alignment horizontal="center" vertical="top"/>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5"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47</xdr:row>
      <xdr:rowOff>76200</xdr:rowOff>
    </xdr:from>
    <xdr:to>
      <xdr:col>4</xdr:col>
      <xdr:colOff>638175</xdr:colOff>
      <xdr:row>86</xdr:row>
      <xdr:rowOff>95250</xdr:rowOff>
    </xdr:to>
    <xdr:sp>
      <xdr:nvSpPr>
        <xdr:cNvPr id="1" name="テキスト ボックス 1"/>
        <xdr:cNvSpPr txBox="1">
          <a:spLocks noChangeArrowheads="1"/>
        </xdr:cNvSpPr>
      </xdr:nvSpPr>
      <xdr:spPr>
        <a:xfrm>
          <a:off x="1800225" y="10448925"/>
          <a:ext cx="1276350" cy="5962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実施する措置の内容を箇条書き</a:t>
          </a:r>
          <a:r>
            <a:rPr lang="en-US" cap="none" sz="1100" b="0" i="0" u="none" baseline="0">
              <a:solidFill>
                <a:srgbClr val="000000"/>
              </a:solidFill>
              <a:latin typeface="Calibri"/>
              <a:ea typeface="Calibri"/>
              <a:cs typeface="Calibri"/>
            </a:rPr>
            <a:t>
</a:t>
          </a:r>
        </a:p>
      </xdr:txBody>
    </xdr:sp>
    <xdr:clientData/>
  </xdr:twoCellAnchor>
  <xdr:twoCellAnchor>
    <xdr:from>
      <xdr:col>10</xdr:col>
      <xdr:colOff>542925</xdr:colOff>
      <xdr:row>27</xdr:row>
      <xdr:rowOff>47625</xdr:rowOff>
    </xdr:from>
    <xdr:to>
      <xdr:col>12</xdr:col>
      <xdr:colOff>209550</xdr:colOff>
      <xdr:row>29</xdr:row>
      <xdr:rowOff>19050</xdr:rowOff>
    </xdr:to>
    <xdr:sp>
      <xdr:nvSpPr>
        <xdr:cNvPr id="2" name="テキスト ボックス 5"/>
        <xdr:cNvSpPr txBox="1">
          <a:spLocks noChangeArrowheads="1"/>
        </xdr:cNvSpPr>
      </xdr:nvSpPr>
      <xdr:spPr>
        <a:xfrm>
          <a:off x="7096125" y="5934075"/>
          <a:ext cx="1038225" cy="333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両方記載へ</a:t>
          </a:r>
        </a:p>
      </xdr:txBody>
    </xdr:sp>
    <xdr:clientData/>
  </xdr:twoCellAnchor>
  <xdr:twoCellAnchor>
    <xdr:from>
      <xdr:col>10</xdr:col>
      <xdr:colOff>95250</xdr:colOff>
      <xdr:row>27</xdr:row>
      <xdr:rowOff>76200</xdr:rowOff>
    </xdr:from>
    <xdr:to>
      <xdr:col>10</xdr:col>
      <xdr:colOff>476250</xdr:colOff>
      <xdr:row>28</xdr:row>
      <xdr:rowOff>161925</xdr:rowOff>
    </xdr:to>
    <xdr:sp>
      <xdr:nvSpPr>
        <xdr:cNvPr id="3" name="左矢印 6"/>
        <xdr:cNvSpPr>
          <a:spLocks/>
        </xdr:cNvSpPr>
      </xdr:nvSpPr>
      <xdr:spPr>
        <a:xfrm>
          <a:off x="6648450" y="5962650"/>
          <a:ext cx="381000" cy="266700"/>
        </a:xfrm>
        <a:prstGeom prst="leftArrow">
          <a:avLst>
            <a:gd name="adj" fmla="val -175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523875</xdr:colOff>
      <xdr:row>29</xdr:row>
      <xdr:rowOff>180975</xdr:rowOff>
    </xdr:from>
    <xdr:to>
      <xdr:col>8</xdr:col>
      <xdr:colOff>104775</xdr:colOff>
      <xdr:row>31</xdr:row>
      <xdr:rowOff>38100</xdr:rowOff>
    </xdr:to>
    <xdr:sp>
      <xdr:nvSpPr>
        <xdr:cNvPr id="4" name="乗算 7"/>
        <xdr:cNvSpPr>
          <a:spLocks/>
        </xdr:cNvSpPr>
      </xdr:nvSpPr>
      <xdr:spPr>
        <a:xfrm>
          <a:off x="4333875" y="6429375"/>
          <a:ext cx="952500" cy="238125"/>
        </a:xfrm>
        <a:custGeom>
          <a:pathLst>
            <a:path h="228600" w="952500">
              <a:moveTo>
                <a:pt x="222493" y="81045"/>
              </a:moveTo>
              <a:lnTo>
                <a:pt x="235041" y="28763"/>
              </a:lnTo>
              <a:lnTo>
                <a:pt x="476250" y="86653"/>
              </a:lnTo>
              <a:lnTo>
                <a:pt x="717459" y="28763"/>
              </a:lnTo>
              <a:lnTo>
                <a:pt x="730007" y="81045"/>
              </a:lnTo>
              <a:lnTo>
                <a:pt x="591445" y="114300"/>
              </a:lnTo>
              <a:lnTo>
                <a:pt x="730007" y="147555"/>
              </a:lnTo>
              <a:lnTo>
                <a:pt x="717459" y="199837"/>
              </a:lnTo>
              <a:lnTo>
                <a:pt x="476250" y="141947"/>
              </a:lnTo>
              <a:lnTo>
                <a:pt x="235041" y="199837"/>
              </a:lnTo>
              <a:lnTo>
                <a:pt x="222493" y="147555"/>
              </a:lnTo>
              <a:lnTo>
                <a:pt x="361055" y="114300"/>
              </a:lnTo>
              <a:lnTo>
                <a:pt x="222493" y="81045"/>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29</xdr:row>
      <xdr:rowOff>180975</xdr:rowOff>
    </xdr:from>
    <xdr:to>
      <xdr:col>1</xdr:col>
      <xdr:colOff>571500</xdr:colOff>
      <xdr:row>31</xdr:row>
      <xdr:rowOff>38100</xdr:rowOff>
    </xdr:to>
    <xdr:sp>
      <xdr:nvSpPr>
        <xdr:cNvPr id="5" name="乗算 8"/>
        <xdr:cNvSpPr>
          <a:spLocks/>
        </xdr:cNvSpPr>
      </xdr:nvSpPr>
      <xdr:spPr>
        <a:xfrm>
          <a:off x="0" y="6429375"/>
          <a:ext cx="952500" cy="238125"/>
        </a:xfrm>
        <a:custGeom>
          <a:pathLst>
            <a:path h="228600" w="952500">
              <a:moveTo>
                <a:pt x="222493" y="81045"/>
              </a:moveTo>
              <a:lnTo>
                <a:pt x="235041" y="28763"/>
              </a:lnTo>
              <a:lnTo>
                <a:pt x="476250" y="86653"/>
              </a:lnTo>
              <a:lnTo>
                <a:pt x="717459" y="28763"/>
              </a:lnTo>
              <a:lnTo>
                <a:pt x="730007" y="81045"/>
              </a:lnTo>
              <a:lnTo>
                <a:pt x="591445" y="114300"/>
              </a:lnTo>
              <a:lnTo>
                <a:pt x="730007" y="147555"/>
              </a:lnTo>
              <a:lnTo>
                <a:pt x="717459" y="199837"/>
              </a:lnTo>
              <a:lnTo>
                <a:pt x="476250" y="141947"/>
              </a:lnTo>
              <a:lnTo>
                <a:pt x="235041" y="199837"/>
              </a:lnTo>
              <a:lnTo>
                <a:pt x="222493" y="147555"/>
              </a:lnTo>
              <a:lnTo>
                <a:pt x="361055" y="114300"/>
              </a:lnTo>
              <a:lnTo>
                <a:pt x="222493" y="81045"/>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600075</xdr:colOff>
      <xdr:row>19</xdr:row>
      <xdr:rowOff>152400</xdr:rowOff>
    </xdr:from>
    <xdr:to>
      <xdr:col>8</xdr:col>
      <xdr:colOff>400050</xdr:colOff>
      <xdr:row>23</xdr:row>
      <xdr:rowOff>66675</xdr:rowOff>
    </xdr:to>
    <xdr:sp>
      <xdr:nvSpPr>
        <xdr:cNvPr id="1" name="テキスト ボックス 1"/>
        <xdr:cNvSpPr txBox="1">
          <a:spLocks noChangeArrowheads="1"/>
        </xdr:cNvSpPr>
      </xdr:nvSpPr>
      <xdr:spPr>
        <a:xfrm>
          <a:off x="4029075" y="3248025"/>
          <a:ext cx="1857375" cy="561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HGP創英角ｺﾞｼｯｸUB"/>
              <a:ea typeface="HGP創英角ｺﾞｼｯｸUB"/>
              <a:cs typeface="HGP創英角ｺﾞｼｯｸUB"/>
            </a:rPr>
            <a:t>海外認証クレジット（</a:t>
          </a:r>
          <a:r>
            <a:rPr lang="en-US" cap="none" sz="1100" b="0" i="0" u="none" baseline="0">
              <a:solidFill>
                <a:srgbClr val="000000"/>
              </a:solidFill>
              <a:latin typeface="HGP創英角ｺﾞｼｯｸUB"/>
              <a:ea typeface="HGP創英角ｺﾞｼｯｸUB"/>
              <a:cs typeface="HGP創英角ｺﾞｼｯｸUB"/>
            </a:rPr>
            <a:t>JCM</a:t>
          </a:r>
          <a:r>
            <a:rPr lang="en-US" cap="none" sz="1100" b="0" i="0" u="none" baseline="0">
              <a:solidFill>
                <a:srgbClr val="000000"/>
              </a:solidFill>
              <a:latin typeface="HGP創英角ｺﾞｼｯｸUB"/>
              <a:ea typeface="HGP創英角ｺﾞｼｯｸUB"/>
              <a:cs typeface="HGP創英角ｺﾞｼｯｸUB"/>
            </a:rPr>
            <a:t>クレジット）の追加</a:t>
          </a:r>
        </a:p>
      </xdr:txBody>
    </xdr:sp>
    <xdr:clientData/>
  </xdr:twoCellAnchor>
  <xdr:twoCellAnchor>
    <xdr:from>
      <xdr:col>4</xdr:col>
      <xdr:colOff>542925</xdr:colOff>
      <xdr:row>21</xdr:row>
      <xdr:rowOff>66675</xdr:rowOff>
    </xdr:from>
    <xdr:to>
      <xdr:col>5</xdr:col>
      <xdr:colOff>533400</xdr:colOff>
      <xdr:row>22</xdr:row>
      <xdr:rowOff>66675</xdr:rowOff>
    </xdr:to>
    <xdr:sp>
      <xdr:nvSpPr>
        <xdr:cNvPr id="2" name="左矢印 2"/>
        <xdr:cNvSpPr>
          <a:spLocks/>
        </xdr:cNvSpPr>
      </xdr:nvSpPr>
      <xdr:spPr>
        <a:xfrm>
          <a:off x="3286125" y="3486150"/>
          <a:ext cx="676275" cy="161925"/>
        </a:xfrm>
        <a:prstGeom prst="leftArrow">
          <a:avLst>
            <a:gd name="adj" fmla="val -3873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B050"/>
  </sheetPr>
  <dimension ref="A1:O41"/>
  <sheetViews>
    <sheetView tabSelected="1" view="pageBreakPreview" zoomScaleSheetLayoutView="100" zoomScalePageLayoutView="0" workbookViewId="0" topLeftCell="A1">
      <selection activeCell="C3" sqref="C3"/>
    </sheetView>
  </sheetViews>
  <sheetFormatPr defaultColWidth="9.00390625" defaultRowHeight="13.5"/>
  <cols>
    <col min="1" max="15" width="5.875" style="85" customWidth="1"/>
    <col min="16" max="16384" width="9.00390625" style="85" customWidth="1"/>
  </cols>
  <sheetData>
    <row r="1" spans="1:15" ht="21" customHeight="1">
      <c r="A1" s="1" t="s">
        <v>85</v>
      </c>
      <c r="B1" s="1"/>
      <c r="C1" s="1"/>
      <c r="D1" s="1"/>
      <c r="E1" s="1"/>
      <c r="F1" s="1"/>
      <c r="G1" s="1"/>
      <c r="H1" s="1"/>
      <c r="I1" s="1"/>
      <c r="J1" s="1"/>
      <c r="K1" s="1"/>
      <c r="L1" s="1"/>
      <c r="M1" s="1"/>
      <c r="N1" s="1"/>
      <c r="O1" s="1"/>
    </row>
    <row r="2" spans="1:15" ht="54.75" customHeight="1">
      <c r="A2" s="262" t="s">
        <v>28</v>
      </c>
      <c r="B2" s="262"/>
      <c r="C2" s="262"/>
      <c r="D2" s="262"/>
      <c r="E2" s="262"/>
      <c r="F2" s="262"/>
      <c r="G2" s="262"/>
      <c r="H2" s="262"/>
      <c r="I2" s="262"/>
      <c r="J2" s="262"/>
      <c r="K2" s="262"/>
      <c r="L2" s="262"/>
      <c r="M2" s="262"/>
      <c r="N2" s="262"/>
      <c r="O2" s="262"/>
    </row>
    <row r="3" spans="1:15" ht="20.25" customHeight="1">
      <c r="A3" s="3"/>
      <c r="B3" s="2"/>
      <c r="C3" s="2"/>
      <c r="D3" s="2"/>
      <c r="E3" s="2"/>
      <c r="F3" s="3"/>
      <c r="G3" s="3"/>
      <c r="H3" s="3"/>
      <c r="I3" s="3" t="s">
        <v>216</v>
      </c>
      <c r="J3" s="36"/>
      <c r="K3" s="3" t="s">
        <v>0</v>
      </c>
      <c r="L3" s="36"/>
      <c r="M3" s="3" t="s">
        <v>1</v>
      </c>
      <c r="N3" s="36"/>
      <c r="O3" s="3" t="s">
        <v>2</v>
      </c>
    </row>
    <row r="4" spans="1:15" ht="13.5">
      <c r="A4" s="3"/>
      <c r="B4" s="3" t="s">
        <v>27</v>
      </c>
      <c r="C4" s="2"/>
      <c r="D4" s="2"/>
      <c r="E4" s="2"/>
      <c r="F4" s="3"/>
      <c r="G4" s="3"/>
      <c r="H4" s="3"/>
      <c r="I4" s="3"/>
      <c r="J4" s="3"/>
      <c r="K4" s="3"/>
      <c r="L4" s="3"/>
      <c r="M4" s="3"/>
      <c r="N4" s="3"/>
      <c r="O4" s="3"/>
    </row>
    <row r="5" spans="1:15" ht="13.5">
      <c r="A5" s="3"/>
      <c r="B5" s="2"/>
      <c r="C5" s="2"/>
      <c r="D5" s="2"/>
      <c r="E5" s="2"/>
      <c r="F5" s="3"/>
      <c r="G5" s="3"/>
      <c r="H5" s="3" t="s">
        <v>3</v>
      </c>
      <c r="I5" s="233"/>
      <c r="J5" s="233"/>
      <c r="K5" s="233"/>
      <c r="L5" s="233"/>
      <c r="M5" s="233"/>
      <c r="N5" s="233"/>
      <c r="O5" s="233"/>
    </row>
    <row r="6" spans="1:15" ht="13.5">
      <c r="A6" s="3"/>
      <c r="B6" s="2"/>
      <c r="C6" s="2"/>
      <c r="D6" s="2"/>
      <c r="E6" s="2"/>
      <c r="F6" s="3"/>
      <c r="G6" s="3"/>
      <c r="H6" s="3"/>
      <c r="I6" s="233"/>
      <c r="J6" s="233"/>
      <c r="K6" s="233"/>
      <c r="L6" s="233"/>
      <c r="M6" s="233"/>
      <c r="N6" s="233"/>
      <c r="O6" s="233"/>
    </row>
    <row r="7" spans="1:15" ht="13.5">
      <c r="A7" s="3"/>
      <c r="B7" s="2"/>
      <c r="C7" s="2"/>
      <c r="D7" s="2"/>
      <c r="E7" s="2"/>
      <c r="F7" s="3"/>
      <c r="G7" s="3"/>
      <c r="H7" s="3"/>
      <c r="I7" s="3"/>
      <c r="J7" s="6" t="s">
        <v>29</v>
      </c>
      <c r="K7" s="4"/>
      <c r="L7" s="4"/>
      <c r="M7" s="4"/>
      <c r="N7" s="4"/>
      <c r="O7" s="4"/>
    </row>
    <row r="8" spans="1:15" ht="13.5">
      <c r="A8" s="3"/>
      <c r="B8" s="2"/>
      <c r="C8" s="2"/>
      <c r="D8" s="2"/>
      <c r="E8" s="2"/>
      <c r="F8" s="3"/>
      <c r="G8" s="3"/>
      <c r="H8" s="3" t="s">
        <v>4</v>
      </c>
      <c r="I8" s="233"/>
      <c r="J8" s="233"/>
      <c r="K8" s="233"/>
      <c r="L8" s="233"/>
      <c r="M8" s="233"/>
      <c r="N8" s="233"/>
      <c r="O8" s="233"/>
    </row>
    <row r="9" spans="1:15" ht="13.5">
      <c r="A9" s="3"/>
      <c r="B9" s="2"/>
      <c r="C9" s="2"/>
      <c r="D9" s="2"/>
      <c r="E9" s="2"/>
      <c r="F9" s="3"/>
      <c r="G9" s="3"/>
      <c r="H9" s="3"/>
      <c r="I9" s="266"/>
      <c r="J9" s="266"/>
      <c r="K9" s="266"/>
      <c r="L9" s="266"/>
      <c r="M9" s="266"/>
      <c r="N9" s="266"/>
      <c r="O9" s="266"/>
    </row>
    <row r="10" spans="1:15" ht="13.5">
      <c r="A10" s="3"/>
      <c r="B10" s="2"/>
      <c r="C10" s="2"/>
      <c r="D10" s="2"/>
      <c r="E10" s="2"/>
      <c r="F10" s="3"/>
      <c r="G10" s="3"/>
      <c r="H10" s="3"/>
      <c r="I10" s="3"/>
      <c r="J10" s="6" t="s">
        <v>5</v>
      </c>
      <c r="K10" s="6"/>
      <c r="L10" s="6"/>
      <c r="M10" s="6"/>
      <c r="N10" s="6"/>
      <c r="O10" s="6"/>
    </row>
    <row r="11" spans="1:15" ht="13.5">
      <c r="A11" s="3"/>
      <c r="B11" s="2"/>
      <c r="C11" s="2"/>
      <c r="D11" s="2"/>
      <c r="E11" s="2"/>
      <c r="F11" s="3"/>
      <c r="G11" s="3"/>
      <c r="H11" s="3"/>
      <c r="I11" s="3"/>
      <c r="J11" s="3"/>
      <c r="K11" s="3"/>
      <c r="L11" s="3"/>
      <c r="M11" s="3"/>
      <c r="N11" s="3"/>
      <c r="O11" s="3"/>
    </row>
    <row r="12" spans="1:15" ht="13.5">
      <c r="A12" s="3"/>
      <c r="B12" s="3" t="s">
        <v>228</v>
      </c>
      <c r="C12" s="3"/>
      <c r="D12" s="3"/>
      <c r="E12" s="3"/>
      <c r="F12" s="3"/>
      <c r="G12" s="3"/>
      <c r="H12" s="3"/>
      <c r="I12" s="3"/>
      <c r="J12" s="3"/>
      <c r="K12" s="3"/>
      <c r="L12" s="3"/>
      <c r="M12" s="3"/>
      <c r="N12" s="3"/>
      <c r="O12" s="3"/>
    </row>
    <row r="13" spans="1:15" ht="13.5">
      <c r="A13" s="7"/>
      <c r="B13" s="7"/>
      <c r="C13" s="7"/>
      <c r="D13" s="7"/>
      <c r="E13" s="7"/>
      <c r="F13" s="7"/>
      <c r="G13" s="7"/>
      <c r="H13" s="7"/>
      <c r="I13" s="7"/>
      <c r="J13" s="7"/>
      <c r="K13" s="7"/>
      <c r="L13" s="7"/>
      <c r="M13" s="7"/>
      <c r="N13" s="7"/>
      <c r="O13" s="7"/>
    </row>
    <row r="14" spans="1:15" ht="21" customHeight="1">
      <c r="A14" s="234" t="s">
        <v>221</v>
      </c>
      <c r="B14" s="235"/>
      <c r="C14" s="235"/>
      <c r="D14" s="235"/>
      <c r="E14" s="236"/>
      <c r="F14" s="37"/>
      <c r="G14" s="250" t="s">
        <v>30</v>
      </c>
      <c r="H14" s="251"/>
      <c r="I14" s="251"/>
      <c r="J14" s="251"/>
      <c r="K14" s="251"/>
      <c r="L14" s="251"/>
      <c r="M14" s="251"/>
      <c r="N14" s="251"/>
      <c r="O14" s="252"/>
    </row>
    <row r="15" spans="1:15" ht="21" customHeight="1">
      <c r="A15" s="263"/>
      <c r="B15" s="264"/>
      <c r="C15" s="264"/>
      <c r="D15" s="264"/>
      <c r="E15" s="265"/>
      <c r="F15" s="37"/>
      <c r="G15" s="250" t="s">
        <v>31</v>
      </c>
      <c r="H15" s="251"/>
      <c r="I15" s="251"/>
      <c r="J15" s="251"/>
      <c r="K15" s="251"/>
      <c r="L15" s="251"/>
      <c r="M15" s="251"/>
      <c r="N15" s="251"/>
      <c r="O15" s="252"/>
    </row>
    <row r="16" spans="1:15" ht="21" customHeight="1">
      <c r="A16" s="263"/>
      <c r="B16" s="264"/>
      <c r="C16" s="264"/>
      <c r="D16" s="264"/>
      <c r="E16" s="265"/>
      <c r="F16" s="37" t="s">
        <v>17</v>
      </c>
      <c r="G16" s="250" t="s">
        <v>32</v>
      </c>
      <c r="H16" s="251"/>
      <c r="I16" s="251"/>
      <c r="J16" s="251"/>
      <c r="K16" s="251"/>
      <c r="L16" s="251"/>
      <c r="M16" s="251"/>
      <c r="N16" s="251"/>
      <c r="O16" s="252"/>
    </row>
    <row r="17" spans="1:15" ht="21" customHeight="1">
      <c r="A17" s="263"/>
      <c r="B17" s="264"/>
      <c r="C17" s="264"/>
      <c r="D17" s="264"/>
      <c r="E17" s="265"/>
      <c r="F17" s="37" t="s">
        <v>17</v>
      </c>
      <c r="G17" s="250" t="s">
        <v>33</v>
      </c>
      <c r="H17" s="251"/>
      <c r="I17" s="251"/>
      <c r="J17" s="251"/>
      <c r="K17" s="251"/>
      <c r="L17" s="251"/>
      <c r="M17" s="251"/>
      <c r="N17" s="251"/>
      <c r="O17" s="252"/>
    </row>
    <row r="18" spans="1:15" ht="21" customHeight="1">
      <c r="A18" s="263"/>
      <c r="B18" s="264"/>
      <c r="C18" s="264"/>
      <c r="D18" s="264"/>
      <c r="E18" s="265"/>
      <c r="F18" s="37" t="s">
        <v>17</v>
      </c>
      <c r="G18" s="250" t="s">
        <v>34</v>
      </c>
      <c r="H18" s="251"/>
      <c r="I18" s="251"/>
      <c r="J18" s="251"/>
      <c r="K18" s="251"/>
      <c r="L18" s="251"/>
      <c r="M18" s="251"/>
      <c r="N18" s="251"/>
      <c r="O18" s="252"/>
    </row>
    <row r="19" spans="1:15" ht="21" customHeight="1">
      <c r="A19" s="263"/>
      <c r="B19" s="264"/>
      <c r="C19" s="264"/>
      <c r="D19" s="264"/>
      <c r="E19" s="265"/>
      <c r="F19" s="37" t="s">
        <v>17</v>
      </c>
      <c r="G19" s="250" t="s">
        <v>35</v>
      </c>
      <c r="H19" s="251"/>
      <c r="I19" s="251"/>
      <c r="J19" s="251"/>
      <c r="K19" s="251"/>
      <c r="L19" s="251"/>
      <c r="M19" s="251"/>
      <c r="N19" s="251"/>
      <c r="O19" s="252"/>
    </row>
    <row r="20" spans="1:15" ht="21" customHeight="1">
      <c r="A20" s="237"/>
      <c r="B20" s="238"/>
      <c r="C20" s="238"/>
      <c r="D20" s="238"/>
      <c r="E20" s="239"/>
      <c r="F20" s="37" t="s">
        <v>17</v>
      </c>
      <c r="G20" s="250" t="s">
        <v>36</v>
      </c>
      <c r="H20" s="251"/>
      <c r="I20" s="251"/>
      <c r="J20" s="251"/>
      <c r="K20" s="251"/>
      <c r="L20" s="251"/>
      <c r="M20" s="251"/>
      <c r="N20" s="251"/>
      <c r="O20" s="252"/>
    </row>
    <row r="21" spans="1:15" ht="21" customHeight="1">
      <c r="A21" s="220" t="s">
        <v>37</v>
      </c>
      <c r="B21" s="240"/>
      <c r="C21" s="240"/>
      <c r="D21" s="240"/>
      <c r="E21" s="221"/>
      <c r="F21" s="261" t="s">
        <v>38</v>
      </c>
      <c r="G21" s="261"/>
      <c r="H21" s="261"/>
      <c r="I21" s="261"/>
      <c r="J21" s="261"/>
      <c r="K21" s="261"/>
      <c r="L21" s="261"/>
      <c r="M21" s="261"/>
      <c r="N21" s="261"/>
      <c r="O21" s="261"/>
    </row>
    <row r="22" spans="1:15" ht="21" customHeight="1">
      <c r="A22" s="224"/>
      <c r="B22" s="241"/>
      <c r="C22" s="241"/>
      <c r="D22" s="241"/>
      <c r="E22" s="225"/>
      <c r="F22" s="257"/>
      <c r="G22" s="258"/>
      <c r="H22" s="258"/>
      <c r="I22" s="258"/>
      <c r="J22" s="258"/>
      <c r="K22" s="258"/>
      <c r="L22" s="258"/>
      <c r="M22" s="258"/>
      <c r="N22" s="258"/>
      <c r="O22" s="259"/>
    </row>
    <row r="23" spans="1:15" ht="21" customHeight="1">
      <c r="A23" s="245" t="s">
        <v>39</v>
      </c>
      <c r="B23" s="246"/>
      <c r="C23" s="246"/>
      <c r="D23" s="246"/>
      <c r="E23" s="247"/>
      <c r="F23" s="242"/>
      <c r="G23" s="243"/>
      <c r="H23" s="243"/>
      <c r="I23" s="243"/>
      <c r="J23" s="243"/>
      <c r="K23" s="243"/>
      <c r="L23" s="243"/>
      <c r="M23" s="243"/>
      <c r="N23" s="243"/>
      <c r="O23" s="244"/>
    </row>
    <row r="24" spans="1:15" ht="21" customHeight="1">
      <c r="A24" s="254" t="s">
        <v>7</v>
      </c>
      <c r="B24" s="255"/>
      <c r="C24" s="255"/>
      <c r="D24" s="255"/>
      <c r="E24" s="256"/>
      <c r="F24" s="38" t="s">
        <v>217</v>
      </c>
      <c r="G24" s="84"/>
      <c r="H24" s="39" t="s">
        <v>19</v>
      </c>
      <c r="I24" s="40" t="s">
        <v>22</v>
      </c>
      <c r="J24" s="161" t="s">
        <v>217</v>
      </c>
      <c r="K24" s="42">
        <f>IF('別紙'!K20="","",'別紙'!K20)</f>
      </c>
      <c r="L24" s="39" t="s">
        <v>19</v>
      </c>
      <c r="M24" s="39"/>
      <c r="N24" s="39"/>
      <c r="O24" s="41"/>
    </row>
    <row r="25" spans="1:15" ht="13.5">
      <c r="A25" s="234" t="s">
        <v>40</v>
      </c>
      <c r="B25" s="235"/>
      <c r="C25" s="235"/>
      <c r="D25" s="235"/>
      <c r="E25" s="236"/>
      <c r="F25" s="220" t="s">
        <v>25</v>
      </c>
      <c r="G25" s="240"/>
      <c r="H25" s="240"/>
      <c r="I25" s="240"/>
      <c r="J25" s="240"/>
      <c r="K25" s="240"/>
      <c r="L25" s="240"/>
      <c r="M25" s="240"/>
      <c r="N25" s="240"/>
      <c r="O25" s="221"/>
    </row>
    <row r="26" spans="1:15" ht="13.5">
      <c r="A26" s="237"/>
      <c r="B26" s="238"/>
      <c r="C26" s="238"/>
      <c r="D26" s="238"/>
      <c r="E26" s="239"/>
      <c r="F26" s="224"/>
      <c r="G26" s="241"/>
      <c r="H26" s="241"/>
      <c r="I26" s="241"/>
      <c r="J26" s="241"/>
      <c r="K26" s="241"/>
      <c r="L26" s="241"/>
      <c r="M26" s="241"/>
      <c r="N26" s="241"/>
      <c r="O26" s="225"/>
    </row>
    <row r="27" spans="1:15" ht="13.5">
      <c r="A27" s="234" t="s">
        <v>41</v>
      </c>
      <c r="B27" s="235"/>
      <c r="C27" s="235"/>
      <c r="D27" s="235"/>
      <c r="E27" s="236"/>
      <c r="F27" s="220" t="s">
        <v>25</v>
      </c>
      <c r="G27" s="240"/>
      <c r="H27" s="240"/>
      <c r="I27" s="240"/>
      <c r="J27" s="240"/>
      <c r="K27" s="240"/>
      <c r="L27" s="240"/>
      <c r="M27" s="240"/>
      <c r="N27" s="240"/>
      <c r="O27" s="221"/>
    </row>
    <row r="28" spans="1:15" ht="26.25" customHeight="1">
      <c r="A28" s="237"/>
      <c r="B28" s="238"/>
      <c r="C28" s="238"/>
      <c r="D28" s="238"/>
      <c r="E28" s="239"/>
      <c r="F28" s="224"/>
      <c r="G28" s="241"/>
      <c r="H28" s="241"/>
      <c r="I28" s="241"/>
      <c r="J28" s="241"/>
      <c r="K28" s="241"/>
      <c r="L28" s="241"/>
      <c r="M28" s="241"/>
      <c r="N28" s="241"/>
      <c r="O28" s="225"/>
    </row>
    <row r="29" spans="1:15" ht="30.75" customHeight="1">
      <c r="A29" s="234" t="s">
        <v>42</v>
      </c>
      <c r="B29" s="235"/>
      <c r="C29" s="235"/>
      <c r="D29" s="235"/>
      <c r="E29" s="236"/>
      <c r="F29" s="220"/>
      <c r="G29" s="240"/>
      <c r="H29" s="240"/>
      <c r="I29" s="240"/>
      <c r="J29" s="240"/>
      <c r="K29" s="240"/>
      <c r="L29" s="240"/>
      <c r="M29" s="240"/>
      <c r="N29" s="240"/>
      <c r="O29" s="221"/>
    </row>
    <row r="30" spans="1:15" ht="30.75" customHeight="1">
      <c r="A30" s="237"/>
      <c r="B30" s="238"/>
      <c r="C30" s="238"/>
      <c r="D30" s="238"/>
      <c r="E30" s="239"/>
      <c r="F30" s="224"/>
      <c r="G30" s="241"/>
      <c r="H30" s="241"/>
      <c r="I30" s="241"/>
      <c r="J30" s="241"/>
      <c r="K30" s="241"/>
      <c r="L30" s="241"/>
      <c r="M30" s="241"/>
      <c r="N30" s="241"/>
      <c r="O30" s="225"/>
    </row>
    <row r="31" spans="1:15" ht="27" customHeight="1">
      <c r="A31" s="13" t="s">
        <v>8</v>
      </c>
      <c r="B31" s="260" t="s">
        <v>43</v>
      </c>
      <c r="C31" s="260"/>
      <c r="D31" s="260"/>
      <c r="E31" s="260"/>
      <c r="F31" s="260"/>
      <c r="G31" s="260"/>
      <c r="H31" s="260"/>
      <c r="I31" s="260"/>
      <c r="J31" s="260"/>
      <c r="K31" s="260"/>
      <c r="L31" s="260"/>
      <c r="M31" s="260"/>
      <c r="N31" s="260"/>
      <c r="O31" s="260"/>
    </row>
    <row r="32" spans="1:15" ht="13.5">
      <c r="A32" s="11" t="s">
        <v>9</v>
      </c>
      <c r="B32" s="12" t="s">
        <v>218</v>
      </c>
      <c r="C32" s="12"/>
      <c r="D32" s="12"/>
      <c r="E32" s="12"/>
      <c r="F32" s="12"/>
      <c r="G32" s="12"/>
      <c r="H32" s="12"/>
      <c r="I32" s="12"/>
      <c r="J32" s="12"/>
      <c r="K32" s="12"/>
      <c r="L32" s="12"/>
      <c r="M32" s="12"/>
      <c r="N32" s="12"/>
      <c r="O32" s="12"/>
    </row>
    <row r="33" spans="1:15" ht="29.25" customHeight="1">
      <c r="A33" s="11" t="s">
        <v>223</v>
      </c>
      <c r="B33" s="248" t="s">
        <v>227</v>
      </c>
      <c r="C33" s="248"/>
      <c r="D33" s="248"/>
      <c r="E33" s="248"/>
      <c r="F33" s="248"/>
      <c r="G33" s="248"/>
      <c r="H33" s="248"/>
      <c r="I33" s="248"/>
      <c r="J33" s="248"/>
      <c r="K33" s="248"/>
      <c r="L33" s="248"/>
      <c r="M33" s="248"/>
      <c r="N33" s="248"/>
      <c r="O33" s="248"/>
    </row>
    <row r="34" spans="1:15" ht="13.5">
      <c r="A34" s="11" t="s">
        <v>224</v>
      </c>
      <c r="B34" s="253" t="s">
        <v>44</v>
      </c>
      <c r="C34" s="253"/>
      <c r="D34" s="253"/>
      <c r="E34" s="253"/>
      <c r="F34" s="253"/>
      <c r="G34" s="253"/>
      <c r="H34" s="253"/>
      <c r="I34" s="253"/>
      <c r="J34" s="253"/>
      <c r="K34" s="253"/>
      <c r="L34" s="253"/>
      <c r="M34" s="253"/>
      <c r="N34" s="253"/>
      <c r="O34" s="253"/>
    </row>
    <row r="35" spans="1:15" ht="13.5">
      <c r="A35" s="11" t="s">
        <v>225</v>
      </c>
      <c r="B35" s="86" t="s">
        <v>45</v>
      </c>
      <c r="C35" s="15"/>
      <c r="D35" s="15"/>
      <c r="E35" s="15"/>
      <c r="F35" s="15"/>
      <c r="G35" s="15"/>
      <c r="H35" s="15"/>
      <c r="I35" s="15"/>
      <c r="J35" s="15"/>
      <c r="K35" s="15"/>
      <c r="L35" s="15"/>
      <c r="M35" s="15"/>
      <c r="N35" s="15"/>
      <c r="O35" s="15"/>
    </row>
    <row r="36" spans="1:15" ht="13.5">
      <c r="A36" s="11" t="s">
        <v>226</v>
      </c>
      <c r="B36" s="248" t="s">
        <v>222</v>
      </c>
      <c r="C36" s="248"/>
      <c r="D36" s="248"/>
      <c r="E36" s="248"/>
      <c r="F36" s="248"/>
      <c r="G36" s="248"/>
      <c r="H36" s="248"/>
      <c r="I36" s="248"/>
      <c r="J36" s="248"/>
      <c r="K36" s="248"/>
      <c r="L36" s="248"/>
      <c r="M36" s="248"/>
      <c r="N36" s="248"/>
      <c r="O36" s="248"/>
    </row>
    <row r="37" spans="1:15" ht="13.5">
      <c r="A37" s="1"/>
      <c r="B37" s="249"/>
      <c r="C37" s="249"/>
      <c r="D37" s="249"/>
      <c r="E37" s="249"/>
      <c r="F37" s="249"/>
      <c r="G37" s="249"/>
      <c r="H37" s="249"/>
      <c r="I37" s="249"/>
      <c r="J37" s="249"/>
      <c r="K37" s="249"/>
      <c r="L37" s="249"/>
      <c r="M37" s="249"/>
      <c r="N37" s="249"/>
      <c r="O37" s="249"/>
    </row>
    <row r="38" spans="1:15" ht="18" customHeight="1">
      <c r="A38" s="220" t="s">
        <v>20</v>
      </c>
      <c r="B38" s="221"/>
      <c r="C38" s="8" t="s">
        <v>3</v>
      </c>
      <c r="D38" s="9"/>
      <c r="E38" s="10"/>
      <c r="F38" s="226"/>
      <c r="G38" s="226"/>
      <c r="H38" s="226"/>
      <c r="I38" s="226"/>
      <c r="J38" s="226"/>
      <c r="K38" s="226"/>
      <c r="L38" s="226"/>
      <c r="M38" s="226"/>
      <c r="N38" s="226"/>
      <c r="O38" s="226"/>
    </row>
    <row r="39" spans="1:15" ht="18" customHeight="1">
      <c r="A39" s="222"/>
      <c r="B39" s="223"/>
      <c r="C39" s="8" t="s">
        <v>46</v>
      </c>
      <c r="D39" s="9"/>
      <c r="E39" s="10"/>
      <c r="F39" s="226"/>
      <c r="G39" s="226"/>
      <c r="H39" s="226"/>
      <c r="I39" s="226"/>
      <c r="J39" s="226"/>
      <c r="K39" s="226"/>
      <c r="L39" s="226"/>
      <c r="M39" s="226"/>
      <c r="N39" s="226"/>
      <c r="O39" s="226"/>
    </row>
    <row r="40" spans="1:15" ht="18" customHeight="1">
      <c r="A40" s="222"/>
      <c r="B40" s="223"/>
      <c r="C40" s="8" t="s">
        <v>47</v>
      </c>
      <c r="D40" s="9"/>
      <c r="E40" s="10"/>
      <c r="F40" s="227"/>
      <c r="G40" s="228"/>
      <c r="H40" s="228"/>
      <c r="I40" s="228"/>
      <c r="J40" s="228"/>
      <c r="K40" s="228"/>
      <c r="L40" s="228"/>
      <c r="M40" s="228"/>
      <c r="N40" s="228"/>
      <c r="O40" s="229"/>
    </row>
    <row r="41" spans="1:15" ht="18" customHeight="1">
      <c r="A41" s="224"/>
      <c r="B41" s="225"/>
      <c r="C41" s="8" t="s">
        <v>48</v>
      </c>
      <c r="D41" s="9"/>
      <c r="E41" s="10"/>
      <c r="F41" s="230"/>
      <c r="G41" s="231"/>
      <c r="H41" s="231"/>
      <c r="I41" s="231"/>
      <c r="J41" s="231"/>
      <c r="K41" s="231"/>
      <c r="L41" s="231"/>
      <c r="M41" s="231"/>
      <c r="N41" s="231"/>
      <c r="O41" s="232"/>
    </row>
  </sheetData>
  <sheetProtection/>
  <protectedRanges>
    <protectedRange password="C727" sqref="A29:IV65536 A1:IV28" name="範囲1"/>
  </protectedRanges>
  <mergeCells count="34">
    <mergeCell ref="A2:O2"/>
    <mergeCell ref="A14:E20"/>
    <mergeCell ref="G14:O14"/>
    <mergeCell ref="G15:O15"/>
    <mergeCell ref="G16:O16"/>
    <mergeCell ref="I9:O9"/>
    <mergeCell ref="I6:O6"/>
    <mergeCell ref="I8:O8"/>
    <mergeCell ref="F27:O28"/>
    <mergeCell ref="A21:E22"/>
    <mergeCell ref="A29:E30"/>
    <mergeCell ref="F29:O30"/>
    <mergeCell ref="A27:E28"/>
    <mergeCell ref="F21:O21"/>
    <mergeCell ref="B36:O37"/>
    <mergeCell ref="G17:O17"/>
    <mergeCell ref="G18:O18"/>
    <mergeCell ref="G19:O19"/>
    <mergeCell ref="G20:O20"/>
    <mergeCell ref="B33:O33"/>
    <mergeCell ref="B34:O34"/>
    <mergeCell ref="A24:E24"/>
    <mergeCell ref="F22:O22"/>
    <mergeCell ref="B31:O31"/>
    <mergeCell ref="A38:B41"/>
    <mergeCell ref="F38:O38"/>
    <mergeCell ref="F39:O39"/>
    <mergeCell ref="F40:O40"/>
    <mergeCell ref="F41:O41"/>
    <mergeCell ref="I5:O5"/>
    <mergeCell ref="A25:E26"/>
    <mergeCell ref="F25:O26"/>
    <mergeCell ref="F23:O23"/>
    <mergeCell ref="A23:E23"/>
  </mergeCells>
  <dataValidations count="2">
    <dataValidation type="list" allowBlank="1" showInputMessage="1" showErrorMessage="1" sqref="F14:F20">
      <formula1>"　,レ"</formula1>
    </dataValidation>
    <dataValidation type="list" allowBlank="1" showInputMessage="1" showErrorMessage="1" promptTitle="リストから選択してください" sqref="F23:O23">
      <formula1>業種コード</formula1>
    </dataValidation>
  </dataValidations>
  <printOptions/>
  <pageMargins left="0.7" right="0.7" top="0.75" bottom="0.75" header="0.3" footer="0.3"/>
  <pageSetup horizontalDpi="600" verticalDpi="600" orientation="portrait" paperSize="9" scale="92" r:id="rId3"/>
  <legacyDrawing r:id="rId2"/>
</worksheet>
</file>

<file path=xl/worksheets/sheet2.xml><?xml version="1.0" encoding="utf-8"?>
<worksheet xmlns="http://schemas.openxmlformats.org/spreadsheetml/2006/main" xmlns:r="http://schemas.openxmlformats.org/officeDocument/2006/relationships">
  <sheetPr>
    <tabColor rgb="FF00B0F0"/>
  </sheetPr>
  <dimension ref="A1:T99"/>
  <sheetViews>
    <sheetView view="pageBreakPreview" zoomScaleNormal="75" zoomScaleSheetLayoutView="100" zoomScalePageLayoutView="0" workbookViewId="0" topLeftCell="A40">
      <selection activeCell="F52" sqref="F52:K55"/>
    </sheetView>
  </sheetViews>
  <sheetFormatPr defaultColWidth="9.00390625" defaultRowHeight="13.5"/>
  <cols>
    <col min="1" max="1" width="5.00390625" style="43" customWidth="1"/>
    <col min="2" max="16384" width="9.00390625" style="43" customWidth="1"/>
  </cols>
  <sheetData>
    <row r="1" spans="1:13" s="14" customFormat="1" ht="15" customHeight="1">
      <c r="A1" s="14" t="s">
        <v>49</v>
      </c>
      <c r="M1" s="111" t="s">
        <v>229</v>
      </c>
    </row>
    <row r="2" ht="15" thickBot="1">
      <c r="A2" s="177" t="s">
        <v>237</v>
      </c>
    </row>
    <row r="3" spans="1:13" s="14" customFormat="1" ht="15" customHeight="1">
      <c r="A3" s="370" t="s">
        <v>238</v>
      </c>
      <c r="B3" s="371"/>
      <c r="C3" s="372"/>
      <c r="D3" s="380"/>
      <c r="E3" s="380"/>
      <c r="F3" s="350" t="s">
        <v>241</v>
      </c>
      <c r="G3" s="350"/>
      <c r="H3" s="350" t="s">
        <v>4</v>
      </c>
      <c r="I3" s="351"/>
      <c r="M3" s="111"/>
    </row>
    <row r="4" spans="1:13" s="14" customFormat="1" ht="15" customHeight="1">
      <c r="A4" s="373"/>
      <c r="B4" s="374"/>
      <c r="C4" s="375"/>
      <c r="D4" s="379" t="s">
        <v>239</v>
      </c>
      <c r="E4" s="379"/>
      <c r="F4" s="352"/>
      <c r="G4" s="352"/>
      <c r="H4" s="352"/>
      <c r="I4" s="353"/>
      <c r="M4" s="111"/>
    </row>
    <row r="5" spans="1:13" s="14" customFormat="1" ht="15" customHeight="1">
      <c r="A5" s="373"/>
      <c r="B5" s="374"/>
      <c r="C5" s="375"/>
      <c r="D5" s="362" t="s">
        <v>242</v>
      </c>
      <c r="E5" s="363"/>
      <c r="F5" s="356"/>
      <c r="G5" s="364"/>
      <c r="H5" s="356"/>
      <c r="I5" s="357"/>
      <c r="M5" s="111"/>
    </row>
    <row r="6" spans="1:13" s="14" customFormat="1" ht="15" customHeight="1" thickBot="1">
      <c r="A6" s="376"/>
      <c r="B6" s="377"/>
      <c r="C6" s="378"/>
      <c r="D6" s="381" t="s">
        <v>240</v>
      </c>
      <c r="E6" s="381"/>
      <c r="F6" s="354"/>
      <c r="G6" s="354"/>
      <c r="H6" s="354"/>
      <c r="I6" s="355"/>
      <c r="M6" s="111"/>
    </row>
    <row r="7" spans="1:13" s="14" customFormat="1" ht="15" customHeight="1">
      <c r="A7" s="358" t="s">
        <v>243</v>
      </c>
      <c r="B7" s="358"/>
      <c r="C7" s="358"/>
      <c r="D7" s="358"/>
      <c r="E7" s="358"/>
      <c r="F7" s="358"/>
      <c r="G7" s="358"/>
      <c r="H7" s="358"/>
      <c r="I7" s="358"/>
      <c r="J7" s="358"/>
      <c r="K7" s="358"/>
      <c r="L7" s="358"/>
      <c r="M7" s="358"/>
    </row>
    <row r="8" spans="1:13" s="14" customFormat="1" ht="15" customHeight="1">
      <c r="A8" s="218"/>
      <c r="B8" s="218"/>
      <c r="C8" s="218"/>
      <c r="D8" s="218"/>
      <c r="E8" s="218"/>
      <c r="F8" s="218"/>
      <c r="G8" s="218"/>
      <c r="H8" s="218"/>
      <c r="I8" s="218"/>
      <c r="J8" s="218"/>
      <c r="K8" s="218"/>
      <c r="L8" s="218"/>
      <c r="M8" s="218"/>
    </row>
    <row r="9" ht="15" thickBot="1">
      <c r="A9" s="177" t="s">
        <v>251</v>
      </c>
    </row>
    <row r="10" spans="1:13" ht="14.25">
      <c r="A10" s="197" t="s">
        <v>252</v>
      </c>
      <c r="B10" s="198"/>
      <c r="C10" s="198"/>
      <c r="D10" s="198"/>
      <c r="E10" s="198"/>
      <c r="F10" s="199"/>
      <c r="G10" s="200"/>
      <c r="H10" s="200"/>
      <c r="I10" s="201"/>
      <c r="J10" s="199"/>
      <c r="K10" s="202"/>
      <c r="L10" s="202"/>
      <c r="M10" s="203"/>
    </row>
    <row r="11" spans="1:13" ht="14.25">
      <c r="A11" s="204"/>
      <c r="B11" s="193"/>
      <c r="C11" s="193"/>
      <c r="D11" s="193"/>
      <c r="E11" s="193"/>
      <c r="F11" s="194"/>
      <c r="G11" s="195"/>
      <c r="H11" s="195"/>
      <c r="I11" s="196"/>
      <c r="J11" s="194"/>
      <c r="K11" s="205"/>
      <c r="L11" s="205"/>
      <c r="M11" s="206"/>
    </row>
    <row r="12" spans="1:13" ht="14.25">
      <c r="A12" s="204"/>
      <c r="B12" s="193"/>
      <c r="C12" s="193"/>
      <c r="D12" s="193"/>
      <c r="E12" s="193"/>
      <c r="F12" s="194"/>
      <c r="G12" s="195"/>
      <c r="H12" s="195"/>
      <c r="I12" s="196"/>
      <c r="J12" s="194"/>
      <c r="K12" s="205"/>
      <c r="L12" s="205"/>
      <c r="M12" s="206"/>
    </row>
    <row r="13" spans="1:13" ht="14.25">
      <c r="A13" s="204" t="s">
        <v>253</v>
      </c>
      <c r="B13" s="193"/>
      <c r="C13" s="193"/>
      <c r="D13" s="193"/>
      <c r="E13" s="193"/>
      <c r="F13" s="194"/>
      <c r="G13" s="195"/>
      <c r="H13" s="195"/>
      <c r="I13" s="196"/>
      <c r="J13" s="194"/>
      <c r="K13" s="205"/>
      <c r="L13" s="205"/>
      <c r="M13" s="206"/>
    </row>
    <row r="14" spans="1:13" ht="14.25">
      <c r="A14" s="204"/>
      <c r="B14" s="193"/>
      <c r="C14" s="193"/>
      <c r="D14" s="193"/>
      <c r="E14" s="193"/>
      <c r="F14" s="194"/>
      <c r="G14" s="195"/>
      <c r="H14" s="195"/>
      <c r="I14" s="196"/>
      <c r="J14" s="194"/>
      <c r="K14" s="205"/>
      <c r="L14" s="205"/>
      <c r="M14" s="206"/>
    </row>
    <row r="15" spans="1:13" ht="14.25">
      <c r="A15" s="204"/>
      <c r="B15" s="193"/>
      <c r="C15" s="193"/>
      <c r="D15" s="193"/>
      <c r="E15" s="193"/>
      <c r="F15" s="194"/>
      <c r="G15" s="195"/>
      <c r="H15" s="195"/>
      <c r="I15" s="196"/>
      <c r="J15" s="194"/>
      <c r="K15" s="205"/>
      <c r="L15" s="205"/>
      <c r="M15" s="206"/>
    </row>
    <row r="16" spans="1:13" ht="15" thickBot="1">
      <c r="A16" s="207"/>
      <c r="B16" s="208"/>
      <c r="C16" s="208"/>
      <c r="D16" s="208"/>
      <c r="E16" s="208"/>
      <c r="F16" s="209"/>
      <c r="G16" s="210"/>
      <c r="H16" s="210"/>
      <c r="I16" s="211"/>
      <c r="J16" s="209"/>
      <c r="K16" s="212"/>
      <c r="L16" s="212"/>
      <c r="M16" s="213"/>
    </row>
    <row r="17" spans="1:13" s="14" customFormat="1" ht="15" customHeight="1">
      <c r="A17" s="175"/>
      <c r="B17" s="175"/>
      <c r="C17" s="175"/>
      <c r="D17" s="175"/>
      <c r="E17" s="175"/>
      <c r="F17" s="175"/>
      <c r="G17" s="175"/>
      <c r="H17" s="175"/>
      <c r="I17" s="175"/>
      <c r="J17" s="175"/>
      <c r="K17" s="175"/>
      <c r="L17" s="175"/>
      <c r="M17" s="175"/>
    </row>
    <row r="18" s="14" customFormat="1" ht="15" customHeight="1">
      <c r="A18" s="43" t="s">
        <v>254</v>
      </c>
    </row>
    <row r="19" spans="6:13" ht="15" customHeight="1">
      <c r="F19" s="359" t="s">
        <v>11</v>
      </c>
      <c r="G19" s="360"/>
      <c r="H19" s="360"/>
      <c r="I19" s="361"/>
      <c r="J19" s="359" t="s">
        <v>12</v>
      </c>
      <c r="K19" s="360"/>
      <c r="L19" s="360"/>
      <c r="M19" s="361"/>
    </row>
    <row r="20" spans="1:13" ht="15" customHeight="1">
      <c r="A20" s="87" t="s">
        <v>19</v>
      </c>
      <c r="B20" s="88"/>
      <c r="C20" s="88"/>
      <c r="D20" s="88"/>
      <c r="E20" s="89"/>
      <c r="F20" s="158" t="s">
        <v>217</v>
      </c>
      <c r="G20" s="99"/>
      <c r="H20" s="88" t="s">
        <v>19</v>
      </c>
      <c r="I20" s="89"/>
      <c r="J20" s="163" t="s">
        <v>217</v>
      </c>
      <c r="K20" s="99"/>
      <c r="L20" s="88" t="s">
        <v>19</v>
      </c>
      <c r="M20" s="89"/>
    </row>
    <row r="21" spans="1:13" ht="34.5" customHeight="1">
      <c r="A21" s="267" t="s">
        <v>50</v>
      </c>
      <c r="B21" s="268"/>
      <c r="C21" s="268"/>
      <c r="D21" s="268"/>
      <c r="E21" s="269"/>
      <c r="F21" s="87"/>
      <c r="G21" s="274">
        <f>ROUND('シート1-1'!E57,0)</f>
        <v>0</v>
      </c>
      <c r="H21" s="274"/>
      <c r="I21" s="10" t="s">
        <v>13</v>
      </c>
      <c r="J21" s="87"/>
      <c r="K21" s="274" t="e">
        <f>ROUND(K23+K22,0)</f>
        <v>#REF!</v>
      </c>
      <c r="L21" s="274"/>
      <c r="M21" s="18" t="s">
        <v>13</v>
      </c>
    </row>
    <row r="22" spans="1:13" ht="34.5" customHeight="1">
      <c r="A22" s="267" t="s">
        <v>51</v>
      </c>
      <c r="B22" s="268"/>
      <c r="C22" s="268"/>
      <c r="D22" s="268"/>
      <c r="E22" s="269"/>
      <c r="F22" s="87"/>
      <c r="G22" s="274">
        <f>ROUND(シート2・3!D24,0)</f>
        <v>0</v>
      </c>
      <c r="H22" s="274"/>
      <c r="I22" s="10" t="s">
        <v>13</v>
      </c>
      <c r="J22" s="87"/>
      <c r="K22" s="274">
        <f>シート2・3!D52</f>
        <v>0</v>
      </c>
      <c r="L22" s="274"/>
      <c r="M22" s="18" t="s">
        <v>13</v>
      </c>
    </row>
    <row r="23" spans="1:13" ht="34.5" customHeight="1">
      <c r="A23" s="267" t="s">
        <v>52</v>
      </c>
      <c r="B23" s="268"/>
      <c r="C23" s="268"/>
      <c r="D23" s="268"/>
      <c r="E23" s="269"/>
      <c r="F23" s="87"/>
      <c r="G23" s="274">
        <f>ROUND(G21-G22,0)</f>
        <v>0</v>
      </c>
      <c r="H23" s="274"/>
      <c r="I23" s="10" t="s">
        <v>13</v>
      </c>
      <c r="J23" s="87"/>
      <c r="K23" s="274" t="e">
        <f>IF(#REF!&gt;0,(ROUND(#REF!,0)),(ROUND(シート4・5!G11*シート4・5!G7,0)))</f>
        <v>#REF!</v>
      </c>
      <c r="L23" s="274"/>
      <c r="M23" s="18" t="s">
        <v>13</v>
      </c>
    </row>
    <row r="24" spans="1:13" ht="20.25" customHeight="1">
      <c r="A24" s="344" t="s">
        <v>184</v>
      </c>
      <c r="B24" s="344"/>
      <c r="C24" s="344"/>
      <c r="D24" s="344"/>
      <c r="E24" s="344"/>
      <c r="F24" s="344"/>
      <c r="G24" s="344"/>
      <c r="H24" s="344"/>
      <c r="I24" s="344"/>
      <c r="J24" s="344"/>
      <c r="K24" s="344"/>
      <c r="L24" s="344"/>
      <c r="M24" s="344"/>
    </row>
    <row r="25" spans="1:13" ht="15" customHeight="1">
      <c r="A25" s="175"/>
      <c r="B25" s="175"/>
      <c r="C25" s="175"/>
      <c r="D25" s="175"/>
      <c r="E25" s="175"/>
      <c r="F25" s="175"/>
      <c r="G25" s="175"/>
      <c r="H25" s="175"/>
      <c r="I25" s="175"/>
      <c r="J25" s="175"/>
      <c r="K25" s="175"/>
      <c r="L25" s="175"/>
      <c r="M25" s="175"/>
    </row>
    <row r="26" s="14" customFormat="1" ht="15" customHeight="1">
      <c r="A26" s="43" t="s">
        <v>255</v>
      </c>
    </row>
    <row r="27" spans="1:10" ht="14.25">
      <c r="A27" s="271" t="s">
        <v>53</v>
      </c>
      <c r="B27" s="272"/>
      <c r="C27" s="272"/>
      <c r="D27" s="272"/>
      <c r="E27" s="273"/>
      <c r="F27" s="90"/>
      <c r="G27" s="91"/>
      <c r="H27" s="91"/>
      <c r="I27" s="91"/>
      <c r="J27" s="92"/>
    </row>
    <row r="28" spans="1:10" ht="14.25">
      <c r="A28" s="93" t="s">
        <v>256</v>
      </c>
      <c r="B28" s="94"/>
      <c r="C28" s="94"/>
      <c r="D28" s="94"/>
      <c r="E28" s="95"/>
      <c r="F28" s="93"/>
      <c r="G28" s="365"/>
      <c r="H28" s="365"/>
      <c r="I28" s="219" t="s">
        <v>259</v>
      </c>
      <c r="J28" s="95"/>
    </row>
    <row r="29" spans="1:13" ht="14.25">
      <c r="A29" s="271" t="s">
        <v>54</v>
      </c>
      <c r="B29" s="272"/>
      <c r="C29" s="272"/>
      <c r="D29" s="272"/>
      <c r="E29" s="273"/>
      <c r="F29" s="90"/>
      <c r="G29" s="91"/>
      <c r="H29" s="91"/>
      <c r="I29" s="91"/>
      <c r="J29" s="92"/>
      <c r="L29" s="275"/>
      <c r="M29" s="275"/>
    </row>
    <row r="30" spans="1:12" ht="15.75">
      <c r="A30" s="93" t="s">
        <v>257</v>
      </c>
      <c r="B30" s="94"/>
      <c r="C30" s="94"/>
      <c r="D30" s="94"/>
      <c r="E30" s="95"/>
      <c r="F30" s="93"/>
      <c r="G30" s="366">
        <f>IF(シート4・5!$G$11="","",シート4・5!$G$11)</f>
      </c>
      <c r="H30" s="366"/>
      <c r="I30" s="241" t="s">
        <v>258</v>
      </c>
      <c r="J30" s="225"/>
      <c r="L30" s="96" t="e">
        <f>IF(AND(0&lt;G28,0&lt;シート4・5!#REF!),"エラー","")</f>
        <v>#REF!</v>
      </c>
    </row>
    <row r="31" spans="1:10" ht="14.25">
      <c r="A31" s="267" t="s">
        <v>55</v>
      </c>
      <c r="B31" s="268"/>
      <c r="C31" s="268"/>
      <c r="D31" s="268"/>
      <c r="E31" s="269"/>
      <c r="F31" s="87"/>
      <c r="G31" s="88"/>
      <c r="H31" s="97" t="e">
        <f>IF(G28&gt;0,ROUND((#REF!-#REF!)/#REF!*100,1),ROUND((シート4・5!#REF!-シート4・5!#REF!)/シート4・5!#REF!*100,1))</f>
        <v>#REF!</v>
      </c>
      <c r="I31" s="9" t="s">
        <v>23</v>
      </c>
      <c r="J31" s="89"/>
    </row>
    <row r="32" spans="1:9" ht="5.25" customHeight="1">
      <c r="A32" s="98"/>
      <c r="B32" s="98"/>
      <c r="C32" s="98"/>
      <c r="D32" s="98"/>
      <c r="E32" s="98"/>
      <c r="F32" s="98"/>
      <c r="G32" s="98"/>
      <c r="H32" s="98"/>
      <c r="I32" s="3"/>
    </row>
    <row r="33" spans="1:11" ht="13.5" customHeight="1">
      <c r="A33" s="270" t="s">
        <v>173</v>
      </c>
      <c r="B33" s="270"/>
      <c r="C33" s="270"/>
      <c r="D33" s="270"/>
      <c r="E33" s="270"/>
      <c r="F33" s="270"/>
      <c r="G33" s="270"/>
      <c r="H33" s="270"/>
      <c r="I33" s="270"/>
      <c r="J33" s="270"/>
      <c r="K33" s="270"/>
    </row>
    <row r="34" ht="13.5" customHeight="1">
      <c r="A34" s="1" t="s">
        <v>174</v>
      </c>
    </row>
    <row r="35" ht="14.25">
      <c r="A35" s="1" t="s">
        <v>175</v>
      </c>
    </row>
    <row r="36" ht="14.25">
      <c r="A36" s="1" t="s">
        <v>56</v>
      </c>
    </row>
    <row r="37" ht="15" customHeight="1">
      <c r="A37" s="1"/>
    </row>
    <row r="38" spans="1:10" ht="15" thickBot="1">
      <c r="A38" s="174" t="s">
        <v>261</v>
      </c>
      <c r="B38" s="174"/>
      <c r="C38" s="174"/>
      <c r="D38" s="174"/>
      <c r="F38" s="174"/>
      <c r="G38" s="174"/>
      <c r="H38" s="174"/>
      <c r="I38" s="174"/>
      <c r="J38" s="174"/>
    </row>
    <row r="39" spans="1:13" ht="15" customHeight="1" thickBot="1">
      <c r="A39" s="178"/>
      <c r="B39" s="178"/>
      <c r="C39" s="178"/>
      <c r="D39" s="178"/>
      <c r="E39" s="178"/>
      <c r="F39" s="387" t="s">
        <v>11</v>
      </c>
      <c r="G39" s="382"/>
      <c r="H39" s="382"/>
      <c r="I39" s="382"/>
      <c r="J39" s="382" t="s">
        <v>12</v>
      </c>
      <c r="K39" s="382"/>
      <c r="L39" s="382"/>
      <c r="M39" s="383"/>
    </row>
    <row r="40" spans="1:13" ht="15" customHeight="1">
      <c r="A40" s="192" t="s">
        <v>19</v>
      </c>
      <c r="B40" s="172"/>
      <c r="C40" s="172"/>
      <c r="D40" s="172"/>
      <c r="E40" s="173"/>
      <c r="F40" s="191" t="s">
        <v>217</v>
      </c>
      <c r="G40" s="183"/>
      <c r="H40" s="182" t="s">
        <v>19</v>
      </c>
      <c r="I40" s="182"/>
      <c r="J40" s="184" t="s">
        <v>217</v>
      </c>
      <c r="K40" s="183"/>
      <c r="L40" s="182" t="s">
        <v>19</v>
      </c>
      <c r="M40" s="186"/>
    </row>
    <row r="41" spans="1:13" ht="34.5" customHeight="1">
      <c r="A41" s="384" t="s">
        <v>244</v>
      </c>
      <c r="B41" s="385"/>
      <c r="C41" s="385"/>
      <c r="D41" s="385"/>
      <c r="E41" s="386"/>
      <c r="F41" s="180"/>
      <c r="G41" s="369" t="s">
        <v>236</v>
      </c>
      <c r="H41" s="369"/>
      <c r="I41" s="185" t="s">
        <v>167</v>
      </c>
      <c r="J41" s="182"/>
      <c r="K41" s="369"/>
      <c r="L41" s="369"/>
      <c r="M41" s="187" t="s">
        <v>167</v>
      </c>
    </row>
    <row r="42" spans="1:13" ht="15" customHeight="1">
      <c r="A42" s="367" t="s">
        <v>246</v>
      </c>
      <c r="B42" s="368"/>
      <c r="C42" s="368"/>
      <c r="D42" s="276" t="s">
        <v>247</v>
      </c>
      <c r="E42" s="277"/>
      <c r="F42" s="180"/>
      <c r="G42" s="369"/>
      <c r="H42" s="369"/>
      <c r="I42" s="185" t="s">
        <v>245</v>
      </c>
      <c r="J42" s="182"/>
      <c r="K42" s="369"/>
      <c r="L42" s="369"/>
      <c r="M42" s="187" t="s">
        <v>245</v>
      </c>
    </row>
    <row r="43" spans="1:13" ht="15" customHeight="1">
      <c r="A43" s="367"/>
      <c r="B43" s="368"/>
      <c r="C43" s="368"/>
      <c r="D43" s="276" t="s">
        <v>260</v>
      </c>
      <c r="E43" s="277"/>
      <c r="F43" s="180"/>
      <c r="G43" s="281"/>
      <c r="H43" s="282"/>
      <c r="I43" s="185" t="s">
        <v>245</v>
      </c>
      <c r="J43" s="182"/>
      <c r="K43" s="281"/>
      <c r="L43" s="282"/>
      <c r="M43" s="187" t="s">
        <v>245</v>
      </c>
    </row>
    <row r="44" spans="1:13" ht="34.5" customHeight="1" thickBot="1">
      <c r="A44" s="278" t="s">
        <v>248</v>
      </c>
      <c r="B44" s="279"/>
      <c r="C44" s="279"/>
      <c r="D44" s="279"/>
      <c r="E44" s="280"/>
      <c r="F44" s="176"/>
      <c r="G44" s="283"/>
      <c r="H44" s="284"/>
      <c r="I44" s="188"/>
      <c r="J44" s="189"/>
      <c r="K44" s="283"/>
      <c r="L44" s="284"/>
      <c r="M44" s="190"/>
    </row>
    <row r="45" spans="1:10" ht="15" customHeight="1">
      <c r="A45" s="174"/>
      <c r="B45" s="174"/>
      <c r="C45" s="174"/>
      <c r="D45" s="174"/>
      <c r="F45" s="174"/>
      <c r="G45" s="174"/>
      <c r="H45" s="174"/>
      <c r="I45" s="174"/>
      <c r="J45" s="174"/>
    </row>
    <row r="46" s="14" customFormat="1" ht="15" customHeight="1">
      <c r="A46" s="43" t="s">
        <v>262</v>
      </c>
    </row>
    <row r="47" spans="1:20" s="14" customFormat="1" ht="45" customHeight="1" thickBot="1">
      <c r="A47" s="50" t="s">
        <v>6</v>
      </c>
      <c r="B47" s="285" t="s">
        <v>14</v>
      </c>
      <c r="C47" s="286"/>
      <c r="D47" s="287" t="s">
        <v>15</v>
      </c>
      <c r="E47" s="287"/>
      <c r="F47" s="288" t="s">
        <v>16</v>
      </c>
      <c r="G47" s="289"/>
      <c r="H47" s="289"/>
      <c r="I47" s="289"/>
      <c r="J47" s="289"/>
      <c r="K47" s="290"/>
      <c r="L47" s="291" t="s">
        <v>24</v>
      </c>
      <c r="M47" s="292"/>
      <c r="O47" s="324" t="s">
        <v>21</v>
      </c>
      <c r="P47" s="325"/>
      <c r="Q47" s="325"/>
      <c r="R47" s="325"/>
      <c r="S47" s="325"/>
      <c r="T47" s="326"/>
    </row>
    <row r="48" spans="1:20" s="14" customFormat="1" ht="12" customHeight="1">
      <c r="A48" s="288">
        <v>1</v>
      </c>
      <c r="B48" s="296"/>
      <c r="C48" s="297"/>
      <c r="D48" s="329">
        <f>IF(O49="","",O49)</f>
      </c>
      <c r="E48" s="330"/>
      <c r="F48" s="302"/>
      <c r="G48" s="303"/>
      <c r="H48" s="303"/>
      <c r="I48" s="303"/>
      <c r="J48" s="303"/>
      <c r="K48" s="304"/>
      <c r="L48" s="84"/>
      <c r="M48" s="51" t="s">
        <v>19</v>
      </c>
      <c r="O48" s="293"/>
      <c r="P48" s="294"/>
      <c r="Q48" s="294"/>
      <c r="R48" s="294"/>
      <c r="S48" s="294"/>
      <c r="T48" s="295"/>
    </row>
    <row r="49" spans="1:20" s="14" customFormat="1" ht="12" customHeight="1">
      <c r="A49" s="311"/>
      <c r="B49" s="298"/>
      <c r="C49" s="299"/>
      <c r="D49" s="331"/>
      <c r="E49" s="332"/>
      <c r="F49" s="305"/>
      <c r="G49" s="306"/>
      <c r="H49" s="306"/>
      <c r="I49" s="306"/>
      <c r="J49" s="306"/>
      <c r="K49" s="307"/>
      <c r="L49" s="169" t="s">
        <v>22</v>
      </c>
      <c r="M49" s="52"/>
      <c r="O49" s="242"/>
      <c r="P49" s="243"/>
      <c r="Q49" s="243"/>
      <c r="R49" s="243"/>
      <c r="S49" s="243"/>
      <c r="T49" s="244"/>
    </row>
    <row r="50" spans="1:20" s="14" customFormat="1" ht="12" customHeight="1">
      <c r="A50" s="311"/>
      <c r="B50" s="298"/>
      <c r="C50" s="299"/>
      <c r="D50" s="331"/>
      <c r="E50" s="332"/>
      <c r="F50" s="305"/>
      <c r="G50" s="306"/>
      <c r="H50" s="306"/>
      <c r="I50" s="306"/>
      <c r="J50" s="306"/>
      <c r="K50" s="307"/>
      <c r="L50" s="170"/>
      <c r="M50" s="5" t="s">
        <v>19</v>
      </c>
      <c r="O50" s="242"/>
      <c r="P50" s="243"/>
      <c r="Q50" s="243"/>
      <c r="R50" s="243"/>
      <c r="S50" s="243"/>
      <c r="T50" s="244"/>
    </row>
    <row r="51" spans="1:20" s="14" customFormat="1" ht="12" customHeight="1">
      <c r="A51" s="312"/>
      <c r="B51" s="300"/>
      <c r="C51" s="301"/>
      <c r="D51" s="333"/>
      <c r="E51" s="334"/>
      <c r="F51" s="308"/>
      <c r="G51" s="309"/>
      <c r="H51" s="309"/>
      <c r="I51" s="309"/>
      <c r="J51" s="309"/>
      <c r="K51" s="310"/>
      <c r="L51" s="171"/>
      <c r="M51" s="53"/>
      <c r="O51" s="242"/>
      <c r="P51" s="243"/>
      <c r="Q51" s="243"/>
      <c r="R51" s="243"/>
      <c r="S51" s="243"/>
      <c r="T51" s="244"/>
    </row>
    <row r="52" spans="1:20" s="14" customFormat="1" ht="12" customHeight="1">
      <c r="A52" s="288">
        <v>2</v>
      </c>
      <c r="B52" s="313"/>
      <c r="C52" s="314"/>
      <c r="D52" s="318">
        <f>IF(O53="","",O53)</f>
      </c>
      <c r="E52" s="319"/>
      <c r="F52" s="315"/>
      <c r="G52" s="316"/>
      <c r="H52" s="316"/>
      <c r="I52" s="316"/>
      <c r="J52" s="316"/>
      <c r="K52" s="317"/>
      <c r="L52" s="84"/>
      <c r="M52" s="51" t="s">
        <v>19</v>
      </c>
      <c r="O52" s="293"/>
      <c r="P52" s="294"/>
      <c r="Q52" s="294"/>
      <c r="R52" s="294"/>
      <c r="S52" s="294"/>
      <c r="T52" s="295"/>
    </row>
    <row r="53" spans="1:20" s="14" customFormat="1" ht="12" customHeight="1">
      <c r="A53" s="311"/>
      <c r="B53" s="298"/>
      <c r="C53" s="299"/>
      <c r="D53" s="320"/>
      <c r="E53" s="321"/>
      <c r="F53" s="305"/>
      <c r="G53" s="306"/>
      <c r="H53" s="306"/>
      <c r="I53" s="306"/>
      <c r="J53" s="306"/>
      <c r="K53" s="307"/>
      <c r="L53" s="169" t="s">
        <v>22</v>
      </c>
      <c r="M53" s="52"/>
      <c r="O53" s="242"/>
      <c r="P53" s="243"/>
      <c r="Q53" s="243"/>
      <c r="R53" s="243"/>
      <c r="S53" s="243"/>
      <c r="T53" s="244"/>
    </row>
    <row r="54" spans="1:20" s="14" customFormat="1" ht="12" customHeight="1">
      <c r="A54" s="311"/>
      <c r="B54" s="298"/>
      <c r="C54" s="299"/>
      <c r="D54" s="320"/>
      <c r="E54" s="321"/>
      <c r="F54" s="305"/>
      <c r="G54" s="306"/>
      <c r="H54" s="306"/>
      <c r="I54" s="306"/>
      <c r="J54" s="306"/>
      <c r="K54" s="307"/>
      <c r="L54" s="170"/>
      <c r="M54" s="5" t="s">
        <v>19</v>
      </c>
      <c r="O54" s="242"/>
      <c r="P54" s="243"/>
      <c r="Q54" s="243"/>
      <c r="R54" s="243"/>
      <c r="S54" s="243"/>
      <c r="T54" s="244"/>
    </row>
    <row r="55" spans="1:20" s="14" customFormat="1" ht="12" customHeight="1">
      <c r="A55" s="312"/>
      <c r="B55" s="300"/>
      <c r="C55" s="301"/>
      <c r="D55" s="322"/>
      <c r="E55" s="323"/>
      <c r="F55" s="308"/>
      <c r="G55" s="309"/>
      <c r="H55" s="309"/>
      <c r="I55" s="309"/>
      <c r="J55" s="309"/>
      <c r="K55" s="310"/>
      <c r="L55" s="171"/>
      <c r="M55" s="53"/>
      <c r="O55" s="242"/>
      <c r="P55" s="243"/>
      <c r="Q55" s="243"/>
      <c r="R55" s="243"/>
      <c r="S55" s="243"/>
      <c r="T55" s="244"/>
    </row>
    <row r="56" spans="1:20" s="14" customFormat="1" ht="12" customHeight="1">
      <c r="A56" s="288">
        <v>3</v>
      </c>
      <c r="B56" s="313"/>
      <c r="C56" s="314"/>
      <c r="D56" s="318">
        <f>IF(O57="","",O57)</f>
      </c>
      <c r="E56" s="319"/>
      <c r="F56" s="315"/>
      <c r="G56" s="316"/>
      <c r="H56" s="316"/>
      <c r="I56" s="316"/>
      <c r="J56" s="316"/>
      <c r="K56" s="317"/>
      <c r="L56" s="84"/>
      <c r="M56" s="51" t="s">
        <v>19</v>
      </c>
      <c r="O56" s="293"/>
      <c r="P56" s="294"/>
      <c r="Q56" s="294"/>
      <c r="R56" s="294"/>
      <c r="S56" s="294"/>
      <c r="T56" s="295"/>
    </row>
    <row r="57" spans="1:20" s="14" customFormat="1" ht="12" customHeight="1">
      <c r="A57" s="311"/>
      <c r="B57" s="298"/>
      <c r="C57" s="299"/>
      <c r="D57" s="320"/>
      <c r="E57" s="321"/>
      <c r="F57" s="305"/>
      <c r="G57" s="306"/>
      <c r="H57" s="306"/>
      <c r="I57" s="306"/>
      <c r="J57" s="306"/>
      <c r="K57" s="307"/>
      <c r="L57" s="169" t="s">
        <v>22</v>
      </c>
      <c r="M57" s="52"/>
      <c r="O57" s="242"/>
      <c r="P57" s="243"/>
      <c r="Q57" s="243"/>
      <c r="R57" s="243"/>
      <c r="S57" s="243"/>
      <c r="T57" s="244"/>
    </row>
    <row r="58" spans="1:20" s="14" customFormat="1" ht="12" customHeight="1">
      <c r="A58" s="311"/>
      <c r="B58" s="298"/>
      <c r="C58" s="299"/>
      <c r="D58" s="320"/>
      <c r="E58" s="321"/>
      <c r="F58" s="305"/>
      <c r="G58" s="306"/>
      <c r="H58" s="306"/>
      <c r="I58" s="306"/>
      <c r="J58" s="306"/>
      <c r="K58" s="307"/>
      <c r="L58" s="170"/>
      <c r="M58" s="5" t="s">
        <v>19</v>
      </c>
      <c r="O58" s="242"/>
      <c r="P58" s="243"/>
      <c r="Q58" s="243"/>
      <c r="R58" s="243"/>
      <c r="S58" s="243"/>
      <c r="T58" s="244"/>
    </row>
    <row r="59" spans="1:20" s="14" customFormat="1" ht="12" customHeight="1">
      <c r="A59" s="312"/>
      <c r="B59" s="300"/>
      <c r="C59" s="301"/>
      <c r="D59" s="322"/>
      <c r="E59" s="323"/>
      <c r="F59" s="308"/>
      <c r="G59" s="309"/>
      <c r="H59" s="309"/>
      <c r="I59" s="309"/>
      <c r="J59" s="309"/>
      <c r="K59" s="310"/>
      <c r="L59" s="171"/>
      <c r="M59" s="53"/>
      <c r="O59" s="242"/>
      <c r="P59" s="243"/>
      <c r="Q59" s="243"/>
      <c r="R59" s="243"/>
      <c r="S59" s="243"/>
      <c r="T59" s="244"/>
    </row>
    <row r="60" spans="1:20" s="14" customFormat="1" ht="12" customHeight="1">
      <c r="A60" s="288">
        <v>4</v>
      </c>
      <c r="B60" s="313"/>
      <c r="C60" s="314"/>
      <c r="D60" s="318">
        <f>IF(O61="","",O61)</f>
      </c>
      <c r="E60" s="319"/>
      <c r="F60" s="315"/>
      <c r="G60" s="316"/>
      <c r="H60" s="316"/>
      <c r="I60" s="316"/>
      <c r="J60" s="316"/>
      <c r="K60" s="317"/>
      <c r="L60" s="84"/>
      <c r="M60" s="51" t="s">
        <v>19</v>
      </c>
      <c r="O60" s="293"/>
      <c r="P60" s="294"/>
      <c r="Q60" s="294"/>
      <c r="R60" s="294"/>
      <c r="S60" s="294"/>
      <c r="T60" s="295"/>
    </row>
    <row r="61" spans="1:20" s="14" customFormat="1" ht="12" customHeight="1">
      <c r="A61" s="311"/>
      <c r="B61" s="298"/>
      <c r="C61" s="299"/>
      <c r="D61" s="320"/>
      <c r="E61" s="321"/>
      <c r="F61" s="305"/>
      <c r="G61" s="306"/>
      <c r="H61" s="306"/>
      <c r="I61" s="306"/>
      <c r="J61" s="306"/>
      <c r="K61" s="307"/>
      <c r="L61" s="169" t="s">
        <v>22</v>
      </c>
      <c r="M61" s="52"/>
      <c r="O61" s="242"/>
      <c r="P61" s="243"/>
      <c r="Q61" s="243"/>
      <c r="R61" s="243"/>
      <c r="S61" s="243"/>
      <c r="T61" s="244"/>
    </row>
    <row r="62" spans="1:20" s="14" customFormat="1" ht="12" customHeight="1">
      <c r="A62" s="311"/>
      <c r="B62" s="298"/>
      <c r="C62" s="299"/>
      <c r="D62" s="320"/>
      <c r="E62" s="321"/>
      <c r="F62" s="305"/>
      <c r="G62" s="306"/>
      <c r="H62" s="306"/>
      <c r="I62" s="306"/>
      <c r="J62" s="306"/>
      <c r="K62" s="307"/>
      <c r="L62" s="170"/>
      <c r="M62" s="5" t="s">
        <v>19</v>
      </c>
      <c r="O62" s="242"/>
      <c r="P62" s="243"/>
      <c r="Q62" s="243"/>
      <c r="R62" s="243"/>
      <c r="S62" s="243"/>
      <c r="T62" s="244"/>
    </row>
    <row r="63" spans="1:20" s="14" customFormat="1" ht="12" customHeight="1">
      <c r="A63" s="312"/>
      <c r="B63" s="300"/>
      <c r="C63" s="301"/>
      <c r="D63" s="322"/>
      <c r="E63" s="323"/>
      <c r="F63" s="308"/>
      <c r="G63" s="309"/>
      <c r="H63" s="309"/>
      <c r="I63" s="309"/>
      <c r="J63" s="309"/>
      <c r="K63" s="310"/>
      <c r="L63" s="171"/>
      <c r="M63" s="53"/>
      <c r="O63" s="242"/>
      <c r="P63" s="243"/>
      <c r="Q63" s="243"/>
      <c r="R63" s="243"/>
      <c r="S63" s="243"/>
      <c r="T63" s="244"/>
    </row>
    <row r="64" spans="1:20" s="14" customFormat="1" ht="12" customHeight="1">
      <c r="A64" s="288">
        <v>5</v>
      </c>
      <c r="B64" s="313"/>
      <c r="C64" s="314"/>
      <c r="D64" s="318">
        <f>IF(O65="","",O65)</f>
      </c>
      <c r="E64" s="319"/>
      <c r="F64" s="315"/>
      <c r="G64" s="316"/>
      <c r="H64" s="316"/>
      <c r="I64" s="316"/>
      <c r="J64" s="316"/>
      <c r="K64" s="317"/>
      <c r="L64" s="84"/>
      <c r="M64" s="51" t="s">
        <v>19</v>
      </c>
      <c r="O64" s="293"/>
      <c r="P64" s="294"/>
      <c r="Q64" s="294"/>
      <c r="R64" s="294"/>
      <c r="S64" s="294"/>
      <c r="T64" s="295"/>
    </row>
    <row r="65" spans="1:20" s="14" customFormat="1" ht="12" customHeight="1">
      <c r="A65" s="311"/>
      <c r="B65" s="298"/>
      <c r="C65" s="299"/>
      <c r="D65" s="320"/>
      <c r="E65" s="321"/>
      <c r="F65" s="305"/>
      <c r="G65" s="306"/>
      <c r="H65" s="306"/>
      <c r="I65" s="306"/>
      <c r="J65" s="306"/>
      <c r="K65" s="307"/>
      <c r="L65" s="169" t="s">
        <v>22</v>
      </c>
      <c r="M65" s="52"/>
      <c r="O65" s="242"/>
      <c r="P65" s="243"/>
      <c r="Q65" s="243"/>
      <c r="R65" s="243"/>
      <c r="S65" s="243"/>
      <c r="T65" s="244"/>
    </row>
    <row r="66" spans="1:20" s="14" customFormat="1" ht="12" customHeight="1">
      <c r="A66" s="311"/>
      <c r="B66" s="298"/>
      <c r="C66" s="299"/>
      <c r="D66" s="320"/>
      <c r="E66" s="321"/>
      <c r="F66" s="305"/>
      <c r="G66" s="306"/>
      <c r="H66" s="306"/>
      <c r="I66" s="306"/>
      <c r="J66" s="306"/>
      <c r="K66" s="307"/>
      <c r="L66" s="170"/>
      <c r="M66" s="5" t="s">
        <v>19</v>
      </c>
      <c r="O66" s="242"/>
      <c r="P66" s="243"/>
      <c r="Q66" s="243"/>
      <c r="R66" s="243"/>
      <c r="S66" s="243"/>
      <c r="T66" s="244"/>
    </row>
    <row r="67" spans="1:20" s="14" customFormat="1" ht="12" customHeight="1">
      <c r="A67" s="312"/>
      <c r="B67" s="300"/>
      <c r="C67" s="301"/>
      <c r="D67" s="322"/>
      <c r="E67" s="323"/>
      <c r="F67" s="308"/>
      <c r="G67" s="309"/>
      <c r="H67" s="309"/>
      <c r="I67" s="309"/>
      <c r="J67" s="309"/>
      <c r="K67" s="310"/>
      <c r="L67" s="171"/>
      <c r="M67" s="53"/>
      <c r="O67" s="242"/>
      <c r="P67" s="243"/>
      <c r="Q67" s="243"/>
      <c r="R67" s="243"/>
      <c r="S67" s="243"/>
      <c r="T67" s="244"/>
    </row>
    <row r="68" spans="1:20" s="14" customFormat="1" ht="12" customHeight="1">
      <c r="A68" s="288">
        <v>6</v>
      </c>
      <c r="B68" s="313"/>
      <c r="C68" s="314"/>
      <c r="D68" s="318">
        <f>IF(O69="","",O69)</f>
      </c>
      <c r="E68" s="319"/>
      <c r="F68" s="315"/>
      <c r="G68" s="316"/>
      <c r="H68" s="316"/>
      <c r="I68" s="316"/>
      <c r="J68" s="316"/>
      <c r="K68" s="317"/>
      <c r="L68" s="84"/>
      <c r="M68" s="51" t="s">
        <v>19</v>
      </c>
      <c r="O68" s="293"/>
      <c r="P68" s="294"/>
      <c r="Q68" s="294"/>
      <c r="R68" s="294"/>
      <c r="S68" s="294"/>
      <c r="T68" s="295"/>
    </row>
    <row r="69" spans="1:20" s="14" customFormat="1" ht="12" customHeight="1">
      <c r="A69" s="311"/>
      <c r="B69" s="298"/>
      <c r="C69" s="299"/>
      <c r="D69" s="320"/>
      <c r="E69" s="321"/>
      <c r="F69" s="305"/>
      <c r="G69" s="306"/>
      <c r="H69" s="306"/>
      <c r="I69" s="306"/>
      <c r="J69" s="306"/>
      <c r="K69" s="307"/>
      <c r="L69" s="169" t="s">
        <v>22</v>
      </c>
      <c r="M69" s="52"/>
      <c r="O69" s="242"/>
      <c r="P69" s="243"/>
      <c r="Q69" s="243"/>
      <c r="R69" s="243"/>
      <c r="S69" s="243"/>
      <c r="T69" s="244"/>
    </row>
    <row r="70" spans="1:20" s="14" customFormat="1" ht="12" customHeight="1">
      <c r="A70" s="311"/>
      <c r="B70" s="298"/>
      <c r="C70" s="299"/>
      <c r="D70" s="320"/>
      <c r="E70" s="321"/>
      <c r="F70" s="305"/>
      <c r="G70" s="306"/>
      <c r="H70" s="306"/>
      <c r="I70" s="306"/>
      <c r="J70" s="306"/>
      <c r="K70" s="307"/>
      <c r="L70" s="170"/>
      <c r="M70" s="5" t="s">
        <v>19</v>
      </c>
      <c r="O70" s="242"/>
      <c r="P70" s="243"/>
      <c r="Q70" s="243"/>
      <c r="R70" s="243"/>
      <c r="S70" s="243"/>
      <c r="T70" s="244"/>
    </row>
    <row r="71" spans="1:20" s="14" customFormat="1" ht="12" customHeight="1">
      <c r="A71" s="312"/>
      <c r="B71" s="300"/>
      <c r="C71" s="301"/>
      <c r="D71" s="322"/>
      <c r="E71" s="323"/>
      <c r="F71" s="308"/>
      <c r="G71" s="309"/>
      <c r="H71" s="309"/>
      <c r="I71" s="309"/>
      <c r="J71" s="309"/>
      <c r="K71" s="310"/>
      <c r="L71" s="171"/>
      <c r="M71" s="53"/>
      <c r="O71" s="242"/>
      <c r="P71" s="243"/>
      <c r="Q71" s="243"/>
      <c r="R71" s="243"/>
      <c r="S71" s="243"/>
      <c r="T71" s="244"/>
    </row>
    <row r="72" spans="1:20" s="14" customFormat="1" ht="12" customHeight="1">
      <c r="A72" s="288">
        <v>7</v>
      </c>
      <c r="B72" s="313"/>
      <c r="C72" s="314"/>
      <c r="D72" s="318">
        <f>IF(O73="","",O73)</f>
      </c>
      <c r="E72" s="319"/>
      <c r="F72" s="315"/>
      <c r="G72" s="316"/>
      <c r="H72" s="316"/>
      <c r="I72" s="316"/>
      <c r="J72" s="316"/>
      <c r="K72" s="317"/>
      <c r="L72" s="84"/>
      <c r="M72" s="51" t="s">
        <v>19</v>
      </c>
      <c r="O72" s="293"/>
      <c r="P72" s="294"/>
      <c r="Q72" s="294"/>
      <c r="R72" s="294"/>
      <c r="S72" s="294"/>
      <c r="T72" s="295"/>
    </row>
    <row r="73" spans="1:20" s="14" customFormat="1" ht="12" customHeight="1">
      <c r="A73" s="311"/>
      <c r="B73" s="298"/>
      <c r="C73" s="299"/>
      <c r="D73" s="320"/>
      <c r="E73" s="321"/>
      <c r="F73" s="305"/>
      <c r="G73" s="306"/>
      <c r="H73" s="306"/>
      <c r="I73" s="306"/>
      <c r="J73" s="306"/>
      <c r="K73" s="307"/>
      <c r="L73" s="169" t="s">
        <v>22</v>
      </c>
      <c r="M73" s="52"/>
      <c r="O73" s="242"/>
      <c r="P73" s="243"/>
      <c r="Q73" s="243"/>
      <c r="R73" s="243"/>
      <c r="S73" s="243"/>
      <c r="T73" s="244"/>
    </row>
    <row r="74" spans="1:20" s="14" customFormat="1" ht="12" customHeight="1">
      <c r="A74" s="311"/>
      <c r="B74" s="298"/>
      <c r="C74" s="299"/>
      <c r="D74" s="320"/>
      <c r="E74" s="321"/>
      <c r="F74" s="305"/>
      <c r="G74" s="306"/>
      <c r="H74" s="306"/>
      <c r="I74" s="306"/>
      <c r="J74" s="306"/>
      <c r="K74" s="307"/>
      <c r="L74" s="170"/>
      <c r="M74" s="5" t="s">
        <v>19</v>
      </c>
      <c r="O74" s="242"/>
      <c r="P74" s="243"/>
      <c r="Q74" s="243"/>
      <c r="R74" s="243"/>
      <c r="S74" s="243"/>
      <c r="T74" s="244"/>
    </row>
    <row r="75" spans="1:20" s="14" customFormat="1" ht="12" customHeight="1">
      <c r="A75" s="312"/>
      <c r="B75" s="300"/>
      <c r="C75" s="301"/>
      <c r="D75" s="322"/>
      <c r="E75" s="323"/>
      <c r="F75" s="308"/>
      <c r="G75" s="309"/>
      <c r="H75" s="309"/>
      <c r="I75" s="309"/>
      <c r="J75" s="309"/>
      <c r="K75" s="310"/>
      <c r="L75" s="171"/>
      <c r="M75" s="53"/>
      <c r="O75" s="242"/>
      <c r="P75" s="243"/>
      <c r="Q75" s="243"/>
      <c r="R75" s="243"/>
      <c r="S75" s="243"/>
      <c r="T75" s="244"/>
    </row>
    <row r="76" spans="1:20" s="14" customFormat="1" ht="12" customHeight="1">
      <c r="A76" s="288">
        <v>8</v>
      </c>
      <c r="B76" s="313"/>
      <c r="C76" s="314"/>
      <c r="D76" s="318">
        <f>IF(O77="","",O77)</f>
      </c>
      <c r="E76" s="319"/>
      <c r="F76" s="315"/>
      <c r="G76" s="316"/>
      <c r="H76" s="316"/>
      <c r="I76" s="316"/>
      <c r="J76" s="316"/>
      <c r="K76" s="317"/>
      <c r="L76" s="84"/>
      <c r="M76" s="51" t="s">
        <v>19</v>
      </c>
      <c r="O76" s="293"/>
      <c r="P76" s="294"/>
      <c r="Q76" s="294"/>
      <c r="R76" s="294"/>
      <c r="S76" s="294"/>
      <c r="T76" s="295"/>
    </row>
    <row r="77" spans="1:20" s="14" customFormat="1" ht="12" customHeight="1">
      <c r="A77" s="311"/>
      <c r="B77" s="298"/>
      <c r="C77" s="299"/>
      <c r="D77" s="320"/>
      <c r="E77" s="321"/>
      <c r="F77" s="305"/>
      <c r="G77" s="306"/>
      <c r="H77" s="306"/>
      <c r="I77" s="306"/>
      <c r="J77" s="306"/>
      <c r="K77" s="307"/>
      <c r="L77" s="169" t="s">
        <v>22</v>
      </c>
      <c r="M77" s="52"/>
      <c r="O77" s="242"/>
      <c r="P77" s="243"/>
      <c r="Q77" s="243"/>
      <c r="R77" s="243"/>
      <c r="S77" s="243"/>
      <c r="T77" s="244"/>
    </row>
    <row r="78" spans="1:20" s="14" customFormat="1" ht="12" customHeight="1">
      <c r="A78" s="311"/>
      <c r="B78" s="298"/>
      <c r="C78" s="299"/>
      <c r="D78" s="320"/>
      <c r="E78" s="321"/>
      <c r="F78" s="305"/>
      <c r="G78" s="306"/>
      <c r="H78" s="306"/>
      <c r="I78" s="306"/>
      <c r="J78" s="306"/>
      <c r="K78" s="307"/>
      <c r="L78" s="170"/>
      <c r="M78" s="5" t="s">
        <v>19</v>
      </c>
      <c r="O78" s="242"/>
      <c r="P78" s="243"/>
      <c r="Q78" s="243"/>
      <c r="R78" s="243"/>
      <c r="S78" s="243"/>
      <c r="T78" s="244"/>
    </row>
    <row r="79" spans="1:20" s="14" customFormat="1" ht="12" customHeight="1">
      <c r="A79" s="312"/>
      <c r="B79" s="300"/>
      <c r="C79" s="301"/>
      <c r="D79" s="322"/>
      <c r="E79" s="323"/>
      <c r="F79" s="308"/>
      <c r="G79" s="309"/>
      <c r="H79" s="309"/>
      <c r="I79" s="309"/>
      <c r="J79" s="309"/>
      <c r="K79" s="310"/>
      <c r="L79" s="171"/>
      <c r="M79" s="53"/>
      <c r="O79" s="242"/>
      <c r="P79" s="243"/>
      <c r="Q79" s="243"/>
      <c r="R79" s="243"/>
      <c r="S79" s="243"/>
      <c r="T79" s="244"/>
    </row>
    <row r="80" spans="1:20" s="14" customFormat="1" ht="12" customHeight="1">
      <c r="A80" s="288">
        <v>9</v>
      </c>
      <c r="B80" s="313"/>
      <c r="C80" s="314"/>
      <c r="D80" s="318">
        <f>IF(O81="","",O81)</f>
      </c>
      <c r="E80" s="319"/>
      <c r="F80" s="315"/>
      <c r="G80" s="316"/>
      <c r="H80" s="316"/>
      <c r="I80" s="316"/>
      <c r="J80" s="316"/>
      <c r="K80" s="317"/>
      <c r="L80" s="84"/>
      <c r="M80" s="51" t="s">
        <v>19</v>
      </c>
      <c r="O80" s="293"/>
      <c r="P80" s="294"/>
      <c r="Q80" s="294"/>
      <c r="R80" s="294"/>
      <c r="S80" s="294"/>
      <c r="T80" s="295"/>
    </row>
    <row r="81" spans="1:20" s="14" customFormat="1" ht="12" customHeight="1">
      <c r="A81" s="311"/>
      <c r="B81" s="298"/>
      <c r="C81" s="299"/>
      <c r="D81" s="320"/>
      <c r="E81" s="321"/>
      <c r="F81" s="305"/>
      <c r="G81" s="306"/>
      <c r="H81" s="306"/>
      <c r="I81" s="306"/>
      <c r="J81" s="306"/>
      <c r="K81" s="307"/>
      <c r="L81" s="169" t="s">
        <v>22</v>
      </c>
      <c r="M81" s="52"/>
      <c r="O81" s="242"/>
      <c r="P81" s="243"/>
      <c r="Q81" s="243"/>
      <c r="R81" s="243"/>
      <c r="S81" s="243"/>
      <c r="T81" s="244"/>
    </row>
    <row r="82" spans="1:20" s="14" customFormat="1" ht="12" customHeight="1">
      <c r="A82" s="311"/>
      <c r="B82" s="298"/>
      <c r="C82" s="299"/>
      <c r="D82" s="320"/>
      <c r="E82" s="321"/>
      <c r="F82" s="305"/>
      <c r="G82" s="306"/>
      <c r="H82" s="306"/>
      <c r="I82" s="306"/>
      <c r="J82" s="306"/>
      <c r="K82" s="307"/>
      <c r="L82" s="170"/>
      <c r="M82" s="5" t="s">
        <v>19</v>
      </c>
      <c r="O82" s="242"/>
      <c r="P82" s="243"/>
      <c r="Q82" s="243"/>
      <c r="R82" s="243"/>
      <c r="S82" s="243"/>
      <c r="T82" s="244"/>
    </row>
    <row r="83" spans="1:20" s="14" customFormat="1" ht="12" customHeight="1">
      <c r="A83" s="312"/>
      <c r="B83" s="300"/>
      <c r="C83" s="301"/>
      <c r="D83" s="322"/>
      <c r="E83" s="323"/>
      <c r="F83" s="308"/>
      <c r="G83" s="309"/>
      <c r="H83" s="309"/>
      <c r="I83" s="309"/>
      <c r="J83" s="309"/>
      <c r="K83" s="310"/>
      <c r="L83" s="171"/>
      <c r="M83" s="53"/>
      <c r="O83" s="242"/>
      <c r="P83" s="243"/>
      <c r="Q83" s="243"/>
      <c r="R83" s="243"/>
      <c r="S83" s="243"/>
      <c r="T83" s="244"/>
    </row>
    <row r="84" spans="1:20" s="14" customFormat="1" ht="12" customHeight="1">
      <c r="A84" s="288">
        <v>10</v>
      </c>
      <c r="B84" s="313"/>
      <c r="C84" s="314"/>
      <c r="D84" s="318">
        <f>IF(O85="","",O85)</f>
      </c>
      <c r="E84" s="319"/>
      <c r="F84" s="315"/>
      <c r="G84" s="316"/>
      <c r="H84" s="316"/>
      <c r="I84" s="316"/>
      <c r="J84" s="316"/>
      <c r="K84" s="317"/>
      <c r="L84" s="84"/>
      <c r="M84" s="51" t="s">
        <v>19</v>
      </c>
      <c r="O84" s="293"/>
      <c r="P84" s="294"/>
      <c r="Q84" s="294"/>
      <c r="R84" s="294"/>
      <c r="S84" s="294"/>
      <c r="T84" s="295"/>
    </row>
    <row r="85" spans="1:20" s="14" customFormat="1" ht="12" customHeight="1">
      <c r="A85" s="311"/>
      <c r="B85" s="298"/>
      <c r="C85" s="299"/>
      <c r="D85" s="320"/>
      <c r="E85" s="321"/>
      <c r="F85" s="305"/>
      <c r="G85" s="306"/>
      <c r="H85" s="306"/>
      <c r="I85" s="306"/>
      <c r="J85" s="306"/>
      <c r="K85" s="307"/>
      <c r="L85" s="169" t="s">
        <v>22</v>
      </c>
      <c r="M85" s="52"/>
      <c r="O85" s="242"/>
      <c r="P85" s="243"/>
      <c r="Q85" s="243"/>
      <c r="R85" s="243"/>
      <c r="S85" s="243"/>
      <c r="T85" s="244"/>
    </row>
    <row r="86" spans="1:20" s="14" customFormat="1" ht="12" customHeight="1">
      <c r="A86" s="311"/>
      <c r="B86" s="298"/>
      <c r="C86" s="299"/>
      <c r="D86" s="320"/>
      <c r="E86" s="321"/>
      <c r="F86" s="305"/>
      <c r="G86" s="306"/>
      <c r="H86" s="306"/>
      <c r="I86" s="306"/>
      <c r="J86" s="306"/>
      <c r="K86" s="307"/>
      <c r="L86" s="170"/>
      <c r="M86" s="5" t="s">
        <v>19</v>
      </c>
      <c r="O86" s="242"/>
      <c r="P86" s="243"/>
      <c r="Q86" s="243"/>
      <c r="R86" s="243"/>
      <c r="S86" s="243"/>
      <c r="T86" s="244"/>
    </row>
    <row r="87" spans="1:20" s="14" customFormat="1" ht="12" customHeight="1" thickBot="1">
      <c r="A87" s="312"/>
      <c r="B87" s="345"/>
      <c r="C87" s="346"/>
      <c r="D87" s="327"/>
      <c r="E87" s="328"/>
      <c r="F87" s="347"/>
      <c r="G87" s="348"/>
      <c r="H87" s="348"/>
      <c r="I87" s="348"/>
      <c r="J87" s="348"/>
      <c r="K87" s="349"/>
      <c r="L87" s="171"/>
      <c r="M87" s="53"/>
      <c r="O87" s="242"/>
      <c r="P87" s="243"/>
      <c r="Q87" s="243"/>
      <c r="R87" s="243"/>
      <c r="S87" s="243"/>
      <c r="T87" s="244"/>
    </row>
    <row r="88" ht="14.25"/>
    <row r="89" ht="6.75" customHeight="1"/>
    <row r="90" s="14" customFormat="1" ht="15" customHeight="1" thickBot="1">
      <c r="A90" s="174" t="s">
        <v>263</v>
      </c>
    </row>
    <row r="91" spans="1:13" ht="14.25">
      <c r="A91" s="335"/>
      <c r="B91" s="336"/>
      <c r="C91" s="336"/>
      <c r="D91" s="336"/>
      <c r="E91" s="336"/>
      <c r="F91" s="336"/>
      <c r="G91" s="336"/>
      <c r="H91" s="336"/>
      <c r="I91" s="336"/>
      <c r="J91" s="336"/>
      <c r="K91" s="336"/>
      <c r="L91" s="336"/>
      <c r="M91" s="337"/>
    </row>
    <row r="92" spans="1:13" ht="14.25">
      <c r="A92" s="338"/>
      <c r="B92" s="339"/>
      <c r="C92" s="339"/>
      <c r="D92" s="339"/>
      <c r="E92" s="339"/>
      <c r="F92" s="339"/>
      <c r="G92" s="339"/>
      <c r="H92" s="339"/>
      <c r="I92" s="339"/>
      <c r="J92" s="339"/>
      <c r="K92" s="339"/>
      <c r="L92" s="339"/>
      <c r="M92" s="340"/>
    </row>
    <row r="93" spans="1:13" ht="14.25">
      <c r="A93" s="338"/>
      <c r="B93" s="339"/>
      <c r="C93" s="339"/>
      <c r="D93" s="339"/>
      <c r="E93" s="339"/>
      <c r="F93" s="339"/>
      <c r="G93" s="339"/>
      <c r="H93" s="339"/>
      <c r="I93" s="339"/>
      <c r="J93" s="339"/>
      <c r="K93" s="339"/>
      <c r="L93" s="339"/>
      <c r="M93" s="340"/>
    </row>
    <row r="94" spans="1:13" ht="14.25">
      <c r="A94" s="338"/>
      <c r="B94" s="339"/>
      <c r="C94" s="339"/>
      <c r="D94" s="339"/>
      <c r="E94" s="339"/>
      <c r="F94" s="339"/>
      <c r="G94" s="339"/>
      <c r="H94" s="339"/>
      <c r="I94" s="339"/>
      <c r="J94" s="339"/>
      <c r="K94" s="339"/>
      <c r="L94" s="339"/>
      <c r="M94" s="340"/>
    </row>
    <row r="95" spans="1:13" ht="14.25">
      <c r="A95" s="338"/>
      <c r="B95" s="339"/>
      <c r="C95" s="339"/>
      <c r="D95" s="339"/>
      <c r="E95" s="339"/>
      <c r="F95" s="339"/>
      <c r="G95" s="339"/>
      <c r="H95" s="339"/>
      <c r="I95" s="339"/>
      <c r="J95" s="339"/>
      <c r="K95" s="339"/>
      <c r="L95" s="339"/>
      <c r="M95" s="340"/>
    </row>
    <row r="96" spans="1:13" ht="14.25">
      <c r="A96" s="338"/>
      <c r="B96" s="339"/>
      <c r="C96" s="339"/>
      <c r="D96" s="339"/>
      <c r="E96" s="339"/>
      <c r="F96" s="339"/>
      <c r="G96" s="339"/>
      <c r="H96" s="339"/>
      <c r="I96" s="339"/>
      <c r="J96" s="339"/>
      <c r="K96" s="339"/>
      <c r="L96" s="339"/>
      <c r="M96" s="340"/>
    </row>
    <row r="97" spans="1:13" ht="14.25">
      <c r="A97" s="338"/>
      <c r="B97" s="339"/>
      <c r="C97" s="339"/>
      <c r="D97" s="339"/>
      <c r="E97" s="339"/>
      <c r="F97" s="339"/>
      <c r="G97" s="339"/>
      <c r="H97" s="339"/>
      <c r="I97" s="339"/>
      <c r="J97" s="339"/>
      <c r="K97" s="339"/>
      <c r="L97" s="339"/>
      <c r="M97" s="340"/>
    </row>
    <row r="98" spans="1:13" ht="14.25">
      <c r="A98" s="338"/>
      <c r="B98" s="339"/>
      <c r="C98" s="339"/>
      <c r="D98" s="339"/>
      <c r="E98" s="339"/>
      <c r="F98" s="339"/>
      <c r="G98" s="339"/>
      <c r="H98" s="339"/>
      <c r="I98" s="339"/>
      <c r="J98" s="339"/>
      <c r="K98" s="339"/>
      <c r="L98" s="339"/>
      <c r="M98" s="340"/>
    </row>
    <row r="99" spans="1:13" ht="15" thickBot="1">
      <c r="A99" s="341"/>
      <c r="B99" s="342"/>
      <c r="C99" s="342"/>
      <c r="D99" s="342"/>
      <c r="E99" s="342"/>
      <c r="F99" s="342"/>
      <c r="G99" s="342"/>
      <c r="H99" s="342"/>
      <c r="I99" s="342"/>
      <c r="J99" s="342"/>
      <c r="K99" s="342"/>
      <c r="L99" s="342"/>
      <c r="M99" s="343"/>
    </row>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6" ht="14.25"/>
    <row r="137" ht="14.25"/>
    <row r="138" ht="14.25"/>
    <row r="139" ht="14.25"/>
    <row r="140" ht="14.25"/>
    <row r="141" ht="14.25"/>
    <row r="142" ht="14.25"/>
    <row r="143" ht="14.25"/>
    <row r="144" ht="14.25"/>
    <row r="145" ht="14.25"/>
    <row r="146" ht="14.25"/>
    <row r="147" ht="14.25"/>
    <row r="148" ht="14.25"/>
    <row r="149" ht="14.25"/>
  </sheetData>
  <sheetProtection/>
  <mergeCells count="115">
    <mergeCell ref="J19:M19"/>
    <mergeCell ref="J39:M39"/>
    <mergeCell ref="A41:E41"/>
    <mergeCell ref="G41:H41"/>
    <mergeCell ref="K41:L41"/>
    <mergeCell ref="G21:H21"/>
    <mergeCell ref="K21:L21"/>
    <mergeCell ref="G22:H22"/>
    <mergeCell ref="G23:H23"/>
    <mergeCell ref="F39:I39"/>
    <mergeCell ref="D42:E42"/>
    <mergeCell ref="A3:C6"/>
    <mergeCell ref="D4:E4"/>
    <mergeCell ref="D3:E3"/>
    <mergeCell ref="D6:E6"/>
    <mergeCell ref="F3:G3"/>
    <mergeCell ref="F4:G4"/>
    <mergeCell ref="F6:G6"/>
    <mergeCell ref="D5:E5"/>
    <mergeCell ref="F5:G5"/>
    <mergeCell ref="A80:A83"/>
    <mergeCell ref="B80:C83"/>
    <mergeCell ref="A68:A71"/>
    <mergeCell ref="G28:H28"/>
    <mergeCell ref="G30:H30"/>
    <mergeCell ref="A21:E21"/>
    <mergeCell ref="A22:E22"/>
    <mergeCell ref="A42:C43"/>
    <mergeCell ref="H3:I3"/>
    <mergeCell ref="H4:I4"/>
    <mergeCell ref="H6:I6"/>
    <mergeCell ref="H5:I5"/>
    <mergeCell ref="A7:M7"/>
    <mergeCell ref="A76:A79"/>
    <mergeCell ref="B76:C79"/>
    <mergeCell ref="A60:A63"/>
    <mergeCell ref="B60:C63"/>
    <mergeCell ref="F19:I19"/>
    <mergeCell ref="A91:M99"/>
    <mergeCell ref="A24:M24"/>
    <mergeCell ref="A84:A87"/>
    <mergeCell ref="B84:C87"/>
    <mergeCell ref="F84:K87"/>
    <mergeCell ref="D60:E63"/>
    <mergeCell ref="A56:A59"/>
    <mergeCell ref="B56:C59"/>
    <mergeCell ref="G42:H42"/>
    <mergeCell ref="K42:L42"/>
    <mergeCell ref="O84:T84"/>
    <mergeCell ref="O85:T87"/>
    <mergeCell ref="D84:E87"/>
    <mergeCell ref="F80:K83"/>
    <mergeCell ref="O80:T80"/>
    <mergeCell ref="O81:T83"/>
    <mergeCell ref="D80:E83"/>
    <mergeCell ref="A72:A75"/>
    <mergeCell ref="B72:C75"/>
    <mergeCell ref="F72:K75"/>
    <mergeCell ref="O72:T72"/>
    <mergeCell ref="O73:T75"/>
    <mergeCell ref="F56:K59"/>
    <mergeCell ref="B68:C71"/>
    <mergeCell ref="D68:E71"/>
    <mergeCell ref="D64:E67"/>
    <mergeCell ref="F68:K71"/>
    <mergeCell ref="O77:T79"/>
    <mergeCell ref="D76:E79"/>
    <mergeCell ref="F76:K79"/>
    <mergeCell ref="O76:T76"/>
    <mergeCell ref="O47:T47"/>
    <mergeCell ref="O56:T56"/>
    <mergeCell ref="O57:T59"/>
    <mergeCell ref="D56:E59"/>
    <mergeCell ref="D48:E51"/>
    <mergeCell ref="D52:E55"/>
    <mergeCell ref="A48:A51"/>
    <mergeCell ref="D72:E75"/>
    <mergeCell ref="F60:K63"/>
    <mergeCell ref="O60:T60"/>
    <mergeCell ref="O68:T68"/>
    <mergeCell ref="O69:T71"/>
    <mergeCell ref="O48:T48"/>
    <mergeCell ref="B52:C55"/>
    <mergeCell ref="F52:K55"/>
    <mergeCell ref="O49:T51"/>
    <mergeCell ref="A64:A67"/>
    <mergeCell ref="B64:C67"/>
    <mergeCell ref="F64:K67"/>
    <mergeCell ref="O64:T64"/>
    <mergeCell ref="O65:T67"/>
    <mergeCell ref="A52:A55"/>
    <mergeCell ref="O61:T63"/>
    <mergeCell ref="B47:C47"/>
    <mergeCell ref="D47:E47"/>
    <mergeCell ref="F47:K47"/>
    <mergeCell ref="L47:M47"/>
    <mergeCell ref="O52:T52"/>
    <mergeCell ref="O53:T55"/>
    <mergeCell ref="B48:C51"/>
    <mergeCell ref="F48:K51"/>
    <mergeCell ref="D43:E43"/>
    <mergeCell ref="A44:E44"/>
    <mergeCell ref="G43:H43"/>
    <mergeCell ref="K43:L43"/>
    <mergeCell ref="G44:H44"/>
    <mergeCell ref="K44:L44"/>
    <mergeCell ref="A31:E31"/>
    <mergeCell ref="A33:K33"/>
    <mergeCell ref="A27:E27"/>
    <mergeCell ref="A29:E29"/>
    <mergeCell ref="K22:L22"/>
    <mergeCell ref="K23:L23"/>
    <mergeCell ref="L29:M29"/>
    <mergeCell ref="I30:J30"/>
    <mergeCell ref="A23:E23"/>
  </mergeCells>
  <dataValidations count="3">
    <dataValidation type="textLength" operator="lessThanOrEqual" allowBlank="1" showInputMessage="1" showErrorMessage="1" sqref="D48 O85:T87 O81:T83 O77:T79 O73:T75 O69:T71 O65:T67 O61:T63 O57:T59 D80 D76 D72 D68 D64 D60 D56 D52 O53:T55 O49:T51 D84">
      <formula1>20</formula1>
    </dataValidation>
    <dataValidation type="textLength" operator="lessThanOrEqual" allowBlank="1" showInputMessage="1" showErrorMessage="1" sqref="F48:K87">
      <formula1>98</formula1>
    </dataValidation>
    <dataValidation type="whole" allowBlank="1" showInputMessage="1" showErrorMessage="1" sqref="L67 L87 L79 L59 L63 L55 L71 L83 L75 L51">
      <formula1>#REF!</formula1>
      <formula2>#REF!</formula2>
    </dataValidation>
  </dataValidations>
  <printOptions/>
  <pageMargins left="0.7" right="0.7" top="0.75" bottom="0.75" header="0.3" footer="0.3"/>
  <pageSetup horizontalDpi="600" verticalDpi="600" orientation="portrait" paperSize="9" scale="63" r:id="rId4"/>
  <rowBreaks count="1" manualBreakCount="1">
    <brk id="87" max="12" man="1"/>
  </rowBreaks>
  <drawing r:id="rId3"/>
  <legacyDrawing r:id="rId2"/>
</worksheet>
</file>

<file path=xl/worksheets/sheet3.xml><?xml version="1.0" encoding="utf-8"?>
<worksheet xmlns="http://schemas.openxmlformats.org/spreadsheetml/2006/main" xmlns:r="http://schemas.openxmlformats.org/officeDocument/2006/relationships">
  <sheetPr>
    <tabColor rgb="FFFAC090"/>
  </sheetPr>
  <dimension ref="A1:Z58"/>
  <sheetViews>
    <sheetView view="pageBreakPreview" zoomScaleSheetLayoutView="100" zoomScalePageLayoutView="0" workbookViewId="0" topLeftCell="A16">
      <selection activeCell="C38" sqref="C38"/>
    </sheetView>
  </sheetViews>
  <sheetFormatPr defaultColWidth="9.00390625" defaultRowHeight="13.5"/>
  <cols>
    <col min="1" max="1" width="3.125" style="44" customWidth="1"/>
    <col min="2" max="2" width="9.00390625" style="44" customWidth="1"/>
    <col min="3" max="3" width="22.00390625" style="44" customWidth="1"/>
    <col min="4" max="4" width="12.625" style="44" customWidth="1"/>
    <col min="5" max="6" width="9.00390625" style="44" customWidth="1"/>
    <col min="7" max="7" width="6.375" style="44" customWidth="1"/>
    <col min="8" max="8" width="16.50390625" style="44" customWidth="1"/>
    <col min="9" max="9" width="1.37890625" style="44" customWidth="1"/>
    <col min="10" max="10" width="3.75390625" style="49" customWidth="1"/>
    <col min="11" max="11" width="9.00390625" style="49" customWidth="1"/>
    <col min="12" max="17" width="9.00390625" style="44" customWidth="1"/>
    <col min="18" max="18" width="9.00390625" style="135" customWidth="1"/>
    <col min="19" max="19" width="8.875" style="135" customWidth="1"/>
    <col min="20" max="20" width="3.75390625" style="135" customWidth="1"/>
    <col min="21" max="21" width="9.00390625" style="135" customWidth="1"/>
    <col min="22" max="22" width="3.75390625" style="135" customWidth="1"/>
    <col min="23" max="25" width="11.375" style="135" customWidth="1"/>
    <col min="26" max="27" width="9.00390625" style="135" customWidth="1"/>
    <col min="28" max="16384" width="9.00390625" style="44" customWidth="1"/>
  </cols>
  <sheetData>
    <row r="1" spans="1:17" ht="14.25">
      <c r="A1" s="44" t="s">
        <v>177</v>
      </c>
      <c r="K1" s="423" t="s">
        <v>178</v>
      </c>
      <c r="L1" s="424"/>
      <c r="M1" s="424"/>
      <c r="N1" s="424"/>
      <c r="O1" s="424"/>
      <c r="P1" s="424"/>
      <c r="Q1" s="425"/>
    </row>
    <row r="2" spans="1:17" ht="14.25">
      <c r="A2" s="44" t="s">
        <v>86</v>
      </c>
      <c r="K2" s="426"/>
      <c r="L2" s="427"/>
      <c r="M2" s="427"/>
      <c r="N2" s="427"/>
      <c r="O2" s="427"/>
      <c r="P2" s="427"/>
      <c r="Q2" s="428"/>
    </row>
    <row r="3" spans="5:17" ht="13.5" customHeight="1" thickBot="1">
      <c r="E3" s="396" t="s">
        <v>11</v>
      </c>
      <c r="F3" s="397"/>
      <c r="G3" s="397"/>
      <c r="H3" s="398"/>
      <c r="K3" s="429"/>
      <c r="L3" s="430"/>
      <c r="M3" s="430"/>
      <c r="N3" s="430"/>
      <c r="O3" s="430"/>
      <c r="P3" s="430"/>
      <c r="Q3" s="431"/>
    </row>
    <row r="4" spans="5:17" ht="14.25" customHeight="1">
      <c r="E4" s="162" t="s">
        <v>217</v>
      </c>
      <c r="F4" s="54">
        <f>'別紙'!$G$20</f>
        <v>0</v>
      </c>
      <c r="G4" s="47" t="s">
        <v>19</v>
      </c>
      <c r="H4" s="48"/>
      <c r="K4" s="55"/>
      <c r="L4" s="56" t="s">
        <v>165</v>
      </c>
      <c r="M4" s="55"/>
      <c r="O4" s="55"/>
      <c r="P4" s="55"/>
      <c r="Q4" s="57"/>
    </row>
    <row r="5" spans="1:26" ht="26.25" customHeight="1">
      <c r="A5" s="400" t="s">
        <v>87</v>
      </c>
      <c r="B5" s="401"/>
      <c r="C5" s="402"/>
      <c r="D5" s="83" t="s">
        <v>88</v>
      </c>
      <c r="E5" s="399" t="s">
        <v>138</v>
      </c>
      <c r="F5" s="399"/>
      <c r="G5" s="399" t="s">
        <v>139</v>
      </c>
      <c r="H5" s="399"/>
      <c r="I5" s="31"/>
      <c r="J5" s="32"/>
      <c r="K5" s="29" t="s">
        <v>152</v>
      </c>
      <c r="L5" s="29" t="s">
        <v>153</v>
      </c>
      <c r="M5" s="29">
        <f>IF(COUNTIF(K6:K38,"レ")&gt;0,"変更前","")</f>
      </c>
      <c r="O5" s="29" t="s">
        <v>152</v>
      </c>
      <c r="P5" s="30" t="s">
        <v>154</v>
      </c>
      <c r="Q5" s="33">
        <f>IF(COUNTIF(O6:O38,"レ")&gt;0,"変更前","")</f>
      </c>
      <c r="S5" s="136" t="s">
        <v>155</v>
      </c>
      <c r="U5" s="136" t="s">
        <v>163</v>
      </c>
      <c r="W5" s="137" t="s">
        <v>149</v>
      </c>
      <c r="X5" s="137" t="s">
        <v>150</v>
      </c>
      <c r="Y5" s="137" t="s">
        <v>151</v>
      </c>
      <c r="Z5" s="138" t="s">
        <v>164</v>
      </c>
    </row>
    <row r="6" spans="1:26" ht="16.5" customHeight="1">
      <c r="A6" s="421" t="s">
        <v>140</v>
      </c>
      <c r="B6" s="399" t="s">
        <v>91</v>
      </c>
      <c r="C6" s="399"/>
      <c r="D6" s="28" t="s">
        <v>92</v>
      </c>
      <c r="E6" s="395"/>
      <c r="F6" s="395"/>
      <c r="G6" s="395"/>
      <c r="H6" s="395"/>
      <c r="I6" s="27"/>
      <c r="J6" s="27"/>
      <c r="K6" s="34">
        <f>IF(L6&lt;&gt;$S$6,"レ","")</f>
      </c>
      <c r="L6" s="100">
        <f aca="true" t="shared" si="0" ref="L6:L33">S6</f>
        <v>38.2</v>
      </c>
      <c r="M6" s="35">
        <f>IF(K6="","",$S$6)</f>
      </c>
      <c r="O6" s="34">
        <f>IF(P6&lt;&gt;$U$6,"レ","")</f>
      </c>
      <c r="P6" s="101">
        <f aca="true" t="shared" si="1" ref="P6:P33">U6</f>
        <v>0.0686</v>
      </c>
      <c r="Q6" s="35">
        <f>IF(O6="","",$U$6)</f>
      </c>
      <c r="S6" s="139">
        <f>'（参考）別表１'!D3</f>
        <v>38.2</v>
      </c>
      <c r="U6" s="136">
        <f>'（参考）別表２'!D3</f>
        <v>0.0686</v>
      </c>
      <c r="W6" s="140">
        <f aca="true" t="shared" si="2" ref="W6:W33">E6*L6</f>
        <v>0</v>
      </c>
      <c r="X6" s="140">
        <f aca="true" t="shared" si="3" ref="X6:X33">G6*L6</f>
        <v>0</v>
      </c>
      <c r="Y6" s="140">
        <f>W6-X6</f>
        <v>0</v>
      </c>
      <c r="Z6" s="141">
        <f aca="true" t="shared" si="4" ref="Z6:Z29">Y6*P6</f>
        <v>0</v>
      </c>
    </row>
    <row r="7" spans="1:26" ht="14.25">
      <c r="A7" s="421"/>
      <c r="B7" s="399" t="s">
        <v>94</v>
      </c>
      <c r="C7" s="399"/>
      <c r="D7" s="28" t="s">
        <v>92</v>
      </c>
      <c r="E7" s="395"/>
      <c r="F7" s="395"/>
      <c r="G7" s="395"/>
      <c r="H7" s="395"/>
      <c r="I7" s="27"/>
      <c r="J7" s="27"/>
      <c r="K7" s="34">
        <f>IF(L7&lt;&gt;$S$7,"レ","")</f>
      </c>
      <c r="L7" s="100">
        <f t="shared" si="0"/>
        <v>35.3</v>
      </c>
      <c r="M7" s="35">
        <f>IF(K7="","",$S$7)</f>
      </c>
      <c r="O7" s="34">
        <f>IF(P7&lt;&gt;$U$7,"レ","")</f>
      </c>
      <c r="P7" s="101">
        <f t="shared" si="1"/>
        <v>0.0675</v>
      </c>
      <c r="Q7" s="35">
        <f>IF(O7="","",$U$7)</f>
      </c>
      <c r="S7" s="139">
        <f>'（参考）別表１'!D4</f>
        <v>35.3</v>
      </c>
      <c r="U7" s="136">
        <f>'（参考）別表２'!D4</f>
        <v>0.0675</v>
      </c>
      <c r="W7" s="140">
        <f t="shared" si="2"/>
        <v>0</v>
      </c>
      <c r="X7" s="140">
        <f t="shared" si="3"/>
        <v>0</v>
      </c>
      <c r="Y7" s="140">
        <f aca="true" t="shared" si="5" ref="Y7:Y33">W7-X7</f>
        <v>0</v>
      </c>
      <c r="Z7" s="141">
        <f t="shared" si="4"/>
        <v>0</v>
      </c>
    </row>
    <row r="8" spans="1:26" ht="14.25">
      <c r="A8" s="421"/>
      <c r="B8" s="399" t="s">
        <v>96</v>
      </c>
      <c r="C8" s="399"/>
      <c r="D8" s="28" t="s">
        <v>92</v>
      </c>
      <c r="E8" s="395"/>
      <c r="F8" s="395"/>
      <c r="G8" s="395"/>
      <c r="H8" s="395"/>
      <c r="I8" s="27"/>
      <c r="J8" s="27"/>
      <c r="K8" s="34">
        <f>IF(L8&lt;&gt;$S$8,"レ","")</f>
      </c>
      <c r="L8" s="100">
        <f t="shared" si="0"/>
        <v>34.6</v>
      </c>
      <c r="M8" s="35">
        <f>IF(K8="","",$S$8)</f>
      </c>
      <c r="O8" s="34">
        <f>IF(P8&lt;&gt;$U$8,"レ","")</f>
      </c>
      <c r="P8" s="101">
        <f t="shared" si="1"/>
        <v>0.0671</v>
      </c>
      <c r="Q8" s="35">
        <f>IF(O8="","",$U$8)</f>
      </c>
      <c r="S8" s="139">
        <f>'（参考）別表１'!D5</f>
        <v>34.6</v>
      </c>
      <c r="U8" s="136">
        <f>'（参考）別表２'!D5</f>
        <v>0.0671</v>
      </c>
      <c r="W8" s="140">
        <f t="shared" si="2"/>
        <v>0</v>
      </c>
      <c r="X8" s="140">
        <f t="shared" si="3"/>
        <v>0</v>
      </c>
      <c r="Y8" s="140">
        <f t="shared" si="5"/>
        <v>0</v>
      </c>
      <c r="Z8" s="141">
        <f t="shared" si="4"/>
        <v>0</v>
      </c>
    </row>
    <row r="9" spans="1:26" ht="14.25">
      <c r="A9" s="421"/>
      <c r="B9" s="399" t="s">
        <v>97</v>
      </c>
      <c r="C9" s="399"/>
      <c r="D9" s="28" t="s">
        <v>92</v>
      </c>
      <c r="E9" s="395"/>
      <c r="F9" s="395"/>
      <c r="G9" s="395"/>
      <c r="H9" s="395"/>
      <c r="I9" s="27"/>
      <c r="J9" s="27"/>
      <c r="K9" s="34">
        <f>IF(L9&lt;&gt;$S$9,"レ","")</f>
      </c>
      <c r="L9" s="100">
        <f t="shared" si="0"/>
        <v>33.6</v>
      </c>
      <c r="M9" s="35">
        <f>IF(K9="","",$S$9)</f>
      </c>
      <c r="O9" s="34">
        <f>IF(P9&lt;&gt;$U$9,"レ","")</f>
      </c>
      <c r="P9" s="101">
        <f t="shared" si="1"/>
        <v>0.0667</v>
      </c>
      <c r="Q9" s="35">
        <f>IF(O9="","",$U$9)</f>
      </c>
      <c r="S9" s="139">
        <f>'（参考）別表１'!D6</f>
        <v>33.6</v>
      </c>
      <c r="U9" s="136">
        <f>'（参考）別表２'!D6</f>
        <v>0.0667</v>
      </c>
      <c r="W9" s="140">
        <f t="shared" si="2"/>
        <v>0</v>
      </c>
      <c r="X9" s="140">
        <f t="shared" si="3"/>
        <v>0</v>
      </c>
      <c r="Y9" s="140">
        <f t="shared" si="5"/>
        <v>0</v>
      </c>
      <c r="Z9" s="141">
        <f t="shared" si="4"/>
        <v>0</v>
      </c>
    </row>
    <row r="10" spans="1:26" ht="14.25">
      <c r="A10" s="421"/>
      <c r="B10" s="399" t="s">
        <v>98</v>
      </c>
      <c r="C10" s="399"/>
      <c r="D10" s="28" t="s">
        <v>92</v>
      </c>
      <c r="E10" s="395"/>
      <c r="F10" s="395"/>
      <c r="G10" s="393"/>
      <c r="H10" s="394"/>
      <c r="I10" s="27"/>
      <c r="J10" s="27"/>
      <c r="K10" s="34">
        <f>IF(L10&lt;&gt;$S$10,"レ","")</f>
      </c>
      <c r="L10" s="100">
        <f t="shared" si="0"/>
        <v>36.7</v>
      </c>
      <c r="M10" s="35">
        <f>IF(K10="","",$S$10)</f>
      </c>
      <c r="O10" s="34">
        <f>IF(P10&lt;&gt;$U$10,"レ","")</f>
      </c>
      <c r="P10" s="101">
        <f t="shared" si="1"/>
        <v>0.0678</v>
      </c>
      <c r="Q10" s="35">
        <f>IF(O10="","",$U$10)</f>
      </c>
      <c r="S10" s="139">
        <f>'（参考）別表１'!D7</f>
        <v>36.7</v>
      </c>
      <c r="U10" s="136">
        <f>'（参考）別表２'!D7</f>
        <v>0.0678</v>
      </c>
      <c r="W10" s="140">
        <f t="shared" si="2"/>
        <v>0</v>
      </c>
      <c r="X10" s="140">
        <f t="shared" si="3"/>
        <v>0</v>
      </c>
      <c r="Y10" s="140">
        <f t="shared" si="5"/>
        <v>0</v>
      </c>
      <c r="Z10" s="141">
        <f t="shared" si="4"/>
        <v>0</v>
      </c>
    </row>
    <row r="11" spans="1:26" ht="14.25">
      <c r="A11" s="421"/>
      <c r="B11" s="399" t="s">
        <v>99</v>
      </c>
      <c r="C11" s="399"/>
      <c r="D11" s="28" t="s">
        <v>92</v>
      </c>
      <c r="E11" s="395"/>
      <c r="F11" s="395"/>
      <c r="G11" s="393"/>
      <c r="H11" s="394"/>
      <c r="I11" s="27"/>
      <c r="J11" s="27"/>
      <c r="K11" s="34">
        <f>IF(L11&lt;&gt;$S$11,"レ","")</f>
      </c>
      <c r="L11" s="100">
        <f t="shared" si="0"/>
        <v>37.7</v>
      </c>
      <c r="M11" s="35">
        <f>IF(K11="","",$S$11)</f>
      </c>
      <c r="O11" s="34">
        <f>IF(P11&lt;&gt;$U$11,"レ","")</f>
      </c>
      <c r="P11" s="101">
        <f t="shared" si="1"/>
        <v>0.0686</v>
      </c>
      <c r="Q11" s="35">
        <f>IF(O11="","",$U$11)</f>
      </c>
      <c r="S11" s="139">
        <f>'（参考）別表１'!D8</f>
        <v>37.7</v>
      </c>
      <c r="U11" s="136">
        <f>'（参考）別表２'!D8</f>
        <v>0.0686</v>
      </c>
      <c r="W11" s="140">
        <f t="shared" si="2"/>
        <v>0</v>
      </c>
      <c r="X11" s="140">
        <f t="shared" si="3"/>
        <v>0</v>
      </c>
      <c r="Y11" s="140">
        <f t="shared" si="5"/>
        <v>0</v>
      </c>
      <c r="Z11" s="141">
        <f t="shared" si="4"/>
        <v>0</v>
      </c>
    </row>
    <row r="12" spans="1:26" ht="14.25">
      <c r="A12" s="421"/>
      <c r="B12" s="399" t="s">
        <v>100</v>
      </c>
      <c r="C12" s="399"/>
      <c r="D12" s="28" t="s">
        <v>92</v>
      </c>
      <c r="E12" s="395"/>
      <c r="F12" s="395"/>
      <c r="G12" s="393"/>
      <c r="H12" s="394"/>
      <c r="I12" s="27"/>
      <c r="J12" s="27"/>
      <c r="K12" s="34">
        <f>IF(L12&lt;&gt;$S$12,"レ","")</f>
      </c>
      <c r="L12" s="100">
        <f t="shared" si="0"/>
        <v>39.1</v>
      </c>
      <c r="M12" s="35">
        <f>IF(K12="","",$S$12)</f>
      </c>
      <c r="O12" s="34">
        <f>IF(P12&lt;&gt;$U$12,"レ","")</f>
      </c>
      <c r="P12" s="101">
        <f t="shared" si="1"/>
        <v>0.0693</v>
      </c>
      <c r="Q12" s="35">
        <f>IF(O12="","",$U$12)</f>
      </c>
      <c r="S12" s="139">
        <f>'（参考）別表１'!D9</f>
        <v>39.1</v>
      </c>
      <c r="U12" s="136">
        <f>'（参考）別表２'!D9</f>
        <v>0.0693</v>
      </c>
      <c r="W12" s="140">
        <f t="shared" si="2"/>
        <v>0</v>
      </c>
      <c r="X12" s="140">
        <f t="shared" si="3"/>
        <v>0</v>
      </c>
      <c r="Y12" s="140">
        <f t="shared" si="5"/>
        <v>0</v>
      </c>
      <c r="Z12" s="141">
        <f t="shared" si="4"/>
        <v>0</v>
      </c>
    </row>
    <row r="13" spans="1:26" ht="14.25">
      <c r="A13" s="421"/>
      <c r="B13" s="399" t="s">
        <v>101</v>
      </c>
      <c r="C13" s="399"/>
      <c r="D13" s="28" t="s">
        <v>92</v>
      </c>
      <c r="E13" s="395"/>
      <c r="F13" s="395"/>
      <c r="G13" s="393"/>
      <c r="H13" s="394"/>
      <c r="I13" s="27"/>
      <c r="J13" s="27"/>
      <c r="K13" s="34">
        <f>IF(L13&lt;&gt;$S$13,"レ","")</f>
      </c>
      <c r="L13" s="100">
        <f t="shared" si="0"/>
        <v>41.9</v>
      </c>
      <c r="M13" s="35">
        <f>IF(K13="","",$S$13)</f>
      </c>
      <c r="O13" s="34">
        <f>IF(P13&lt;&gt;$U$13,"レ","")</f>
      </c>
      <c r="P13" s="101">
        <f t="shared" si="1"/>
        <v>0.0715</v>
      </c>
      <c r="Q13" s="35">
        <f>IF(O13="","",$U$13)</f>
      </c>
      <c r="S13" s="139">
        <f>'（参考）別表１'!D10</f>
        <v>41.9</v>
      </c>
      <c r="U13" s="136">
        <f>'（参考）別表２'!D10</f>
        <v>0.0715</v>
      </c>
      <c r="W13" s="140">
        <f t="shared" si="2"/>
        <v>0</v>
      </c>
      <c r="X13" s="140">
        <f t="shared" si="3"/>
        <v>0</v>
      </c>
      <c r="Y13" s="140">
        <f t="shared" si="5"/>
        <v>0</v>
      </c>
      <c r="Z13" s="141">
        <f t="shared" si="4"/>
        <v>0</v>
      </c>
    </row>
    <row r="14" spans="1:26" ht="14.25">
      <c r="A14" s="421"/>
      <c r="B14" s="399" t="s">
        <v>102</v>
      </c>
      <c r="C14" s="399"/>
      <c r="D14" s="28" t="s">
        <v>103</v>
      </c>
      <c r="E14" s="395"/>
      <c r="F14" s="395"/>
      <c r="G14" s="393"/>
      <c r="H14" s="394"/>
      <c r="I14" s="27"/>
      <c r="J14" s="27"/>
      <c r="K14" s="34">
        <f>IF(L14&lt;&gt;$S$14,"レ","")</f>
      </c>
      <c r="L14" s="100">
        <f t="shared" si="0"/>
        <v>40.9</v>
      </c>
      <c r="M14" s="35">
        <f>IF(K14="","",$S$14)</f>
      </c>
      <c r="O14" s="34">
        <f>IF(P14&lt;&gt;$U$14,"レ","")</f>
      </c>
      <c r="P14" s="101">
        <f t="shared" si="1"/>
        <v>0.0763</v>
      </c>
      <c r="Q14" s="35">
        <f>IF(O14="","",$U$14)</f>
      </c>
      <c r="S14" s="139">
        <f>'（参考）別表１'!D11</f>
        <v>40.9</v>
      </c>
      <c r="U14" s="136">
        <f>'（参考）別表２'!D11</f>
        <v>0.0763</v>
      </c>
      <c r="W14" s="140">
        <f t="shared" si="2"/>
        <v>0</v>
      </c>
      <c r="X14" s="140">
        <f t="shared" si="3"/>
        <v>0</v>
      </c>
      <c r="Y14" s="140">
        <f t="shared" si="5"/>
        <v>0</v>
      </c>
      <c r="Z14" s="141">
        <f t="shared" si="4"/>
        <v>0</v>
      </c>
    </row>
    <row r="15" spans="1:26" ht="14.25">
      <c r="A15" s="421"/>
      <c r="B15" s="399" t="s">
        <v>105</v>
      </c>
      <c r="C15" s="399"/>
      <c r="D15" s="28" t="s">
        <v>103</v>
      </c>
      <c r="E15" s="395"/>
      <c r="F15" s="395"/>
      <c r="G15" s="393"/>
      <c r="H15" s="394"/>
      <c r="I15" s="27"/>
      <c r="J15" s="27"/>
      <c r="K15" s="34">
        <f>IF(L15&lt;&gt;$S$15,"レ","")</f>
      </c>
      <c r="L15" s="100">
        <f t="shared" si="0"/>
        <v>29.9</v>
      </c>
      <c r="M15" s="35">
        <f>IF(K15="","",$S$15)</f>
      </c>
      <c r="O15" s="34">
        <f>IF(P15&lt;&gt;$U$15,"レ","")</f>
      </c>
      <c r="P15" s="101">
        <f t="shared" si="1"/>
        <v>0.0931</v>
      </c>
      <c r="Q15" s="35">
        <f>IF(O15="","",$U$15)</f>
      </c>
      <c r="S15" s="139">
        <f>'（参考）別表１'!D12</f>
        <v>29.9</v>
      </c>
      <c r="U15" s="136">
        <f>'（参考）別表２'!D12</f>
        <v>0.0931</v>
      </c>
      <c r="W15" s="140">
        <f t="shared" si="2"/>
        <v>0</v>
      </c>
      <c r="X15" s="140">
        <f t="shared" si="3"/>
        <v>0</v>
      </c>
      <c r="Y15" s="140">
        <f t="shared" si="5"/>
        <v>0</v>
      </c>
      <c r="Z15" s="141">
        <f t="shared" si="4"/>
        <v>0</v>
      </c>
    </row>
    <row r="16" spans="1:26" ht="14.25">
      <c r="A16" s="421"/>
      <c r="B16" s="399" t="s">
        <v>106</v>
      </c>
      <c r="C16" s="83" t="s">
        <v>107</v>
      </c>
      <c r="D16" s="28" t="s">
        <v>103</v>
      </c>
      <c r="E16" s="395"/>
      <c r="F16" s="395"/>
      <c r="G16" s="393"/>
      <c r="H16" s="394"/>
      <c r="I16" s="27"/>
      <c r="J16" s="27"/>
      <c r="K16" s="34">
        <f>IF(L16&lt;&gt;$S$16,"レ","")</f>
      </c>
      <c r="L16" s="100">
        <f t="shared" si="0"/>
        <v>50.8</v>
      </c>
      <c r="M16" s="35">
        <f>IF(K16="","",$S$16)</f>
      </c>
      <c r="O16" s="34">
        <f>IF(P16&lt;&gt;$U$16,"レ","")</f>
      </c>
      <c r="P16" s="101">
        <f t="shared" si="1"/>
        <v>0.059</v>
      </c>
      <c r="Q16" s="35">
        <f>IF(O16="","",$U$16)</f>
      </c>
      <c r="S16" s="139">
        <f>'（参考）別表１'!D13</f>
        <v>50.8</v>
      </c>
      <c r="U16" s="136">
        <f>'（参考）別表２'!D13</f>
        <v>0.059</v>
      </c>
      <c r="W16" s="140">
        <f t="shared" si="2"/>
        <v>0</v>
      </c>
      <c r="X16" s="140">
        <f t="shared" si="3"/>
        <v>0</v>
      </c>
      <c r="Y16" s="140">
        <f t="shared" si="5"/>
        <v>0</v>
      </c>
      <c r="Z16" s="141">
        <f t="shared" si="4"/>
        <v>0</v>
      </c>
    </row>
    <row r="17" spans="1:26" ht="14.25">
      <c r="A17" s="421"/>
      <c r="B17" s="399"/>
      <c r="C17" s="83" t="s">
        <v>108</v>
      </c>
      <c r="D17" s="28" t="s">
        <v>109</v>
      </c>
      <c r="E17" s="393"/>
      <c r="F17" s="394"/>
      <c r="G17" s="393"/>
      <c r="H17" s="394"/>
      <c r="I17" s="27"/>
      <c r="J17" s="27"/>
      <c r="K17" s="34">
        <f>IF(L17&lt;&gt;$S$17,"レ","")</f>
      </c>
      <c r="L17" s="100">
        <f t="shared" si="0"/>
        <v>44.9</v>
      </c>
      <c r="M17" s="35">
        <f>IF(K17="","",$S$17)</f>
      </c>
      <c r="O17" s="34">
        <f>IF(P17&lt;&gt;$U$17,"レ","")</f>
      </c>
      <c r="P17" s="101">
        <f t="shared" si="1"/>
        <v>0.0521</v>
      </c>
      <c r="Q17" s="35">
        <f>IF(O17="","",$U$17)</f>
      </c>
      <c r="S17" s="139">
        <f>'（参考）別表１'!D14</f>
        <v>44.9</v>
      </c>
      <c r="U17" s="136">
        <f>'（参考）別表２'!D14</f>
        <v>0.0521</v>
      </c>
      <c r="W17" s="140">
        <f t="shared" si="2"/>
        <v>0</v>
      </c>
      <c r="X17" s="140">
        <f t="shared" si="3"/>
        <v>0</v>
      </c>
      <c r="Y17" s="140">
        <f t="shared" si="5"/>
        <v>0</v>
      </c>
      <c r="Z17" s="141">
        <f t="shared" si="4"/>
        <v>0</v>
      </c>
    </row>
    <row r="18" spans="1:26" ht="14.25">
      <c r="A18" s="421"/>
      <c r="B18" s="399" t="s">
        <v>111</v>
      </c>
      <c r="C18" s="83" t="s">
        <v>112</v>
      </c>
      <c r="D18" s="28" t="s">
        <v>103</v>
      </c>
      <c r="E18" s="395"/>
      <c r="F18" s="395"/>
      <c r="G18" s="393"/>
      <c r="H18" s="394"/>
      <c r="I18" s="27"/>
      <c r="J18" s="27"/>
      <c r="K18" s="34">
        <f>IF(L18&lt;&gt;$S$18,"レ","")</f>
      </c>
      <c r="L18" s="100">
        <f t="shared" si="0"/>
        <v>54.6</v>
      </c>
      <c r="M18" s="35">
        <f>IF(K18="","",$S$18)</f>
      </c>
      <c r="O18" s="34">
        <f>IF(P18&lt;&gt;$U$18,"レ","")</f>
      </c>
      <c r="P18" s="101">
        <f t="shared" si="1"/>
        <v>0.0495</v>
      </c>
      <c r="Q18" s="35">
        <f>IF(O18="","",$U$18)</f>
      </c>
      <c r="S18" s="139">
        <f>'（参考）別表１'!D15</f>
        <v>54.6</v>
      </c>
      <c r="U18" s="136">
        <f>'（参考）別表２'!D15</f>
        <v>0.0495</v>
      </c>
      <c r="W18" s="140">
        <f t="shared" si="2"/>
        <v>0</v>
      </c>
      <c r="X18" s="140">
        <f t="shared" si="3"/>
        <v>0</v>
      </c>
      <c r="Y18" s="140">
        <f t="shared" si="5"/>
        <v>0</v>
      </c>
      <c r="Z18" s="141">
        <f t="shared" si="4"/>
        <v>0</v>
      </c>
    </row>
    <row r="19" spans="1:26" ht="14.25">
      <c r="A19" s="421"/>
      <c r="B19" s="399"/>
      <c r="C19" s="83" t="s">
        <v>113</v>
      </c>
      <c r="D19" s="28" t="s">
        <v>109</v>
      </c>
      <c r="E19" s="395"/>
      <c r="F19" s="395"/>
      <c r="G19" s="393"/>
      <c r="H19" s="394"/>
      <c r="I19" s="27"/>
      <c r="J19" s="27"/>
      <c r="K19" s="34">
        <f>IF(L19&lt;&gt;$S$19,"レ","")</f>
      </c>
      <c r="L19" s="100">
        <f t="shared" si="0"/>
        <v>43.5</v>
      </c>
      <c r="M19" s="35">
        <f>IF(K19="","",$S$19)</f>
      </c>
      <c r="O19" s="34">
        <f>IF(P19&lt;&gt;$U$19,"レ","")</f>
      </c>
      <c r="P19" s="101">
        <f t="shared" si="1"/>
        <v>0.051</v>
      </c>
      <c r="Q19" s="35">
        <f>IF(O19="","",$U$19)</f>
      </c>
      <c r="S19" s="139">
        <f>'（参考）別表１'!D16</f>
        <v>43.5</v>
      </c>
      <c r="U19" s="142">
        <f>'（参考）別表２'!D16</f>
        <v>0.051</v>
      </c>
      <c r="W19" s="140">
        <f t="shared" si="2"/>
        <v>0</v>
      </c>
      <c r="X19" s="140">
        <f t="shared" si="3"/>
        <v>0</v>
      </c>
      <c r="Y19" s="140">
        <f t="shared" si="5"/>
        <v>0</v>
      </c>
      <c r="Z19" s="141">
        <f t="shared" si="4"/>
        <v>0</v>
      </c>
    </row>
    <row r="20" spans="1:26" ht="14.25">
      <c r="A20" s="421"/>
      <c r="B20" s="399" t="s">
        <v>114</v>
      </c>
      <c r="C20" s="83" t="s">
        <v>115</v>
      </c>
      <c r="D20" s="28" t="s">
        <v>103</v>
      </c>
      <c r="E20" s="395"/>
      <c r="F20" s="395"/>
      <c r="G20" s="393"/>
      <c r="H20" s="394"/>
      <c r="I20" s="27"/>
      <c r="J20" s="27"/>
      <c r="K20" s="34">
        <f>IF(L20&lt;&gt;$S$20,"レ","")</f>
      </c>
      <c r="L20" s="100">
        <f t="shared" si="0"/>
        <v>29</v>
      </c>
      <c r="M20" s="35">
        <f>IF(K20="","",$S$20)</f>
      </c>
      <c r="O20" s="34">
        <f>IF(P20&lt;&gt;$U$20,"レ","")</f>
      </c>
      <c r="P20" s="101">
        <f t="shared" si="1"/>
        <v>0.0898</v>
      </c>
      <c r="Q20" s="35">
        <f>IF(O20="","",$U$20)</f>
      </c>
      <c r="S20" s="139">
        <f>'（参考）別表１'!D17</f>
        <v>29</v>
      </c>
      <c r="U20" s="136">
        <f>'（参考）別表２'!D17</f>
        <v>0.0898</v>
      </c>
      <c r="W20" s="140">
        <f t="shared" si="2"/>
        <v>0</v>
      </c>
      <c r="X20" s="140">
        <f t="shared" si="3"/>
        <v>0</v>
      </c>
      <c r="Y20" s="140">
        <f t="shared" si="5"/>
        <v>0</v>
      </c>
      <c r="Z20" s="141">
        <f t="shared" si="4"/>
        <v>0</v>
      </c>
    </row>
    <row r="21" spans="1:26" ht="14.25">
      <c r="A21" s="421"/>
      <c r="B21" s="399"/>
      <c r="C21" s="83" t="s">
        <v>116</v>
      </c>
      <c r="D21" s="28" t="s">
        <v>103</v>
      </c>
      <c r="E21" s="395"/>
      <c r="F21" s="395"/>
      <c r="G21" s="393"/>
      <c r="H21" s="394"/>
      <c r="I21" s="27"/>
      <c r="J21" s="27"/>
      <c r="K21" s="34">
        <f>IF(L21&lt;&gt;$S$21,"レ","")</f>
      </c>
      <c r="L21" s="100">
        <f t="shared" si="0"/>
        <v>25.7</v>
      </c>
      <c r="M21" s="35">
        <f>IF(K21="","",$S$21)</f>
      </c>
      <c r="O21" s="34">
        <f>IF(P21&lt;&gt;$U$21,"レ","")</f>
      </c>
      <c r="P21" s="101">
        <f t="shared" si="1"/>
        <v>0.0906</v>
      </c>
      <c r="Q21" s="35">
        <f>IF(O21="","",$U$21)</f>
      </c>
      <c r="S21" s="139">
        <f>'（参考）別表１'!D18</f>
        <v>25.7</v>
      </c>
      <c r="U21" s="136">
        <f>'（参考）別表２'!D18</f>
        <v>0.0906</v>
      </c>
      <c r="W21" s="140">
        <f t="shared" si="2"/>
        <v>0</v>
      </c>
      <c r="X21" s="140">
        <f t="shared" si="3"/>
        <v>0</v>
      </c>
      <c r="Y21" s="140">
        <f t="shared" si="5"/>
        <v>0</v>
      </c>
      <c r="Z21" s="141">
        <f t="shared" si="4"/>
        <v>0</v>
      </c>
    </row>
    <row r="22" spans="1:26" ht="14.25">
      <c r="A22" s="421"/>
      <c r="B22" s="399"/>
      <c r="C22" s="83" t="s">
        <v>117</v>
      </c>
      <c r="D22" s="28" t="s">
        <v>103</v>
      </c>
      <c r="E22" s="395"/>
      <c r="F22" s="395"/>
      <c r="G22" s="393"/>
      <c r="H22" s="394"/>
      <c r="I22" s="27"/>
      <c r="J22" s="27"/>
      <c r="K22" s="34">
        <f>IF(L22&lt;&gt;$S$22,"レ","")</f>
      </c>
      <c r="L22" s="100">
        <f t="shared" si="0"/>
        <v>26.9</v>
      </c>
      <c r="M22" s="35">
        <f>IF(K22="","",$S$22)</f>
      </c>
      <c r="O22" s="34">
        <f>IF(P22&lt;&gt;$U$22,"レ","")</f>
      </c>
      <c r="P22" s="101">
        <f t="shared" si="1"/>
        <v>0.0935</v>
      </c>
      <c r="Q22" s="35">
        <f>IF(O22="","",$U$22)</f>
      </c>
      <c r="S22" s="139">
        <f>'（参考）別表１'!D19</f>
        <v>26.9</v>
      </c>
      <c r="U22" s="136">
        <f>'（参考）別表２'!D19</f>
        <v>0.0935</v>
      </c>
      <c r="W22" s="140">
        <f t="shared" si="2"/>
        <v>0</v>
      </c>
      <c r="X22" s="140">
        <f t="shared" si="3"/>
        <v>0</v>
      </c>
      <c r="Y22" s="140">
        <f t="shared" si="5"/>
        <v>0</v>
      </c>
      <c r="Z22" s="141">
        <f t="shared" si="4"/>
        <v>0</v>
      </c>
    </row>
    <row r="23" spans="1:26" ht="14.25">
      <c r="A23" s="421"/>
      <c r="B23" s="399" t="s">
        <v>118</v>
      </c>
      <c r="C23" s="399"/>
      <c r="D23" s="28" t="s">
        <v>103</v>
      </c>
      <c r="E23" s="395"/>
      <c r="F23" s="395"/>
      <c r="G23" s="393"/>
      <c r="H23" s="394"/>
      <c r="I23" s="27"/>
      <c r="J23" s="27"/>
      <c r="K23" s="34">
        <f>IF(L23&lt;&gt;$S$23,"レ","")</f>
      </c>
      <c r="L23" s="100">
        <f t="shared" si="0"/>
        <v>29.4</v>
      </c>
      <c r="M23" s="35">
        <f>IF(K23="","",$S$23)</f>
      </c>
      <c r="O23" s="34">
        <f>IF(P23&lt;&gt;$U$23,"レ","")</f>
      </c>
      <c r="P23" s="101">
        <f t="shared" si="1"/>
        <v>0.1078</v>
      </c>
      <c r="Q23" s="35">
        <f>IF(O23="","",$U$23)</f>
      </c>
      <c r="S23" s="139">
        <f>'（参考）別表１'!D20</f>
        <v>29.4</v>
      </c>
      <c r="U23" s="136">
        <f>'（参考）別表２'!D20</f>
        <v>0.1078</v>
      </c>
      <c r="W23" s="140">
        <f t="shared" si="2"/>
        <v>0</v>
      </c>
      <c r="X23" s="140">
        <f t="shared" si="3"/>
        <v>0</v>
      </c>
      <c r="Y23" s="140">
        <f t="shared" si="5"/>
        <v>0</v>
      </c>
      <c r="Z23" s="141">
        <f t="shared" si="4"/>
        <v>0</v>
      </c>
    </row>
    <row r="24" spans="1:26" ht="14.25">
      <c r="A24" s="421"/>
      <c r="B24" s="399" t="s">
        <v>119</v>
      </c>
      <c r="C24" s="399"/>
      <c r="D24" s="28" t="s">
        <v>103</v>
      </c>
      <c r="E24" s="395"/>
      <c r="F24" s="395"/>
      <c r="G24" s="393"/>
      <c r="H24" s="394"/>
      <c r="I24" s="27"/>
      <c r="J24" s="27"/>
      <c r="K24" s="34">
        <f>IF(L24&lt;&gt;$S$24,"レ","")</f>
      </c>
      <c r="L24" s="100">
        <f t="shared" si="0"/>
        <v>37.3</v>
      </c>
      <c r="M24" s="35">
        <f>IF(K24="","",$S$24)</f>
      </c>
      <c r="O24" s="34">
        <f>IF(P24&lt;&gt;$U$24,"レ","")</f>
      </c>
      <c r="P24" s="101">
        <f t="shared" si="1"/>
        <v>0.0766</v>
      </c>
      <c r="Q24" s="35">
        <f>IF(O24="","",$U$24)</f>
      </c>
      <c r="S24" s="139">
        <f>'（参考）別表１'!D21</f>
        <v>37.3</v>
      </c>
      <c r="U24" s="136">
        <f>'（参考）別表２'!D21</f>
        <v>0.0766</v>
      </c>
      <c r="W24" s="140">
        <f t="shared" si="2"/>
        <v>0</v>
      </c>
      <c r="X24" s="140">
        <f t="shared" si="3"/>
        <v>0</v>
      </c>
      <c r="Y24" s="140">
        <f t="shared" si="5"/>
        <v>0</v>
      </c>
      <c r="Z24" s="141">
        <f t="shared" si="4"/>
        <v>0</v>
      </c>
    </row>
    <row r="25" spans="1:26" ht="14.25">
      <c r="A25" s="421"/>
      <c r="B25" s="399" t="s">
        <v>120</v>
      </c>
      <c r="C25" s="399"/>
      <c r="D25" s="28" t="s">
        <v>109</v>
      </c>
      <c r="E25" s="395"/>
      <c r="F25" s="395"/>
      <c r="G25" s="393"/>
      <c r="H25" s="394"/>
      <c r="I25" s="27"/>
      <c r="J25" s="27"/>
      <c r="K25" s="34">
        <f>IF(L25&lt;&gt;$S$25,"レ","")</f>
      </c>
      <c r="L25" s="100">
        <f t="shared" si="0"/>
        <v>21.1</v>
      </c>
      <c r="M25" s="35">
        <f>IF(K25="","",$S$25)</f>
      </c>
      <c r="O25" s="34">
        <f>IF(P25&lt;&gt;$U$25,"レ","")</f>
      </c>
      <c r="P25" s="101">
        <f t="shared" si="1"/>
        <v>0.0403</v>
      </c>
      <c r="Q25" s="35">
        <f>IF(O25="","",$U$25)</f>
      </c>
      <c r="S25" s="139">
        <f>'（参考）別表１'!D22</f>
        <v>21.1</v>
      </c>
      <c r="U25" s="136">
        <f>'（参考）別表２'!D22</f>
        <v>0.0403</v>
      </c>
      <c r="W25" s="140">
        <f t="shared" si="2"/>
        <v>0</v>
      </c>
      <c r="X25" s="140">
        <f t="shared" si="3"/>
        <v>0</v>
      </c>
      <c r="Y25" s="140">
        <f t="shared" si="5"/>
        <v>0</v>
      </c>
      <c r="Z25" s="141">
        <f t="shared" si="4"/>
        <v>0</v>
      </c>
    </row>
    <row r="26" spans="1:26" ht="14.25">
      <c r="A26" s="421"/>
      <c r="B26" s="399" t="s">
        <v>121</v>
      </c>
      <c r="C26" s="399"/>
      <c r="D26" s="28" t="s">
        <v>109</v>
      </c>
      <c r="E26" s="395"/>
      <c r="F26" s="395"/>
      <c r="G26" s="393"/>
      <c r="H26" s="394"/>
      <c r="I26" s="27"/>
      <c r="J26" s="27"/>
      <c r="K26" s="34">
        <f>IF(L26&lt;&gt;$S$26,"レ","")</f>
      </c>
      <c r="L26" s="100">
        <f t="shared" si="0"/>
        <v>3.41</v>
      </c>
      <c r="M26" s="35">
        <f>IF(K26="","",$S$26)</f>
      </c>
      <c r="O26" s="34">
        <f>IF(P26&lt;&gt;$U$26,"レ","")</f>
      </c>
      <c r="P26" s="101">
        <f t="shared" si="1"/>
        <v>0.0964</v>
      </c>
      <c r="Q26" s="35">
        <f>IF(O26="","",$U$26)</f>
      </c>
      <c r="S26" s="143">
        <f>'（参考）別表１'!D23</f>
        <v>3.41</v>
      </c>
      <c r="U26" s="136">
        <f>'（参考）別表２'!D23</f>
        <v>0.0964</v>
      </c>
      <c r="W26" s="140">
        <f t="shared" si="2"/>
        <v>0</v>
      </c>
      <c r="X26" s="140">
        <f t="shared" si="3"/>
        <v>0</v>
      </c>
      <c r="Y26" s="140">
        <f t="shared" si="5"/>
        <v>0</v>
      </c>
      <c r="Z26" s="141">
        <f t="shared" si="4"/>
        <v>0</v>
      </c>
    </row>
    <row r="27" spans="1:26" ht="14.25">
      <c r="A27" s="421"/>
      <c r="B27" s="399" t="s">
        <v>122</v>
      </c>
      <c r="C27" s="399"/>
      <c r="D27" s="28" t="s">
        <v>109</v>
      </c>
      <c r="E27" s="395"/>
      <c r="F27" s="395"/>
      <c r="G27" s="393"/>
      <c r="H27" s="394"/>
      <c r="I27" s="27"/>
      <c r="J27" s="27"/>
      <c r="K27" s="34">
        <f>IF(L27&lt;&gt;$S$27,"レ","")</f>
      </c>
      <c r="L27" s="100">
        <f t="shared" si="0"/>
        <v>8.41</v>
      </c>
      <c r="M27" s="35">
        <f>IF(K27="","",$S$27)</f>
      </c>
      <c r="O27" s="34">
        <f>IF(P27&lt;&gt;$U$27,"レ","")</f>
      </c>
      <c r="P27" s="101">
        <f t="shared" si="1"/>
        <v>0.1408</v>
      </c>
      <c r="Q27" s="35">
        <f>IF(O27="","",$U$27)</f>
      </c>
      <c r="S27" s="143">
        <f>'（参考）別表１'!D24</f>
        <v>8.41</v>
      </c>
      <c r="U27" s="136">
        <f>'（参考）別表２'!D24</f>
        <v>0.1408</v>
      </c>
      <c r="W27" s="140">
        <f t="shared" si="2"/>
        <v>0</v>
      </c>
      <c r="X27" s="140">
        <f t="shared" si="3"/>
        <v>0</v>
      </c>
      <c r="Y27" s="140">
        <f t="shared" si="5"/>
        <v>0</v>
      </c>
      <c r="Z27" s="141">
        <f t="shared" si="4"/>
        <v>0</v>
      </c>
    </row>
    <row r="28" spans="1:26" ht="14.25">
      <c r="A28" s="421"/>
      <c r="B28" s="399" t="s">
        <v>123</v>
      </c>
      <c r="C28" s="107" t="s">
        <v>166</v>
      </c>
      <c r="D28" s="28" t="s">
        <v>109</v>
      </c>
      <c r="E28" s="395"/>
      <c r="F28" s="395"/>
      <c r="G28" s="393"/>
      <c r="H28" s="394"/>
      <c r="I28" s="27"/>
      <c r="J28" s="27"/>
      <c r="K28" s="34">
        <f>IF(L28&lt;&gt;$S$28,"レ","")</f>
      </c>
      <c r="L28" s="100">
        <f t="shared" si="0"/>
        <v>45</v>
      </c>
      <c r="M28" s="35">
        <f>IF(K28="","",$S$28)</f>
      </c>
      <c r="O28" s="34">
        <f>IF(P28&lt;&gt;$U$28,"レ","")</f>
      </c>
      <c r="P28" s="101">
        <f t="shared" si="1"/>
        <v>0.0499</v>
      </c>
      <c r="Q28" s="35">
        <f>IF(O28="","",$U$28)</f>
      </c>
      <c r="S28" s="139">
        <f>'（参考）別表１'!D25</f>
        <v>45</v>
      </c>
      <c r="U28" s="136">
        <f>'（参考）別表２'!D25</f>
        <v>0.0499</v>
      </c>
      <c r="W28" s="140">
        <f t="shared" si="2"/>
        <v>0</v>
      </c>
      <c r="X28" s="140">
        <f t="shared" si="3"/>
        <v>0</v>
      </c>
      <c r="Y28" s="140">
        <f t="shared" si="5"/>
        <v>0</v>
      </c>
      <c r="Z28" s="141">
        <f t="shared" si="4"/>
        <v>0</v>
      </c>
    </row>
    <row r="29" spans="1:26" ht="14.25">
      <c r="A29" s="421"/>
      <c r="B29" s="399"/>
      <c r="C29" s="107"/>
      <c r="D29" s="108"/>
      <c r="E29" s="395"/>
      <c r="F29" s="395"/>
      <c r="G29" s="393"/>
      <c r="H29" s="394"/>
      <c r="I29" s="27"/>
      <c r="J29" s="27"/>
      <c r="K29" s="34">
        <f>IF(L29&lt;&gt;$S$29,"レ","")</f>
      </c>
      <c r="L29" s="100">
        <f t="shared" si="0"/>
        <v>0</v>
      </c>
      <c r="M29" s="35">
        <f>IF(K29="","",$S$29)</f>
      </c>
      <c r="O29" s="34">
        <f>IF(P29&lt;&gt;$U$29,"レ","")</f>
      </c>
      <c r="P29" s="101">
        <f t="shared" si="1"/>
        <v>0</v>
      </c>
      <c r="Q29" s="35">
        <f>IF(O29="","",$U$29)</f>
      </c>
      <c r="S29" s="144"/>
      <c r="W29" s="140">
        <f t="shared" si="2"/>
        <v>0</v>
      </c>
      <c r="X29" s="140">
        <f t="shared" si="3"/>
        <v>0</v>
      </c>
      <c r="Y29" s="140">
        <f t="shared" si="5"/>
        <v>0</v>
      </c>
      <c r="Z29" s="141">
        <f t="shared" si="4"/>
        <v>0</v>
      </c>
    </row>
    <row r="30" spans="1:26" ht="14.25">
      <c r="A30" s="421"/>
      <c r="B30" s="399" t="s">
        <v>125</v>
      </c>
      <c r="C30" s="399"/>
      <c r="D30" s="28" t="s">
        <v>126</v>
      </c>
      <c r="E30" s="395"/>
      <c r="F30" s="395"/>
      <c r="G30" s="393"/>
      <c r="H30" s="394"/>
      <c r="I30" s="27"/>
      <c r="J30" s="27"/>
      <c r="K30" s="34">
        <f>IF(L30&lt;&gt;$S$30,"レ","")</f>
      </c>
      <c r="L30" s="100">
        <f t="shared" si="0"/>
        <v>1.02</v>
      </c>
      <c r="M30" s="35">
        <f>IF(K30="","",$S$30)</f>
      </c>
      <c r="O30" s="34">
        <f>IF(P30&lt;&gt;$U$30,"レ","")</f>
      </c>
      <c r="P30" s="101">
        <f t="shared" si="1"/>
        <v>0.06</v>
      </c>
      <c r="Q30" s="35">
        <f>IF(O30="","",$U$30)</f>
      </c>
      <c r="S30" s="143">
        <f>'（参考）別表１'!D26</f>
        <v>1.02</v>
      </c>
      <c r="U30" s="145">
        <f>'（参考）別表２'!D26</f>
        <v>0.06</v>
      </c>
      <c r="W30" s="140">
        <f t="shared" si="2"/>
        <v>0</v>
      </c>
      <c r="X30" s="140">
        <f t="shared" si="3"/>
        <v>0</v>
      </c>
      <c r="Y30" s="140">
        <f t="shared" si="5"/>
        <v>0</v>
      </c>
      <c r="Z30" s="141">
        <f>(E30-G30)*P30</f>
        <v>0</v>
      </c>
    </row>
    <row r="31" spans="1:26" ht="14.25">
      <c r="A31" s="421"/>
      <c r="B31" s="399" t="s">
        <v>128</v>
      </c>
      <c r="C31" s="399"/>
      <c r="D31" s="28" t="s">
        <v>126</v>
      </c>
      <c r="E31" s="395"/>
      <c r="F31" s="395"/>
      <c r="G31" s="393"/>
      <c r="H31" s="394"/>
      <c r="I31" s="27"/>
      <c r="J31" s="27"/>
      <c r="K31" s="34">
        <f>IF(L31&lt;&gt;$S$31,"レ","")</f>
      </c>
      <c r="L31" s="100">
        <f t="shared" si="0"/>
        <v>1.36</v>
      </c>
      <c r="M31" s="35">
        <f>IF(K31="","",$S$31)</f>
      </c>
      <c r="O31" s="34">
        <f>IF(P31&lt;&gt;$U$31,"レ","")</f>
      </c>
      <c r="P31" s="101">
        <f t="shared" si="1"/>
        <v>0.057</v>
      </c>
      <c r="Q31" s="35">
        <f>IF(O31="","",$U$31)</f>
      </c>
      <c r="S31" s="143">
        <f>'（参考）別表１'!D27</f>
        <v>1.36</v>
      </c>
      <c r="U31" s="136">
        <f>'（参考）別表２'!D27</f>
        <v>0.057</v>
      </c>
      <c r="W31" s="140">
        <f t="shared" si="2"/>
        <v>0</v>
      </c>
      <c r="X31" s="140">
        <f t="shared" si="3"/>
        <v>0</v>
      </c>
      <c r="Y31" s="140">
        <f t="shared" si="5"/>
        <v>0</v>
      </c>
      <c r="Z31" s="141">
        <f>(E31-G31)*P31</f>
        <v>0</v>
      </c>
    </row>
    <row r="32" spans="1:26" ht="14.25">
      <c r="A32" s="421"/>
      <c r="B32" s="399" t="s">
        <v>129</v>
      </c>
      <c r="C32" s="399"/>
      <c r="D32" s="28" t="s">
        <v>126</v>
      </c>
      <c r="E32" s="395"/>
      <c r="F32" s="395"/>
      <c r="G32" s="393"/>
      <c r="H32" s="394"/>
      <c r="I32" s="27"/>
      <c r="J32" s="27"/>
      <c r="K32" s="34">
        <f>IF(L32&lt;&gt;$S$32,"レ","")</f>
      </c>
      <c r="L32" s="100">
        <f t="shared" si="0"/>
        <v>1.36</v>
      </c>
      <c r="M32" s="35">
        <f>IF(K32="","",$S$32)</f>
      </c>
      <c r="O32" s="34">
        <f>IF(P32&lt;&gt;$U$32,"レ","")</f>
      </c>
      <c r="P32" s="101">
        <f t="shared" si="1"/>
        <v>0.057</v>
      </c>
      <c r="Q32" s="35">
        <f>IF(O32="","",$U$32)</f>
      </c>
      <c r="S32" s="143">
        <f>'（参考）別表１'!D28</f>
        <v>1.36</v>
      </c>
      <c r="U32" s="136">
        <f>'（参考）別表２'!D28</f>
        <v>0.057</v>
      </c>
      <c r="W32" s="140">
        <f t="shared" si="2"/>
        <v>0</v>
      </c>
      <c r="X32" s="140">
        <f t="shared" si="3"/>
        <v>0</v>
      </c>
      <c r="Y32" s="140">
        <f t="shared" si="5"/>
        <v>0</v>
      </c>
      <c r="Z32" s="141">
        <f>(E32-G32)*P32</f>
        <v>0</v>
      </c>
    </row>
    <row r="33" spans="1:26" ht="14.25">
      <c r="A33" s="421"/>
      <c r="B33" s="399" t="s">
        <v>130</v>
      </c>
      <c r="C33" s="399"/>
      <c r="D33" s="28" t="s">
        <v>126</v>
      </c>
      <c r="E33" s="395"/>
      <c r="F33" s="395"/>
      <c r="G33" s="393"/>
      <c r="H33" s="394"/>
      <c r="I33" s="27"/>
      <c r="J33" s="27"/>
      <c r="K33" s="34">
        <f>IF(L33&lt;&gt;$S$33,"レ","")</f>
      </c>
      <c r="L33" s="100">
        <f t="shared" si="0"/>
        <v>1.36</v>
      </c>
      <c r="M33" s="35">
        <f>IF(K33="","",$S$33)</f>
      </c>
      <c r="O33" s="34">
        <f>IF(P33&lt;&gt;$U$33,"レ","")</f>
      </c>
      <c r="P33" s="101">
        <f t="shared" si="1"/>
        <v>0.057</v>
      </c>
      <c r="Q33" s="35">
        <f>IF(O33="","",$U$33)</f>
      </c>
      <c r="S33" s="143">
        <f>'（参考）別表１'!D29</f>
        <v>1.36</v>
      </c>
      <c r="U33" s="136">
        <f>'（参考）別表２'!D29</f>
        <v>0.057</v>
      </c>
      <c r="W33" s="140">
        <f t="shared" si="2"/>
        <v>0</v>
      </c>
      <c r="X33" s="140">
        <f t="shared" si="3"/>
        <v>0</v>
      </c>
      <c r="Y33" s="140">
        <f t="shared" si="5"/>
        <v>0</v>
      </c>
      <c r="Z33" s="141">
        <f>(E33-G33)*P33</f>
        <v>0</v>
      </c>
    </row>
    <row r="34" spans="1:25" ht="14.25">
      <c r="A34" s="422"/>
      <c r="B34" s="399" t="s">
        <v>141</v>
      </c>
      <c r="C34" s="399"/>
      <c r="D34" s="28"/>
      <c r="E34" s="438">
        <f>W34</f>
        <v>0</v>
      </c>
      <c r="F34" s="438"/>
      <c r="G34" s="443">
        <f>X34</f>
        <v>0</v>
      </c>
      <c r="H34" s="444"/>
      <c r="I34" s="27"/>
      <c r="J34" s="27"/>
      <c r="K34" s="27">
        <f>IF(L34&lt;&gt;$S$34,"レ","")</f>
      </c>
      <c r="L34" s="31"/>
      <c r="M34" s="31">
        <f>IF(K34="","",$S$34)</f>
      </c>
      <c r="W34" s="140">
        <f>SUM(W6:W33)</f>
        <v>0</v>
      </c>
      <c r="X34" s="140">
        <f>SUM(X6:X33)</f>
        <v>0</v>
      </c>
      <c r="Y34" s="140">
        <f>SUM(Y6:Y33)</f>
        <v>0</v>
      </c>
    </row>
    <row r="35" spans="1:26" ht="14.25">
      <c r="A35" s="418" t="s">
        <v>176</v>
      </c>
      <c r="B35" s="399" t="s">
        <v>131</v>
      </c>
      <c r="C35" s="83" t="s">
        <v>132</v>
      </c>
      <c r="D35" s="28" t="s">
        <v>133</v>
      </c>
      <c r="E35" s="395"/>
      <c r="F35" s="395"/>
      <c r="G35" s="393"/>
      <c r="H35" s="394"/>
      <c r="I35" s="27"/>
      <c r="J35" s="27"/>
      <c r="K35" s="34">
        <f>IF(L35&lt;&gt;$S$35,"レ","")</f>
      </c>
      <c r="L35" s="100">
        <f>S35</f>
        <v>9.97</v>
      </c>
      <c r="M35" s="35">
        <f>IF(K35="","",$S$35)</f>
      </c>
      <c r="O35" s="34">
        <f>IF(P35&lt;&gt;$U$35,"レ","")</f>
      </c>
      <c r="P35" s="101">
        <f>U35</f>
        <v>0.431</v>
      </c>
      <c r="Q35" s="35">
        <f>IF(O35="","",$U$35)</f>
      </c>
      <c r="S35" s="143">
        <f>'（参考）別表１'!D30</f>
        <v>9.97</v>
      </c>
      <c r="U35" s="145">
        <f>'（参考）別表２'!D30*1000</f>
        <v>0.431</v>
      </c>
      <c r="W35" s="140">
        <f>E35*L35</f>
        <v>0</v>
      </c>
      <c r="X35" s="140">
        <f>G35*L35</f>
        <v>0</v>
      </c>
      <c r="Y35" s="140">
        <f>W35-X35</f>
        <v>0</v>
      </c>
      <c r="Z35" s="141">
        <f>(E35-G35)*P35</f>
        <v>0</v>
      </c>
    </row>
    <row r="36" spans="1:26" ht="14.25">
      <c r="A36" s="419"/>
      <c r="B36" s="399"/>
      <c r="C36" s="83" t="s">
        <v>135</v>
      </c>
      <c r="D36" s="28" t="s">
        <v>133</v>
      </c>
      <c r="E36" s="395"/>
      <c r="F36" s="395"/>
      <c r="G36" s="393"/>
      <c r="H36" s="394"/>
      <c r="I36" s="27"/>
      <c r="J36" s="27"/>
      <c r="K36" s="34">
        <f>IF(L36&lt;&gt;$S$36,"レ","")</f>
      </c>
      <c r="L36" s="100">
        <f>S36</f>
        <v>9.28</v>
      </c>
      <c r="M36" s="35">
        <f>IF(K36="","",$S$36)</f>
      </c>
      <c r="O36" s="34">
        <f>IF(P36&lt;&gt;$U$36,"レ","")</f>
      </c>
      <c r="P36" s="101">
        <f>U36</f>
        <v>0.431</v>
      </c>
      <c r="Q36" s="35">
        <f>IF(O36="","",$U$36)</f>
      </c>
      <c r="S36" s="143">
        <f>'（参考）別表１'!D31</f>
        <v>9.28</v>
      </c>
      <c r="U36" s="145">
        <f>'（参考）別表２'!D30*1000</f>
        <v>0.431</v>
      </c>
      <c r="W36" s="140">
        <f>E36*L36</f>
        <v>0</v>
      </c>
      <c r="X36" s="140">
        <f>G36*L36</f>
        <v>0</v>
      </c>
      <c r="Y36" s="140">
        <f>W36-X36</f>
        <v>0</v>
      </c>
      <c r="Z36" s="141">
        <f>(E36-G36)*P36</f>
        <v>0</v>
      </c>
    </row>
    <row r="37" spans="1:26" ht="14.25">
      <c r="A37" s="419"/>
      <c r="B37" s="399" t="s">
        <v>123</v>
      </c>
      <c r="C37" s="83" t="s">
        <v>136</v>
      </c>
      <c r="D37" s="28" t="s">
        <v>133</v>
      </c>
      <c r="E37" s="395"/>
      <c r="F37" s="395"/>
      <c r="G37" s="393"/>
      <c r="H37" s="394"/>
      <c r="I37" s="27"/>
      <c r="J37" s="27"/>
      <c r="K37" s="34">
        <f>IF(L37&lt;&gt;$S$37,"レ","")</f>
      </c>
      <c r="L37" s="100">
        <f>S37</f>
        <v>9.76</v>
      </c>
      <c r="M37" s="35">
        <f>IF(K37="","",$S$37)</f>
      </c>
      <c r="O37" s="34">
        <f>IF(P37&lt;&gt;$U$37,"レ","")</f>
      </c>
      <c r="P37" s="101">
        <f>U37</f>
        <v>0</v>
      </c>
      <c r="Q37" s="35">
        <f>IF(O37="","",$U$37)</f>
      </c>
      <c r="S37" s="143">
        <f>'（参考）別表１'!D32</f>
        <v>9.76</v>
      </c>
      <c r="U37" s="136"/>
      <c r="W37" s="140">
        <f>E37*L37</f>
        <v>0</v>
      </c>
      <c r="X37" s="140">
        <f>G37*L37</f>
        <v>0</v>
      </c>
      <c r="Y37" s="140">
        <f>W37-X37</f>
        <v>0</v>
      </c>
      <c r="Z37" s="141">
        <f>(E37-G37)*P37</f>
        <v>0</v>
      </c>
    </row>
    <row r="38" spans="1:26" ht="14.25">
      <c r="A38" s="419"/>
      <c r="B38" s="399"/>
      <c r="C38" s="83" t="s">
        <v>137</v>
      </c>
      <c r="D38" s="181" t="s">
        <v>245</v>
      </c>
      <c r="E38" s="432" t="s">
        <v>183</v>
      </c>
      <c r="F38" s="433"/>
      <c r="G38" s="445"/>
      <c r="H38" s="446"/>
      <c r="I38" s="27"/>
      <c r="J38" s="27"/>
      <c r="K38" s="34">
        <f>IF(L38&lt;&gt;$S$38,"レ","")</f>
      </c>
      <c r="L38" s="100">
        <f>S38</f>
        <v>9.76</v>
      </c>
      <c r="M38" s="35">
        <f>IF(K38="","",$S$38)</f>
      </c>
      <c r="O38" s="34">
        <f>IF(P38&lt;&gt;$U$38,"レ","")</f>
      </c>
      <c r="P38" s="101">
        <f>U38</f>
        <v>0</v>
      </c>
      <c r="Q38" s="35">
        <f>IF(O38="","",$U$38)</f>
      </c>
      <c r="S38" s="143">
        <f>'（参考）別表１'!D33</f>
        <v>9.76</v>
      </c>
      <c r="U38" s="136"/>
      <c r="W38" s="140"/>
      <c r="X38" s="140">
        <f>G38*L38</f>
        <v>0</v>
      </c>
      <c r="Y38" s="140">
        <f>-X38</f>
        <v>0</v>
      </c>
      <c r="Z38" s="141">
        <f>-G38*P38</f>
        <v>0</v>
      </c>
    </row>
    <row r="39" spans="1:25" ht="14.25">
      <c r="A39" s="420"/>
      <c r="B39" s="407" t="s">
        <v>141</v>
      </c>
      <c r="C39" s="407"/>
      <c r="D39" s="28" t="s">
        <v>133</v>
      </c>
      <c r="E39" s="403">
        <f>SUM(E35:F37)</f>
        <v>0</v>
      </c>
      <c r="F39" s="403"/>
      <c r="G39" s="403">
        <f>SUM(G35:H38)</f>
        <v>0</v>
      </c>
      <c r="H39" s="403"/>
      <c r="W39" s="146">
        <f>SUM(W35:W37)</f>
        <v>0</v>
      </c>
      <c r="X39" s="146">
        <f>SUM(X35:X38)</f>
        <v>0</v>
      </c>
      <c r="Y39" s="146">
        <f>SUM(Y35:Y38)</f>
        <v>0</v>
      </c>
    </row>
    <row r="40" spans="2:26" ht="14.25">
      <c r="B40" s="407" t="s">
        <v>26</v>
      </c>
      <c r="C40" s="407"/>
      <c r="D40" s="28" t="s">
        <v>126</v>
      </c>
      <c r="E40" s="403">
        <f>W34+W39</f>
        <v>0</v>
      </c>
      <c r="F40" s="403"/>
      <c r="G40" s="403">
        <f>X34+X39</f>
        <v>0</v>
      </c>
      <c r="H40" s="403"/>
      <c r="Z40" s="141">
        <f>ROUND(SUM(Z6:Z38),1)</f>
        <v>0</v>
      </c>
    </row>
    <row r="41" spans="2:8" ht="14.25">
      <c r="B41" s="407" t="s">
        <v>142</v>
      </c>
      <c r="C41" s="407"/>
      <c r="D41" s="179" t="s">
        <v>167</v>
      </c>
      <c r="E41" s="403">
        <f>ROUNDDOWN((Y34+Y39)*0.0258,0)</f>
        <v>0</v>
      </c>
      <c r="F41" s="403"/>
      <c r="G41" s="46"/>
      <c r="H41" s="47"/>
    </row>
    <row r="42" spans="2:8" ht="26.25" customHeight="1">
      <c r="B42" s="408" t="s">
        <v>143</v>
      </c>
      <c r="C42" s="408"/>
      <c r="D42" s="18" t="s">
        <v>13</v>
      </c>
      <c r="E42" s="403">
        <f>Z40</f>
        <v>0</v>
      </c>
      <c r="F42" s="403"/>
      <c r="G42" s="58"/>
      <c r="H42" s="49"/>
    </row>
    <row r="43" ht="7.5" customHeight="1"/>
    <row r="44" ht="14.25">
      <c r="A44" s="44" t="s">
        <v>144</v>
      </c>
    </row>
    <row r="45" spans="1:8" ht="14.25">
      <c r="A45" s="409" t="s">
        <v>10</v>
      </c>
      <c r="B45" s="410"/>
      <c r="C45" s="410"/>
      <c r="D45" s="411"/>
      <c r="E45" s="396" t="s">
        <v>11</v>
      </c>
      <c r="F45" s="397"/>
      <c r="G45" s="397"/>
      <c r="H45" s="441" t="s">
        <v>81</v>
      </c>
    </row>
    <row r="46" spans="1:8" ht="14.25">
      <c r="A46" s="412"/>
      <c r="B46" s="413"/>
      <c r="C46" s="413"/>
      <c r="D46" s="414"/>
      <c r="E46" s="162" t="s">
        <v>217</v>
      </c>
      <c r="F46" s="54">
        <f>'別紙'!$G$20</f>
        <v>0</v>
      </c>
      <c r="G46" s="45" t="s">
        <v>19</v>
      </c>
      <c r="H46" s="442"/>
    </row>
    <row r="47" spans="1:8" ht="14.25">
      <c r="A47" s="17" t="s">
        <v>148</v>
      </c>
      <c r="B47" s="59"/>
      <c r="C47" s="59"/>
      <c r="D47" s="59"/>
      <c r="E47" s="439">
        <f>$E$42</f>
        <v>0</v>
      </c>
      <c r="F47" s="440"/>
      <c r="G47" s="9" t="s">
        <v>13</v>
      </c>
      <c r="H47" s="105"/>
    </row>
    <row r="48" spans="1:8" ht="26.25" customHeight="1">
      <c r="A48" s="415" t="s">
        <v>145</v>
      </c>
      <c r="B48" s="416"/>
      <c r="C48" s="416"/>
      <c r="D48" s="417"/>
      <c r="E48" s="436"/>
      <c r="F48" s="437"/>
      <c r="G48" s="9" t="s">
        <v>13</v>
      </c>
      <c r="H48" s="105"/>
    </row>
    <row r="49" spans="1:8" ht="14.25">
      <c r="A49" s="17" t="s">
        <v>168</v>
      </c>
      <c r="B49" s="59"/>
      <c r="C49" s="59"/>
      <c r="D49" s="59"/>
      <c r="E49" s="436"/>
      <c r="F49" s="437"/>
      <c r="G49" s="9" t="s">
        <v>13</v>
      </c>
      <c r="H49" s="105"/>
    </row>
    <row r="50" spans="1:8" ht="14.25">
      <c r="A50" s="17" t="s">
        <v>146</v>
      </c>
      <c r="B50" s="59"/>
      <c r="C50" s="59"/>
      <c r="D50" s="59"/>
      <c r="E50" s="436"/>
      <c r="F50" s="437"/>
      <c r="G50" s="9" t="s">
        <v>13</v>
      </c>
      <c r="H50" s="105"/>
    </row>
    <row r="51" spans="1:8" ht="13.5">
      <c r="A51" s="17" t="s">
        <v>169</v>
      </c>
      <c r="B51" s="59"/>
      <c r="C51" s="59"/>
      <c r="D51" s="59"/>
      <c r="E51" s="436"/>
      <c r="F51" s="437"/>
      <c r="G51" s="9" t="s">
        <v>13</v>
      </c>
      <c r="H51" s="105"/>
    </row>
    <row r="52" spans="1:8" ht="13.5">
      <c r="A52" s="17" t="s">
        <v>170</v>
      </c>
      <c r="B52" s="59"/>
      <c r="C52" s="59"/>
      <c r="D52" s="59"/>
      <c r="E52" s="436"/>
      <c r="F52" s="437"/>
      <c r="G52" s="9" t="s">
        <v>13</v>
      </c>
      <c r="H52" s="105"/>
    </row>
    <row r="53" spans="1:8" ht="13.5">
      <c r="A53" s="17" t="s">
        <v>147</v>
      </c>
      <c r="B53" s="59"/>
      <c r="C53" s="59"/>
      <c r="D53" s="59"/>
      <c r="E53" s="436"/>
      <c r="F53" s="437"/>
      <c r="G53" s="9" t="s">
        <v>13</v>
      </c>
      <c r="H53" s="105"/>
    </row>
    <row r="54" spans="1:8" ht="13.5">
      <c r="A54" s="17" t="s">
        <v>195</v>
      </c>
      <c r="B54" s="59"/>
      <c r="C54" s="59"/>
      <c r="D54" s="59"/>
      <c r="E54" s="436"/>
      <c r="F54" s="437"/>
      <c r="G54" s="9" t="s">
        <v>13</v>
      </c>
      <c r="H54" s="105"/>
    </row>
    <row r="55" spans="1:8" ht="44.25" customHeight="1">
      <c r="A55" s="415" t="s">
        <v>196</v>
      </c>
      <c r="B55" s="416"/>
      <c r="C55" s="416"/>
      <c r="D55" s="417"/>
      <c r="E55" s="436"/>
      <c r="F55" s="437"/>
      <c r="G55" s="9" t="s">
        <v>13</v>
      </c>
      <c r="H55" s="106" t="s">
        <v>185</v>
      </c>
    </row>
    <row r="56" spans="1:8" ht="30" customHeight="1">
      <c r="A56" s="415" t="s">
        <v>197</v>
      </c>
      <c r="B56" s="416"/>
      <c r="C56" s="416"/>
      <c r="D56" s="417"/>
      <c r="E56" s="436"/>
      <c r="F56" s="437"/>
      <c r="G56" s="9" t="s">
        <v>13</v>
      </c>
      <c r="H56" s="106" t="s">
        <v>179</v>
      </c>
    </row>
    <row r="57" spans="1:8" ht="29.25" customHeight="1" thickBot="1">
      <c r="A57" s="404" t="s">
        <v>198</v>
      </c>
      <c r="B57" s="405"/>
      <c r="C57" s="405"/>
      <c r="D57" s="406"/>
      <c r="E57" s="434">
        <f>E47+E48+E49+E50+E51+E52+E53+E54+E56</f>
        <v>0</v>
      </c>
      <c r="F57" s="435"/>
      <c r="G57" s="214" t="s">
        <v>13</v>
      </c>
      <c r="H57" s="215"/>
    </row>
    <row r="58" spans="1:8" ht="29.25" customHeight="1" thickBot="1">
      <c r="A58" s="388" t="s">
        <v>249</v>
      </c>
      <c r="B58" s="389"/>
      <c r="C58" s="389"/>
      <c r="D58" s="390"/>
      <c r="E58" s="391">
        <f>E48+E49+E50+E51+E52+E53+E54+E55+E57</f>
        <v>0</v>
      </c>
      <c r="F58" s="392"/>
      <c r="G58" s="216" t="s">
        <v>250</v>
      </c>
      <c r="H58" s="217"/>
    </row>
  </sheetData>
  <sheetProtection/>
  <mergeCells count="129">
    <mergeCell ref="E55:F55"/>
    <mergeCell ref="E47:F47"/>
    <mergeCell ref="H45:H46"/>
    <mergeCell ref="E35:F35"/>
    <mergeCell ref="G34:H34"/>
    <mergeCell ref="G38:H38"/>
    <mergeCell ref="E54:F54"/>
    <mergeCell ref="E32:F32"/>
    <mergeCell ref="E33:F33"/>
    <mergeCell ref="E34:F34"/>
    <mergeCell ref="G35:H35"/>
    <mergeCell ref="G36:H36"/>
    <mergeCell ref="G39:H39"/>
    <mergeCell ref="E57:F57"/>
    <mergeCell ref="E48:F48"/>
    <mergeCell ref="E49:F49"/>
    <mergeCell ref="E50:F50"/>
    <mergeCell ref="E51:F51"/>
    <mergeCell ref="E42:F42"/>
    <mergeCell ref="E53:F53"/>
    <mergeCell ref="E45:G45"/>
    <mergeCell ref="E52:F52"/>
    <mergeCell ref="E56:F56"/>
    <mergeCell ref="K1:Q3"/>
    <mergeCell ref="E36:F36"/>
    <mergeCell ref="E37:F37"/>
    <mergeCell ref="E38:F38"/>
    <mergeCell ref="E39:F39"/>
    <mergeCell ref="E24:F24"/>
    <mergeCell ref="E25:F25"/>
    <mergeCell ref="E26:F26"/>
    <mergeCell ref="E29:F29"/>
    <mergeCell ref="E18:F18"/>
    <mergeCell ref="A35:A39"/>
    <mergeCell ref="B35:B36"/>
    <mergeCell ref="B34:C34"/>
    <mergeCell ref="B39:C39"/>
    <mergeCell ref="A6:A34"/>
    <mergeCell ref="B15:C15"/>
    <mergeCell ref="B16:B17"/>
    <mergeCell ref="B6:C6"/>
    <mergeCell ref="B30:C30"/>
    <mergeCell ref="B31:C31"/>
    <mergeCell ref="A57:D57"/>
    <mergeCell ref="B41:C41"/>
    <mergeCell ref="B42:C42"/>
    <mergeCell ref="B40:C40"/>
    <mergeCell ref="A45:D46"/>
    <mergeCell ref="A48:D48"/>
    <mergeCell ref="A55:D55"/>
    <mergeCell ref="A56:D56"/>
    <mergeCell ref="E27:F27"/>
    <mergeCell ref="E31:F31"/>
    <mergeCell ref="G40:H40"/>
    <mergeCell ref="E41:F41"/>
    <mergeCell ref="E40:F40"/>
    <mergeCell ref="B37:B38"/>
    <mergeCell ref="B32:C32"/>
    <mergeCell ref="B33:C33"/>
    <mergeCell ref="E28:F28"/>
    <mergeCell ref="E30:F30"/>
    <mergeCell ref="B25:C25"/>
    <mergeCell ref="B26:C26"/>
    <mergeCell ref="A5:C5"/>
    <mergeCell ref="B28:B29"/>
    <mergeCell ref="B11:C11"/>
    <mergeCell ref="B12:C12"/>
    <mergeCell ref="B14:C14"/>
    <mergeCell ref="B24:C24"/>
    <mergeCell ref="B27:C27"/>
    <mergeCell ref="B20:B22"/>
    <mergeCell ref="E13:F13"/>
    <mergeCell ref="E14:F14"/>
    <mergeCell ref="E16:F16"/>
    <mergeCell ref="B7:C7"/>
    <mergeCell ref="B8:C8"/>
    <mergeCell ref="B9:C9"/>
    <mergeCell ref="E15:F15"/>
    <mergeCell ref="E10:F10"/>
    <mergeCell ref="B10:C10"/>
    <mergeCell ref="E9:F9"/>
    <mergeCell ref="G13:H13"/>
    <mergeCell ref="G14:H14"/>
    <mergeCell ref="B23:C23"/>
    <mergeCell ref="E19:F19"/>
    <mergeCell ref="B18:B19"/>
    <mergeCell ref="E22:F22"/>
    <mergeCell ref="E23:F23"/>
    <mergeCell ref="E21:F21"/>
    <mergeCell ref="E20:F20"/>
    <mergeCell ref="B13:C13"/>
    <mergeCell ref="E3:H3"/>
    <mergeCell ref="E5:F5"/>
    <mergeCell ref="G5:H5"/>
    <mergeCell ref="G6:H6"/>
    <mergeCell ref="E8:F8"/>
    <mergeCell ref="G7:H7"/>
    <mergeCell ref="G8:H8"/>
    <mergeCell ref="E7:F7"/>
    <mergeCell ref="G17:H17"/>
    <mergeCell ref="E11:F11"/>
    <mergeCell ref="E12:F12"/>
    <mergeCell ref="E6:F6"/>
    <mergeCell ref="G23:H23"/>
    <mergeCell ref="G9:H9"/>
    <mergeCell ref="E17:F17"/>
    <mergeCell ref="G10:H10"/>
    <mergeCell ref="G11:H11"/>
    <mergeCell ref="G12:H12"/>
    <mergeCell ref="G15:H15"/>
    <mergeCell ref="G16:H16"/>
    <mergeCell ref="G37:H37"/>
    <mergeCell ref="G29:H29"/>
    <mergeCell ref="G30:H30"/>
    <mergeCell ref="G31:H31"/>
    <mergeCell ref="G32:H32"/>
    <mergeCell ref="G18:H18"/>
    <mergeCell ref="G19:H19"/>
    <mergeCell ref="G20:H20"/>
    <mergeCell ref="A58:D58"/>
    <mergeCell ref="E58:F58"/>
    <mergeCell ref="G21:H21"/>
    <mergeCell ref="G22:H22"/>
    <mergeCell ref="G33:H33"/>
    <mergeCell ref="G24:H24"/>
    <mergeCell ref="G25:H25"/>
    <mergeCell ref="G26:H26"/>
    <mergeCell ref="G27:H27"/>
    <mergeCell ref="G28:H28"/>
  </mergeCells>
  <printOptions/>
  <pageMargins left="0.7086614173228347" right="0.7086614173228347" top="0.35433070866141736" bottom="0.35433070866141736" header="0.11811023622047245" footer="0.11811023622047245"/>
  <pageSetup horizontalDpi="600" verticalDpi="600" orientation="portrait" paperSize="9" scale="94" r:id="rId3"/>
  <legacyDrawing r:id="rId2"/>
</worksheet>
</file>

<file path=xl/worksheets/sheet4.xml><?xml version="1.0" encoding="utf-8"?>
<worksheet xmlns="http://schemas.openxmlformats.org/spreadsheetml/2006/main" xmlns:r="http://schemas.openxmlformats.org/officeDocument/2006/relationships">
  <sheetPr>
    <tabColor rgb="FFFFFF00"/>
  </sheetPr>
  <dimension ref="A1:I53"/>
  <sheetViews>
    <sheetView view="pageBreakPreview" zoomScaleSheetLayoutView="100" zoomScalePageLayoutView="0" workbookViewId="0" topLeftCell="A22">
      <selection activeCell="H14" sqref="H14:I16"/>
    </sheetView>
  </sheetViews>
  <sheetFormatPr defaultColWidth="9.00390625" defaultRowHeight="13.5"/>
  <cols>
    <col min="1" max="16384" width="9.00390625" style="16" customWidth="1"/>
  </cols>
  <sheetData>
    <row r="1" ht="12.75">
      <c r="A1" s="16" t="s">
        <v>71</v>
      </c>
    </row>
    <row r="3" ht="12.75">
      <c r="A3" s="16" t="s">
        <v>72</v>
      </c>
    </row>
    <row r="4" spans="1:9" ht="12.75">
      <c r="A4" s="459" t="s">
        <v>10</v>
      </c>
      <c r="B4" s="460"/>
      <c r="C4" s="461"/>
      <c r="D4" s="78" t="s">
        <v>11</v>
      </c>
      <c r="E4" s="159" t="s">
        <v>219</v>
      </c>
      <c r="F4" s="62">
        <f>'別紙'!$G$20</f>
        <v>0</v>
      </c>
      <c r="G4" s="63" t="s">
        <v>82</v>
      </c>
      <c r="H4" s="76" t="s">
        <v>81</v>
      </c>
      <c r="I4" s="77"/>
    </row>
    <row r="5" spans="1:9" ht="12.75">
      <c r="A5" s="65" t="s">
        <v>73</v>
      </c>
      <c r="B5" s="66"/>
      <c r="C5" s="67"/>
      <c r="D5" s="79"/>
      <c r="E5" s="80"/>
      <c r="F5" s="66"/>
      <c r="G5" s="67"/>
      <c r="H5" s="447"/>
      <c r="I5" s="448"/>
    </row>
    <row r="6" spans="1:9" ht="12.75">
      <c r="A6" s="453" t="s">
        <v>74</v>
      </c>
      <c r="B6" s="454"/>
      <c r="C6" s="455"/>
      <c r="D6" s="462"/>
      <c r="E6" s="463"/>
      <c r="F6" s="80"/>
      <c r="G6" s="73"/>
      <c r="H6" s="449"/>
      <c r="I6" s="450"/>
    </row>
    <row r="7" spans="1:9" ht="13.5" customHeight="1">
      <c r="A7" s="456"/>
      <c r="B7" s="457"/>
      <c r="C7" s="458"/>
      <c r="D7" s="68"/>
      <c r="E7" s="69"/>
      <c r="F7" s="81" t="s">
        <v>172</v>
      </c>
      <c r="G7" s="70"/>
      <c r="H7" s="451"/>
      <c r="I7" s="452"/>
    </row>
    <row r="8" spans="1:9" ht="12.75">
      <c r="A8" s="65" t="s">
        <v>75</v>
      </c>
      <c r="B8" s="66"/>
      <c r="C8" s="67"/>
      <c r="D8" s="65"/>
      <c r="E8" s="66"/>
      <c r="F8" s="80"/>
      <c r="G8" s="73"/>
      <c r="H8" s="447"/>
      <c r="I8" s="448"/>
    </row>
    <row r="9" spans="1:9" ht="12.75">
      <c r="A9" s="79" t="s">
        <v>76</v>
      </c>
      <c r="B9" s="80"/>
      <c r="C9" s="73"/>
      <c r="D9" s="462"/>
      <c r="E9" s="463"/>
      <c r="F9" s="80"/>
      <c r="G9" s="73"/>
      <c r="H9" s="449"/>
      <c r="I9" s="450"/>
    </row>
    <row r="10" spans="1:9" ht="12.75">
      <c r="A10" s="68"/>
      <c r="B10" s="69"/>
      <c r="C10" s="70"/>
      <c r="D10" s="68"/>
      <c r="E10" s="69"/>
      <c r="F10" s="82" t="s">
        <v>172</v>
      </c>
      <c r="G10" s="73"/>
      <c r="H10" s="451"/>
      <c r="I10" s="452"/>
    </row>
    <row r="11" spans="1:9" ht="12.75">
      <c r="A11" s="65" t="s">
        <v>77</v>
      </c>
      <c r="B11" s="66"/>
      <c r="C11" s="67"/>
      <c r="D11" s="65"/>
      <c r="E11" s="66"/>
      <c r="F11" s="66"/>
      <c r="G11" s="67"/>
      <c r="H11" s="447"/>
      <c r="I11" s="448"/>
    </row>
    <row r="12" spans="1:9" ht="12.75">
      <c r="A12" s="79"/>
      <c r="B12" s="80"/>
      <c r="C12" s="73"/>
      <c r="D12" s="462"/>
      <c r="E12" s="463"/>
      <c r="F12" s="80"/>
      <c r="G12" s="73"/>
      <c r="H12" s="449"/>
      <c r="I12" s="450"/>
    </row>
    <row r="13" spans="1:9" ht="12.75">
      <c r="A13" s="68"/>
      <c r="B13" s="69"/>
      <c r="C13" s="70"/>
      <c r="D13" s="68"/>
      <c r="E13" s="69"/>
      <c r="F13" s="81" t="s">
        <v>172</v>
      </c>
      <c r="G13" s="70"/>
      <c r="H13" s="451"/>
      <c r="I13" s="452"/>
    </row>
    <row r="14" spans="1:9" ht="12.75">
      <c r="A14" s="65" t="s">
        <v>78</v>
      </c>
      <c r="B14" s="66"/>
      <c r="C14" s="67"/>
      <c r="D14" s="65"/>
      <c r="E14" s="66"/>
      <c r="F14" s="80"/>
      <c r="G14" s="73"/>
      <c r="H14" s="447"/>
      <c r="I14" s="448"/>
    </row>
    <row r="15" spans="1:9" ht="12.75">
      <c r="A15" s="79"/>
      <c r="B15" s="80"/>
      <c r="C15" s="73"/>
      <c r="D15" s="462"/>
      <c r="E15" s="463"/>
      <c r="F15" s="80"/>
      <c r="G15" s="73"/>
      <c r="H15" s="449"/>
      <c r="I15" s="450"/>
    </row>
    <row r="16" spans="1:9" ht="12.75">
      <c r="A16" s="68"/>
      <c r="B16" s="69"/>
      <c r="C16" s="70"/>
      <c r="D16" s="68"/>
      <c r="E16" s="69"/>
      <c r="F16" s="82" t="s">
        <v>172</v>
      </c>
      <c r="G16" s="73"/>
      <c r="H16" s="451"/>
      <c r="I16" s="452"/>
    </row>
    <row r="17" spans="1:9" ht="12.75">
      <c r="A17" s="65" t="s">
        <v>79</v>
      </c>
      <c r="B17" s="66"/>
      <c r="C17" s="67"/>
      <c r="D17" s="65"/>
      <c r="E17" s="66"/>
      <c r="F17" s="66"/>
      <c r="G17" s="67"/>
      <c r="H17" s="447"/>
      <c r="I17" s="448"/>
    </row>
    <row r="18" spans="1:9" ht="12.75">
      <c r="A18" s="79"/>
      <c r="B18" s="80"/>
      <c r="C18" s="73"/>
      <c r="D18" s="462"/>
      <c r="E18" s="463"/>
      <c r="F18" s="80"/>
      <c r="G18" s="73"/>
      <c r="H18" s="449"/>
      <c r="I18" s="450"/>
    </row>
    <row r="19" spans="1:9" ht="12.75">
      <c r="A19" s="68"/>
      <c r="B19" s="69"/>
      <c r="C19" s="70"/>
      <c r="D19" s="68"/>
      <c r="E19" s="69"/>
      <c r="F19" s="81" t="s">
        <v>172</v>
      </c>
      <c r="G19" s="70"/>
      <c r="H19" s="451"/>
      <c r="I19" s="452"/>
    </row>
    <row r="20" spans="1:9" ht="12.75">
      <c r="A20" s="65" t="s">
        <v>213</v>
      </c>
      <c r="B20" s="66"/>
      <c r="C20" s="67"/>
      <c r="D20" s="65"/>
      <c r="E20" s="66"/>
      <c r="F20" s="66"/>
      <c r="G20" s="67"/>
      <c r="H20" s="447"/>
      <c r="I20" s="448"/>
    </row>
    <row r="21" spans="1:9" ht="12.75">
      <c r="A21" s="79"/>
      <c r="B21" s="80"/>
      <c r="C21" s="73"/>
      <c r="D21" s="462"/>
      <c r="E21" s="463"/>
      <c r="F21" s="80"/>
      <c r="G21" s="73"/>
      <c r="H21" s="449"/>
      <c r="I21" s="450"/>
    </row>
    <row r="22" spans="1:9" ht="12.75">
      <c r="A22" s="68"/>
      <c r="B22" s="69"/>
      <c r="C22" s="70"/>
      <c r="D22" s="68"/>
      <c r="E22" s="69"/>
      <c r="F22" s="81" t="s">
        <v>172</v>
      </c>
      <c r="G22" s="70"/>
      <c r="H22" s="451"/>
      <c r="I22" s="452"/>
    </row>
    <row r="23" spans="1:9" ht="12.75">
      <c r="A23" s="65" t="s">
        <v>80</v>
      </c>
      <c r="B23" s="66"/>
      <c r="C23" s="67"/>
      <c r="D23" s="65"/>
      <c r="E23" s="66"/>
      <c r="F23" s="66"/>
      <c r="G23" s="67"/>
      <c r="H23" s="447"/>
      <c r="I23" s="448"/>
    </row>
    <row r="24" spans="1:9" ht="12.75">
      <c r="A24" s="79"/>
      <c r="B24" s="80"/>
      <c r="C24" s="73"/>
      <c r="D24" s="464">
        <f>D6+D9+D12+D15+D18+D21</f>
        <v>0</v>
      </c>
      <c r="E24" s="465"/>
      <c r="F24" s="80"/>
      <c r="G24" s="73"/>
      <c r="H24" s="449"/>
      <c r="I24" s="450"/>
    </row>
    <row r="25" spans="1:9" ht="12.75">
      <c r="A25" s="68"/>
      <c r="B25" s="69"/>
      <c r="C25" s="70"/>
      <c r="D25" s="68"/>
      <c r="E25" s="69"/>
      <c r="F25" s="81" t="s">
        <v>172</v>
      </c>
      <c r="G25" s="70"/>
      <c r="H25" s="451"/>
      <c r="I25" s="452"/>
    </row>
    <row r="29" ht="12.75">
      <c r="A29" s="16" t="s">
        <v>83</v>
      </c>
    </row>
    <row r="31" ht="12.75">
      <c r="A31" s="16" t="s">
        <v>84</v>
      </c>
    </row>
    <row r="32" spans="1:9" ht="12.75">
      <c r="A32" s="459" t="s">
        <v>10</v>
      </c>
      <c r="B32" s="460"/>
      <c r="C32" s="461"/>
      <c r="D32" s="78" t="s">
        <v>12</v>
      </c>
      <c r="E32" s="164" t="s">
        <v>220</v>
      </c>
      <c r="F32" s="64">
        <f>'別紙'!$K$20</f>
        <v>0</v>
      </c>
      <c r="G32" s="63" t="s">
        <v>82</v>
      </c>
      <c r="H32" s="76" t="s">
        <v>81</v>
      </c>
      <c r="I32" s="77"/>
    </row>
    <row r="33" spans="1:9" ht="12.75">
      <c r="A33" s="65" t="s">
        <v>73</v>
      </c>
      <c r="B33" s="66"/>
      <c r="C33" s="67"/>
      <c r="D33" s="79"/>
      <c r="E33" s="80"/>
      <c r="F33" s="66"/>
      <c r="G33" s="67"/>
      <c r="H33" s="447"/>
      <c r="I33" s="448"/>
    </row>
    <row r="34" spans="1:9" ht="12.75">
      <c r="A34" s="453" t="s">
        <v>74</v>
      </c>
      <c r="B34" s="454"/>
      <c r="C34" s="455"/>
      <c r="D34" s="466"/>
      <c r="E34" s="467"/>
      <c r="F34" s="80"/>
      <c r="G34" s="73"/>
      <c r="H34" s="449"/>
      <c r="I34" s="450"/>
    </row>
    <row r="35" spans="1:9" ht="12.75">
      <c r="A35" s="456"/>
      <c r="B35" s="457"/>
      <c r="C35" s="458"/>
      <c r="D35" s="68"/>
      <c r="E35" s="69"/>
      <c r="F35" s="81" t="s">
        <v>172</v>
      </c>
      <c r="G35" s="70"/>
      <c r="H35" s="451"/>
      <c r="I35" s="452"/>
    </row>
    <row r="36" spans="1:9" ht="12.75">
      <c r="A36" s="65" t="s">
        <v>75</v>
      </c>
      <c r="B36" s="66"/>
      <c r="C36" s="67"/>
      <c r="D36" s="65"/>
      <c r="E36" s="66"/>
      <c r="F36" s="80"/>
      <c r="G36" s="73"/>
      <c r="H36" s="447"/>
      <c r="I36" s="448"/>
    </row>
    <row r="37" spans="1:9" ht="12.75">
      <c r="A37" s="79" t="s">
        <v>76</v>
      </c>
      <c r="B37" s="80"/>
      <c r="C37" s="73"/>
      <c r="D37" s="466"/>
      <c r="E37" s="467"/>
      <c r="F37" s="80"/>
      <c r="G37" s="73"/>
      <c r="H37" s="449"/>
      <c r="I37" s="450"/>
    </row>
    <row r="38" spans="1:9" ht="12.75">
      <c r="A38" s="68"/>
      <c r="B38" s="69"/>
      <c r="C38" s="70"/>
      <c r="D38" s="68"/>
      <c r="E38" s="69"/>
      <c r="F38" s="82" t="s">
        <v>172</v>
      </c>
      <c r="G38" s="73"/>
      <c r="H38" s="451"/>
      <c r="I38" s="452"/>
    </row>
    <row r="39" spans="1:9" ht="12.75">
      <c r="A39" s="65" t="s">
        <v>77</v>
      </c>
      <c r="B39" s="66"/>
      <c r="C39" s="67"/>
      <c r="D39" s="65"/>
      <c r="E39" s="66"/>
      <c r="F39" s="66"/>
      <c r="G39" s="67"/>
      <c r="H39" s="447"/>
      <c r="I39" s="448"/>
    </row>
    <row r="40" spans="1:9" ht="12.75">
      <c r="A40" s="79"/>
      <c r="B40" s="80"/>
      <c r="C40" s="73"/>
      <c r="D40" s="466"/>
      <c r="E40" s="467"/>
      <c r="F40" s="80"/>
      <c r="G40" s="73"/>
      <c r="H40" s="449"/>
      <c r="I40" s="450"/>
    </row>
    <row r="41" spans="1:9" ht="12.75">
      <c r="A41" s="68"/>
      <c r="B41" s="69"/>
      <c r="C41" s="70"/>
      <c r="D41" s="68"/>
      <c r="E41" s="69"/>
      <c r="F41" s="81" t="s">
        <v>172</v>
      </c>
      <c r="G41" s="70"/>
      <c r="H41" s="451"/>
      <c r="I41" s="452"/>
    </row>
    <row r="42" spans="1:9" ht="12.75">
      <c r="A42" s="65" t="s">
        <v>78</v>
      </c>
      <c r="B42" s="66"/>
      <c r="C42" s="67"/>
      <c r="D42" s="65"/>
      <c r="E42" s="66"/>
      <c r="F42" s="80"/>
      <c r="G42" s="73"/>
      <c r="H42" s="447"/>
      <c r="I42" s="448"/>
    </row>
    <row r="43" spans="1:9" ht="12.75">
      <c r="A43" s="79"/>
      <c r="B43" s="80"/>
      <c r="C43" s="73"/>
      <c r="D43" s="466"/>
      <c r="E43" s="467"/>
      <c r="F43" s="80"/>
      <c r="G43" s="73"/>
      <c r="H43" s="449"/>
      <c r="I43" s="450"/>
    </row>
    <row r="44" spans="1:9" ht="12.75">
      <c r="A44" s="68"/>
      <c r="B44" s="69"/>
      <c r="C44" s="70"/>
      <c r="D44" s="68"/>
      <c r="E44" s="69"/>
      <c r="F44" s="82" t="s">
        <v>172</v>
      </c>
      <c r="G44" s="73"/>
      <c r="H44" s="451"/>
      <c r="I44" s="452"/>
    </row>
    <row r="45" spans="1:9" ht="12.75">
      <c r="A45" s="65" t="s">
        <v>79</v>
      </c>
      <c r="B45" s="66"/>
      <c r="C45" s="67"/>
      <c r="D45" s="65"/>
      <c r="E45" s="66"/>
      <c r="F45" s="66"/>
      <c r="G45" s="67"/>
      <c r="H45" s="447"/>
      <c r="I45" s="448"/>
    </row>
    <row r="46" spans="1:9" ht="12.75">
      <c r="A46" s="79"/>
      <c r="B46" s="80"/>
      <c r="C46" s="73"/>
      <c r="D46" s="466"/>
      <c r="E46" s="467"/>
      <c r="F46" s="80"/>
      <c r="G46" s="73"/>
      <c r="H46" s="449"/>
      <c r="I46" s="450"/>
    </row>
    <row r="47" spans="1:9" ht="12.75">
      <c r="A47" s="68"/>
      <c r="B47" s="69"/>
      <c r="C47" s="70"/>
      <c r="D47" s="68"/>
      <c r="E47" s="69"/>
      <c r="F47" s="81" t="s">
        <v>172</v>
      </c>
      <c r="G47" s="70"/>
      <c r="H47" s="451"/>
      <c r="I47" s="452"/>
    </row>
    <row r="48" spans="1:9" ht="12.75">
      <c r="A48" s="65" t="s">
        <v>213</v>
      </c>
      <c r="B48" s="66"/>
      <c r="C48" s="67"/>
      <c r="D48" s="65"/>
      <c r="E48" s="66"/>
      <c r="F48" s="66"/>
      <c r="G48" s="67"/>
      <c r="H48" s="447"/>
      <c r="I48" s="448"/>
    </row>
    <row r="49" spans="1:9" ht="12.75">
      <c r="A49" s="79"/>
      <c r="B49" s="80"/>
      <c r="C49" s="73"/>
      <c r="D49" s="462"/>
      <c r="E49" s="463"/>
      <c r="F49" s="80"/>
      <c r="G49" s="73"/>
      <c r="H49" s="449"/>
      <c r="I49" s="450"/>
    </row>
    <row r="50" spans="1:9" ht="12.75">
      <c r="A50" s="68"/>
      <c r="B50" s="69"/>
      <c r="C50" s="70"/>
      <c r="D50" s="68"/>
      <c r="E50" s="69"/>
      <c r="F50" s="81" t="s">
        <v>172</v>
      </c>
      <c r="G50" s="70"/>
      <c r="H50" s="451"/>
      <c r="I50" s="452"/>
    </row>
    <row r="51" spans="1:9" ht="12.75">
      <c r="A51" s="65" t="s">
        <v>80</v>
      </c>
      <c r="B51" s="66"/>
      <c r="C51" s="67"/>
      <c r="D51" s="65"/>
      <c r="E51" s="66"/>
      <c r="F51" s="66"/>
      <c r="G51" s="67"/>
      <c r="H51" s="447"/>
      <c r="I51" s="448"/>
    </row>
    <row r="52" spans="1:9" ht="12.75">
      <c r="A52" s="79"/>
      <c r="B52" s="80"/>
      <c r="C52" s="73"/>
      <c r="D52" s="464">
        <f>D34+D37+D40+D43+D46+D49</f>
        <v>0</v>
      </c>
      <c r="E52" s="465"/>
      <c r="F52" s="80"/>
      <c r="G52" s="73"/>
      <c r="H52" s="449"/>
      <c r="I52" s="450"/>
    </row>
    <row r="53" spans="1:9" ht="12.75">
      <c r="A53" s="68"/>
      <c r="B53" s="69"/>
      <c r="C53" s="70"/>
      <c r="D53" s="68"/>
      <c r="E53" s="69"/>
      <c r="F53" s="81" t="s">
        <v>172</v>
      </c>
      <c r="G53" s="70"/>
      <c r="H53" s="451"/>
      <c r="I53" s="452"/>
    </row>
  </sheetData>
  <sheetProtection/>
  <mergeCells count="32">
    <mergeCell ref="H51:I53"/>
    <mergeCell ref="D52:E52"/>
    <mergeCell ref="H39:I41"/>
    <mergeCell ref="D40:E40"/>
    <mergeCell ref="H42:I44"/>
    <mergeCell ref="D43:E43"/>
    <mergeCell ref="H45:I47"/>
    <mergeCell ref="D46:E46"/>
    <mergeCell ref="H48:I50"/>
    <mergeCell ref="D49:E49"/>
    <mergeCell ref="A32:C32"/>
    <mergeCell ref="H33:I35"/>
    <mergeCell ref="A34:C35"/>
    <mergeCell ref="D34:E34"/>
    <mergeCell ref="H36:I38"/>
    <mergeCell ref="D37:E37"/>
    <mergeCell ref="A6:C7"/>
    <mergeCell ref="A4:C4"/>
    <mergeCell ref="D6:E6"/>
    <mergeCell ref="D9:E9"/>
    <mergeCell ref="D18:E18"/>
    <mergeCell ref="D24:E24"/>
    <mergeCell ref="D12:E12"/>
    <mergeCell ref="D15:E15"/>
    <mergeCell ref="D21:E21"/>
    <mergeCell ref="H5:I7"/>
    <mergeCell ref="H8:I10"/>
    <mergeCell ref="H11:I13"/>
    <mergeCell ref="H14:I16"/>
    <mergeCell ref="H17:I19"/>
    <mergeCell ref="H23:I25"/>
    <mergeCell ref="H20:I22"/>
  </mergeCells>
  <printOptions/>
  <pageMargins left="0.7" right="0.7" top="0.75" bottom="0.75" header="0.3" footer="0.3"/>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tabColor rgb="FF00B0F0"/>
  </sheetPr>
  <dimension ref="A1:I33"/>
  <sheetViews>
    <sheetView view="pageBreakPreview" zoomScaleSheetLayoutView="100" zoomScalePageLayoutView="0" workbookViewId="0" topLeftCell="A25">
      <selection activeCell="D13" sqref="D13:I15"/>
    </sheetView>
  </sheetViews>
  <sheetFormatPr defaultColWidth="9.00390625" defaultRowHeight="13.5"/>
  <cols>
    <col min="1" max="4" width="9.00390625" style="16" customWidth="1"/>
    <col min="5" max="16384" width="9.00390625" style="16" customWidth="1"/>
  </cols>
  <sheetData>
    <row r="1" ht="12.75">
      <c r="A1" s="16" t="s">
        <v>64</v>
      </c>
    </row>
    <row r="2" ht="12.75"/>
    <row r="3" spans="1:9" ht="12.75">
      <c r="A3" s="404" t="s">
        <v>65</v>
      </c>
      <c r="B3" s="405"/>
      <c r="C3" s="406"/>
      <c r="D3" s="482"/>
      <c r="E3" s="483"/>
      <c r="F3" s="483"/>
      <c r="G3" s="483"/>
      <c r="H3" s="483"/>
      <c r="I3" s="484"/>
    </row>
    <row r="4" spans="1:9" ht="13.5" thickBot="1">
      <c r="A4" s="479"/>
      <c r="B4" s="480"/>
      <c r="C4" s="481"/>
      <c r="D4" s="485"/>
      <c r="E4" s="486"/>
      <c r="F4" s="486"/>
      <c r="G4" s="486"/>
      <c r="H4" s="486"/>
      <c r="I4" s="487"/>
    </row>
    <row r="5" spans="1:9" ht="13.5" thickTop="1">
      <c r="A5" s="491" t="s">
        <v>19</v>
      </c>
      <c r="B5" s="492"/>
      <c r="C5" s="493"/>
      <c r="D5" s="488" t="s">
        <v>11</v>
      </c>
      <c r="E5" s="489"/>
      <c r="F5" s="490"/>
      <c r="G5" s="488" t="s">
        <v>12</v>
      </c>
      <c r="H5" s="489"/>
      <c r="I5" s="490"/>
    </row>
    <row r="6" spans="1:9" ht="12.75">
      <c r="A6" s="494"/>
      <c r="B6" s="495"/>
      <c r="C6" s="496"/>
      <c r="D6" s="160" t="s">
        <v>217</v>
      </c>
      <c r="E6" s="62">
        <f>'別紙'!$G$20</f>
        <v>0</v>
      </c>
      <c r="F6" s="63" t="s">
        <v>19</v>
      </c>
      <c r="G6" s="165" t="s">
        <v>217</v>
      </c>
      <c r="H6" s="64">
        <f>'別紙'!$K$20</f>
        <v>0</v>
      </c>
      <c r="I6" s="63" t="s">
        <v>19</v>
      </c>
    </row>
    <row r="7" spans="1:9" ht="12.75">
      <c r="A7" s="65" t="s">
        <v>66</v>
      </c>
      <c r="B7" s="66"/>
      <c r="C7" s="67"/>
      <c r="D7" s="472"/>
      <c r="E7" s="473"/>
      <c r="F7" s="67"/>
      <c r="G7" s="472"/>
      <c r="H7" s="473"/>
      <c r="I7" s="67"/>
    </row>
    <row r="8" spans="1:9" ht="12.75">
      <c r="A8" s="68" t="s">
        <v>67</v>
      </c>
      <c r="B8" s="69"/>
      <c r="C8" s="70"/>
      <c r="D8" s="60" t="s">
        <v>67</v>
      </c>
      <c r="E8" s="102"/>
      <c r="F8" s="70"/>
      <c r="G8" s="71" t="s">
        <v>67</v>
      </c>
      <c r="H8" s="72">
        <f>IF($E$8="","",$E$8)</f>
      </c>
      <c r="I8" s="73"/>
    </row>
    <row r="9" spans="1:9" ht="12.75">
      <c r="A9" s="404" t="s">
        <v>68</v>
      </c>
      <c r="B9" s="405"/>
      <c r="C9" s="406"/>
      <c r="D9" s="468">
        <f>IF(D7="","",ROUND('別紙'!G21/D7,3))</f>
      </c>
      <c r="E9" s="469"/>
      <c r="F9" s="67"/>
      <c r="G9" s="468">
        <f>IF(G7="","",ROUND((G11*G7+シート2・3!D52)/G7,3))</f>
      </c>
      <c r="H9" s="469"/>
      <c r="I9" s="67"/>
    </row>
    <row r="10" spans="1:9" ht="12.75">
      <c r="A10" s="500"/>
      <c r="B10" s="501"/>
      <c r="C10" s="502"/>
      <c r="D10" s="74" t="s">
        <v>172</v>
      </c>
      <c r="E10" s="61" t="s">
        <v>171</v>
      </c>
      <c r="F10" s="72">
        <f>IF($E$8="","",$E$8)</f>
      </c>
      <c r="G10" s="74" t="s">
        <v>172</v>
      </c>
      <c r="H10" s="61" t="s">
        <v>171</v>
      </c>
      <c r="I10" s="72">
        <f>IF($E$8="","",$E$8)</f>
      </c>
    </row>
    <row r="11" spans="1:9" ht="12.75">
      <c r="A11" s="404" t="s">
        <v>69</v>
      </c>
      <c r="B11" s="405"/>
      <c r="C11" s="406"/>
      <c r="D11" s="468">
        <f>IF(D7="","",ROUND('別紙'!G23/D7,3))</f>
      </c>
      <c r="E11" s="469"/>
      <c r="G11" s="470"/>
      <c r="H11" s="471"/>
      <c r="I11" s="73"/>
    </row>
    <row r="12" spans="1:9" ht="12.75">
      <c r="A12" s="500"/>
      <c r="B12" s="501"/>
      <c r="C12" s="502"/>
      <c r="D12" s="74" t="s">
        <v>172</v>
      </c>
      <c r="E12" s="61" t="s">
        <v>171</v>
      </c>
      <c r="F12" s="72">
        <f>IF($E$8="","",$E$8)</f>
      </c>
      <c r="G12" s="74" t="s">
        <v>172</v>
      </c>
      <c r="H12" s="61" t="s">
        <v>171</v>
      </c>
      <c r="I12" s="72">
        <f>IF($E$8="","",$E$8)</f>
      </c>
    </row>
    <row r="13" spans="1:9" ht="39.75" customHeight="1">
      <c r="A13" s="404" t="s">
        <v>70</v>
      </c>
      <c r="B13" s="405"/>
      <c r="C13" s="406"/>
      <c r="D13" s="474"/>
      <c r="E13" s="475"/>
      <c r="F13" s="475"/>
      <c r="G13" s="475"/>
      <c r="H13" s="475"/>
      <c r="I13" s="314"/>
    </row>
    <row r="14" spans="1:9" ht="39.75" customHeight="1">
      <c r="A14" s="497"/>
      <c r="B14" s="498"/>
      <c r="C14" s="499"/>
      <c r="D14" s="476"/>
      <c r="E14" s="233"/>
      <c r="F14" s="233"/>
      <c r="G14" s="233"/>
      <c r="H14" s="233"/>
      <c r="I14" s="299"/>
    </row>
    <row r="15" spans="1:9" ht="39.75" customHeight="1">
      <c r="A15" s="500"/>
      <c r="B15" s="501"/>
      <c r="C15" s="502"/>
      <c r="D15" s="477"/>
      <c r="E15" s="478"/>
      <c r="F15" s="478"/>
      <c r="G15" s="478"/>
      <c r="H15" s="478"/>
      <c r="I15" s="301"/>
    </row>
    <row r="16" ht="12.75"/>
    <row r="17" ht="37.5" customHeight="1"/>
    <row r="18" ht="12.75">
      <c r="A18" s="16" t="s">
        <v>57</v>
      </c>
    </row>
    <row r="19" ht="12.75"/>
    <row r="20" spans="1:9" ht="22.5" customHeight="1">
      <c r="A20" s="166" t="s">
        <v>230</v>
      </c>
      <c r="B20" s="66"/>
      <c r="C20" s="66"/>
      <c r="D20" s="67"/>
      <c r="E20" s="65" t="s">
        <v>58</v>
      </c>
      <c r="F20" s="66"/>
      <c r="G20" s="66"/>
      <c r="H20" s="66"/>
      <c r="I20" s="67"/>
    </row>
    <row r="21" spans="1:9" ht="22.5" customHeight="1">
      <c r="A21" s="167" t="s">
        <v>231</v>
      </c>
      <c r="B21" s="69"/>
      <c r="C21" s="69"/>
      <c r="D21" s="70"/>
      <c r="E21" s="103"/>
      <c r="F21" s="75" t="s">
        <v>59</v>
      </c>
      <c r="G21" s="61" t="s">
        <v>171</v>
      </c>
      <c r="H21" s="104"/>
      <c r="I21" s="70" t="s">
        <v>59</v>
      </c>
    </row>
    <row r="22" spans="1:9" ht="22.5" customHeight="1">
      <c r="A22" s="166" t="s">
        <v>230</v>
      </c>
      <c r="B22" s="66"/>
      <c r="C22" s="66"/>
      <c r="D22" s="67"/>
      <c r="E22" s="65" t="s">
        <v>58</v>
      </c>
      <c r="F22" s="66"/>
      <c r="G22" s="66"/>
      <c r="H22" s="66"/>
      <c r="I22" s="67"/>
    </row>
    <row r="23" spans="1:9" ht="22.5" customHeight="1">
      <c r="A23" s="167" t="s">
        <v>232</v>
      </c>
      <c r="B23" s="69"/>
      <c r="C23" s="69"/>
      <c r="D23" s="70"/>
      <c r="E23" s="103"/>
      <c r="F23" s="75" t="s">
        <v>59</v>
      </c>
      <c r="G23" s="61" t="s">
        <v>171</v>
      </c>
      <c r="H23" s="104"/>
      <c r="I23" s="70" t="s">
        <v>59</v>
      </c>
    </row>
    <row r="24" spans="1:9" ht="22.5" customHeight="1">
      <c r="A24" s="166" t="s">
        <v>230</v>
      </c>
      <c r="B24" s="66"/>
      <c r="C24" s="66"/>
      <c r="D24" s="67"/>
      <c r="E24" s="65" t="s">
        <v>60</v>
      </c>
      <c r="F24" s="66"/>
      <c r="G24" s="66"/>
      <c r="H24" s="66"/>
      <c r="I24" s="67"/>
    </row>
    <row r="25" spans="1:9" ht="22.5" customHeight="1">
      <c r="A25" s="167" t="s">
        <v>233</v>
      </c>
      <c r="B25" s="69"/>
      <c r="C25" s="69"/>
      <c r="D25" s="70"/>
      <c r="E25" s="103"/>
      <c r="F25" s="69" t="s">
        <v>61</v>
      </c>
      <c r="G25" s="69"/>
      <c r="H25" s="69"/>
      <c r="I25" s="70"/>
    </row>
    <row r="26" spans="1:9" ht="22.5" customHeight="1">
      <c r="A26" s="166" t="s">
        <v>230</v>
      </c>
      <c r="B26" s="66"/>
      <c r="C26" s="66"/>
      <c r="D26" s="67"/>
      <c r="E26" s="65" t="s">
        <v>62</v>
      </c>
      <c r="F26" s="66"/>
      <c r="G26" s="66"/>
      <c r="H26" s="66"/>
      <c r="I26" s="67"/>
    </row>
    <row r="27" spans="1:9" ht="22.5" customHeight="1">
      <c r="A27" s="167" t="s">
        <v>234</v>
      </c>
      <c r="B27" s="69"/>
      <c r="C27" s="69"/>
      <c r="D27" s="70"/>
      <c r="E27" s="103"/>
      <c r="F27" s="69" t="s">
        <v>61</v>
      </c>
      <c r="G27" s="69"/>
      <c r="H27" s="69"/>
      <c r="I27" s="70"/>
    </row>
    <row r="28" spans="1:9" ht="22.5" customHeight="1">
      <c r="A28" s="166" t="s">
        <v>230</v>
      </c>
      <c r="B28" s="66"/>
      <c r="C28" s="66"/>
      <c r="D28" s="67"/>
      <c r="E28" s="65" t="s">
        <v>63</v>
      </c>
      <c r="F28" s="66"/>
      <c r="G28" s="66"/>
      <c r="H28" s="66"/>
      <c r="I28" s="67"/>
    </row>
    <row r="29" spans="1:9" ht="22.5" customHeight="1">
      <c r="A29" s="167" t="s">
        <v>235</v>
      </c>
      <c r="B29" s="69"/>
      <c r="C29" s="69"/>
      <c r="D29" s="70"/>
      <c r="E29" s="103"/>
      <c r="F29" s="69" t="s">
        <v>61</v>
      </c>
      <c r="G29" s="69"/>
      <c r="H29" s="69"/>
      <c r="I29" s="70"/>
    </row>
    <row r="30" ht="12">
      <c r="A30" s="168"/>
    </row>
    <row r="31" ht="12">
      <c r="A31" s="168"/>
    </row>
    <row r="32" ht="12">
      <c r="A32" s="168"/>
    </row>
    <row r="33" ht="12">
      <c r="A33" s="168"/>
    </row>
  </sheetData>
  <sheetProtection/>
  <mergeCells count="15">
    <mergeCell ref="A13:C15"/>
    <mergeCell ref="A9:C10"/>
    <mergeCell ref="A11:C12"/>
    <mergeCell ref="D7:E7"/>
    <mergeCell ref="D9:E9"/>
    <mergeCell ref="G9:H9"/>
    <mergeCell ref="D11:E11"/>
    <mergeCell ref="G11:H11"/>
    <mergeCell ref="G7:H7"/>
    <mergeCell ref="D13:I15"/>
    <mergeCell ref="A3:C4"/>
    <mergeCell ref="D3:I4"/>
    <mergeCell ref="D5:F5"/>
    <mergeCell ref="G5:I5"/>
    <mergeCell ref="A5:C6"/>
  </mergeCell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rgb="FFFF0000"/>
  </sheetPr>
  <dimension ref="A1:P65"/>
  <sheetViews>
    <sheetView view="pageBreakPreview" zoomScaleSheetLayoutView="100" workbookViewId="0" topLeftCell="A43">
      <selection activeCell="D42" sqref="D42:N43"/>
    </sheetView>
  </sheetViews>
  <sheetFormatPr defaultColWidth="9.00390625" defaultRowHeight="13.5"/>
  <cols>
    <col min="1" max="1" width="1.625" style="112" customWidth="1"/>
    <col min="2" max="2" width="3.375" style="112" customWidth="1"/>
    <col min="3" max="3" width="2.50390625" style="112" customWidth="1"/>
    <col min="4" max="8" width="9.00390625" style="112" customWidth="1"/>
    <col min="9" max="10" width="5.50390625" style="112" customWidth="1"/>
    <col min="11" max="11" width="3.50390625" style="112" customWidth="1"/>
    <col min="12" max="12" width="5.50390625" style="112" customWidth="1"/>
    <col min="13" max="13" width="3.375" style="112" customWidth="1"/>
    <col min="14" max="14" width="5.50390625" style="112" customWidth="1"/>
    <col min="15" max="15" width="3.375" style="112" customWidth="1"/>
    <col min="16" max="16" width="1.625" style="112" customWidth="1"/>
    <col min="17" max="16384" width="9.00390625" style="112" customWidth="1"/>
  </cols>
  <sheetData>
    <row r="1" spans="1:16" ht="21">
      <c r="A1" s="505" t="s">
        <v>199</v>
      </c>
      <c r="B1" s="505"/>
      <c r="C1" s="505"/>
      <c r="D1" s="505"/>
      <c r="E1" s="505"/>
      <c r="F1" s="505"/>
      <c r="G1" s="505"/>
      <c r="H1" s="505"/>
      <c r="I1" s="505"/>
      <c r="J1" s="505"/>
      <c r="K1" s="505"/>
      <c r="L1" s="505"/>
      <c r="M1" s="505"/>
      <c r="N1" s="505"/>
      <c r="O1" s="505"/>
      <c r="P1" s="505"/>
    </row>
    <row r="2" spans="1:16" ht="9.75" customHeight="1">
      <c r="A2" s="113"/>
      <c r="B2" s="113"/>
      <c r="C2" s="113"/>
      <c r="D2" s="113"/>
      <c r="E2" s="113"/>
      <c r="F2" s="113"/>
      <c r="G2" s="113"/>
      <c r="H2" s="113"/>
      <c r="I2" s="113"/>
      <c r="J2" s="113"/>
      <c r="K2" s="113"/>
      <c r="L2" s="113"/>
      <c r="M2" s="113"/>
      <c r="N2" s="113"/>
      <c r="O2" s="113"/>
      <c r="P2" s="113"/>
    </row>
    <row r="3" spans="1:16" ht="14.25">
      <c r="A3" s="506" t="s">
        <v>200</v>
      </c>
      <c r="B3" s="506"/>
      <c r="C3" s="506"/>
      <c r="D3" s="506"/>
      <c r="E3" s="506"/>
      <c r="F3" s="506"/>
      <c r="G3" s="506"/>
      <c r="H3" s="506"/>
      <c r="I3" s="506"/>
      <c r="J3" s="506"/>
      <c r="K3" s="506"/>
      <c r="L3" s="506"/>
      <c r="M3" s="506"/>
      <c r="N3" s="506"/>
      <c r="O3" s="506"/>
      <c r="P3" s="506"/>
    </row>
    <row r="4" spans="1:12" ht="14.25">
      <c r="A4" s="114"/>
      <c r="B4" s="114"/>
      <c r="C4" s="114"/>
      <c r="D4" s="114"/>
      <c r="E4" s="114"/>
      <c r="F4" s="114"/>
      <c r="G4" s="114"/>
      <c r="H4" s="114"/>
      <c r="I4" s="114"/>
      <c r="J4" s="114"/>
      <c r="K4" s="114"/>
      <c r="L4" s="114"/>
    </row>
    <row r="5" spans="1:15" ht="19.5" customHeight="1">
      <c r="A5" s="115"/>
      <c r="B5" s="507" t="s">
        <v>201</v>
      </c>
      <c r="C5" s="508"/>
      <c r="D5" s="508"/>
      <c r="E5" s="508"/>
      <c r="F5" s="508"/>
      <c r="G5" s="508"/>
      <c r="H5" s="508"/>
      <c r="I5" s="508"/>
      <c r="J5" s="508"/>
      <c r="K5" s="508"/>
      <c r="L5" s="508"/>
      <c r="M5" s="508"/>
      <c r="N5" s="508"/>
      <c r="O5" s="509"/>
    </row>
    <row r="6" spans="1:15" ht="19.5" customHeight="1">
      <c r="A6" s="116"/>
      <c r="B6" s="510"/>
      <c r="C6" s="511"/>
      <c r="D6" s="511"/>
      <c r="E6" s="511"/>
      <c r="F6" s="511"/>
      <c r="G6" s="511"/>
      <c r="H6" s="511"/>
      <c r="I6" s="511"/>
      <c r="J6" s="511"/>
      <c r="K6" s="511"/>
      <c r="L6" s="511"/>
      <c r="M6" s="511"/>
      <c r="N6" s="511"/>
      <c r="O6" s="512"/>
    </row>
    <row r="7" spans="1:15" ht="19.5" customHeight="1">
      <c r="A7" s="116"/>
      <c r="B7" s="513"/>
      <c r="C7" s="514"/>
      <c r="D7" s="514"/>
      <c r="E7" s="514"/>
      <c r="F7" s="514"/>
      <c r="G7" s="514"/>
      <c r="H7" s="514"/>
      <c r="I7" s="514"/>
      <c r="J7" s="514"/>
      <c r="K7" s="514"/>
      <c r="L7" s="514"/>
      <c r="M7" s="514"/>
      <c r="N7" s="514"/>
      <c r="O7" s="515"/>
    </row>
    <row r="8" spans="1:15" ht="14.25">
      <c r="A8" s="116"/>
      <c r="B8" s="117"/>
      <c r="C8" s="117"/>
      <c r="D8" s="117"/>
      <c r="E8" s="117"/>
      <c r="F8" s="117"/>
      <c r="G8" s="117"/>
      <c r="H8" s="117"/>
      <c r="I8" s="117"/>
      <c r="J8" s="117"/>
      <c r="K8" s="117"/>
      <c r="L8" s="117"/>
      <c r="M8" s="117"/>
      <c r="N8" s="117"/>
      <c r="O8" s="117"/>
    </row>
    <row r="9" spans="1:15" ht="14.25">
      <c r="A9" s="116"/>
      <c r="B9" s="117"/>
      <c r="C9" s="117"/>
      <c r="D9" s="117"/>
      <c r="E9" s="117"/>
      <c r="F9" s="117"/>
      <c r="G9" s="117"/>
      <c r="H9" s="117"/>
      <c r="I9" s="117"/>
      <c r="J9" s="117"/>
      <c r="K9" s="117"/>
      <c r="L9" s="117"/>
      <c r="M9" s="117"/>
      <c r="N9" s="117"/>
      <c r="O9" s="117"/>
    </row>
    <row r="10" spans="1:16" ht="14.25">
      <c r="A10" s="118"/>
      <c r="B10" s="119"/>
      <c r="C10" s="119"/>
      <c r="D10" s="119"/>
      <c r="E10" s="119"/>
      <c r="F10" s="119"/>
      <c r="G10" s="119"/>
      <c r="H10" s="119"/>
      <c r="I10" s="119"/>
      <c r="J10" s="119"/>
      <c r="K10" s="119"/>
      <c r="L10" s="119"/>
      <c r="M10" s="119"/>
      <c r="N10" s="119"/>
      <c r="O10" s="119"/>
      <c r="P10" s="120"/>
    </row>
    <row r="11" spans="1:16" ht="14.25">
      <c r="A11" s="121"/>
      <c r="B11" s="117"/>
      <c r="C11" s="117"/>
      <c r="D11" s="117"/>
      <c r="E11" s="117"/>
      <c r="F11" s="117"/>
      <c r="G11" s="117"/>
      <c r="H11" s="117"/>
      <c r="I11" s="117"/>
      <c r="J11" s="117"/>
      <c r="K11" s="117"/>
      <c r="L11" s="117"/>
      <c r="M11" s="117"/>
      <c r="N11" s="117"/>
      <c r="O11" s="117"/>
      <c r="P11" s="122"/>
    </row>
    <row r="12" spans="1:16" ht="14.25">
      <c r="A12" s="121"/>
      <c r="B12" s="116"/>
      <c r="C12" s="116"/>
      <c r="D12" s="116"/>
      <c r="E12" s="116"/>
      <c r="F12" s="116"/>
      <c r="G12" s="116"/>
      <c r="H12" s="116"/>
      <c r="I12" s="517"/>
      <c r="J12" s="517"/>
      <c r="K12" s="124" t="s">
        <v>0</v>
      </c>
      <c r="L12" s="123"/>
      <c r="M12" s="125" t="s">
        <v>202</v>
      </c>
      <c r="N12" s="126"/>
      <c r="O12" s="125" t="s">
        <v>2</v>
      </c>
      <c r="P12" s="122"/>
    </row>
    <row r="13" spans="1:16" ht="14.25">
      <c r="A13" s="121"/>
      <c r="B13" s="116"/>
      <c r="C13" s="116"/>
      <c r="D13" s="116"/>
      <c r="E13" s="116"/>
      <c r="F13" s="116"/>
      <c r="G13" s="116"/>
      <c r="H13" s="116"/>
      <c r="I13" s="116"/>
      <c r="J13" s="124"/>
      <c r="K13" s="124"/>
      <c r="L13" s="124"/>
      <c r="M13" s="125"/>
      <c r="N13" s="125"/>
      <c r="O13" s="125"/>
      <c r="P13" s="122"/>
    </row>
    <row r="14" spans="1:16" ht="14.25">
      <c r="A14" s="127"/>
      <c r="B14" s="124"/>
      <c r="C14" s="124"/>
      <c r="D14" s="124"/>
      <c r="E14" s="503"/>
      <c r="F14" s="503"/>
      <c r="G14" s="503"/>
      <c r="H14" s="503"/>
      <c r="I14" s="503"/>
      <c r="J14" s="503"/>
      <c r="K14" s="124"/>
      <c r="L14" s="124"/>
      <c r="M14" s="125"/>
      <c r="N14" s="125"/>
      <c r="O14" s="125"/>
      <c r="P14" s="122"/>
    </row>
    <row r="15" spans="1:16" ht="14.25">
      <c r="A15" s="127"/>
      <c r="B15" s="516" t="s">
        <v>203</v>
      </c>
      <c r="C15" s="516"/>
      <c r="D15" s="516"/>
      <c r="E15" s="504"/>
      <c r="F15" s="504"/>
      <c r="G15" s="504"/>
      <c r="H15" s="504"/>
      <c r="I15" s="504"/>
      <c r="J15" s="504"/>
      <c r="K15" s="124"/>
      <c r="L15" s="124"/>
      <c r="M15" s="125"/>
      <c r="N15" s="125"/>
      <c r="O15" s="125"/>
      <c r="P15" s="122"/>
    </row>
    <row r="16" spans="1:16" ht="14.25">
      <c r="A16" s="127"/>
      <c r="B16" s="124"/>
      <c r="C16" s="124"/>
      <c r="D16" s="124"/>
      <c r="E16" s="124"/>
      <c r="F16" s="124"/>
      <c r="G16" s="124"/>
      <c r="H16" s="124"/>
      <c r="I16" s="124"/>
      <c r="J16" s="124"/>
      <c r="K16" s="124"/>
      <c r="L16" s="124"/>
      <c r="M16" s="125"/>
      <c r="N16" s="125"/>
      <c r="O16" s="125"/>
      <c r="P16" s="122"/>
    </row>
    <row r="17" spans="1:16" ht="14.25">
      <c r="A17" s="127"/>
      <c r="B17" s="124"/>
      <c r="C17" s="124"/>
      <c r="D17" s="124"/>
      <c r="E17" s="124"/>
      <c r="F17" s="124"/>
      <c r="G17" s="124"/>
      <c r="H17" s="124"/>
      <c r="I17" s="124"/>
      <c r="J17" s="124"/>
      <c r="K17" s="124"/>
      <c r="L17" s="124"/>
      <c r="M17" s="125"/>
      <c r="N17" s="125"/>
      <c r="O17" s="125"/>
      <c r="P17" s="122"/>
    </row>
    <row r="18" spans="1:16" ht="14.25">
      <c r="A18" s="128" t="s">
        <v>204</v>
      </c>
      <c r="B18" s="124"/>
      <c r="C18" s="124"/>
      <c r="D18" s="124"/>
      <c r="E18" s="124"/>
      <c r="F18" s="124"/>
      <c r="G18" s="124"/>
      <c r="H18" s="124"/>
      <c r="I18" s="124"/>
      <c r="J18" s="124"/>
      <c r="K18" s="124"/>
      <c r="L18" s="124"/>
      <c r="M18" s="125"/>
      <c r="N18" s="125"/>
      <c r="O18" s="125"/>
      <c r="P18" s="122"/>
    </row>
    <row r="19" spans="1:16" ht="14.25">
      <c r="A19" s="128"/>
      <c r="B19" s="124"/>
      <c r="C19" s="124"/>
      <c r="D19" s="124"/>
      <c r="E19" s="124"/>
      <c r="F19" s="124"/>
      <c r="G19" s="124"/>
      <c r="H19" s="124"/>
      <c r="I19" s="124"/>
      <c r="J19" s="124"/>
      <c r="K19" s="124"/>
      <c r="L19" s="124"/>
      <c r="M19" s="125"/>
      <c r="N19" s="125"/>
      <c r="O19" s="125"/>
      <c r="P19" s="122"/>
    </row>
    <row r="20" spans="1:16" ht="14.25">
      <c r="A20" s="128"/>
      <c r="B20" s="124"/>
      <c r="C20" s="124"/>
      <c r="D20" s="124"/>
      <c r="E20" s="124"/>
      <c r="F20" s="503"/>
      <c r="G20" s="503"/>
      <c r="H20" s="503"/>
      <c r="I20" s="503"/>
      <c r="J20" s="503"/>
      <c r="K20" s="503"/>
      <c r="L20" s="503"/>
      <c r="M20" s="503"/>
      <c r="N20" s="503"/>
      <c r="O20" s="125"/>
      <c r="P20" s="122"/>
    </row>
    <row r="21" spans="1:16" ht="14.25">
      <c r="A21" s="127"/>
      <c r="B21" s="124" t="s">
        <v>205</v>
      </c>
      <c r="C21" s="124"/>
      <c r="D21" s="124"/>
      <c r="E21" s="124"/>
      <c r="F21" s="504"/>
      <c r="G21" s="504"/>
      <c r="H21" s="504"/>
      <c r="I21" s="504"/>
      <c r="J21" s="504"/>
      <c r="K21" s="504"/>
      <c r="L21" s="504"/>
      <c r="M21" s="504"/>
      <c r="N21" s="504"/>
      <c r="O21" s="125"/>
      <c r="P21" s="122"/>
    </row>
    <row r="22" spans="1:16" ht="14.25">
      <c r="A22" s="127"/>
      <c r="B22" s="124"/>
      <c r="C22" s="124"/>
      <c r="D22" s="124"/>
      <c r="E22" s="124"/>
      <c r="F22" s="124"/>
      <c r="G22" s="124"/>
      <c r="H22" s="124"/>
      <c r="I22" s="124"/>
      <c r="J22" s="124"/>
      <c r="K22" s="124"/>
      <c r="L22" s="124"/>
      <c r="M22" s="125"/>
      <c r="N22" s="125"/>
      <c r="O22" s="125"/>
      <c r="P22" s="122"/>
    </row>
    <row r="23" spans="1:16" ht="14.25">
      <c r="A23" s="127"/>
      <c r="B23" s="124"/>
      <c r="C23" s="124"/>
      <c r="D23" s="124"/>
      <c r="E23" s="124"/>
      <c r="F23" s="503"/>
      <c r="G23" s="503"/>
      <c r="H23" s="503"/>
      <c r="I23" s="503"/>
      <c r="J23" s="503"/>
      <c r="K23" s="503"/>
      <c r="L23" s="503"/>
      <c r="M23" s="503"/>
      <c r="N23" s="503"/>
      <c r="O23" s="125"/>
      <c r="P23" s="122"/>
    </row>
    <row r="24" spans="1:16" ht="14.25">
      <c r="A24" s="127"/>
      <c r="B24" s="124"/>
      <c r="C24" s="124"/>
      <c r="D24" s="124"/>
      <c r="E24" s="124"/>
      <c r="F24" s="504"/>
      <c r="G24" s="504"/>
      <c r="H24" s="504"/>
      <c r="I24" s="504"/>
      <c r="J24" s="504"/>
      <c r="K24" s="504"/>
      <c r="L24" s="504"/>
      <c r="M24" s="504"/>
      <c r="N24" s="504"/>
      <c r="O24" s="125"/>
      <c r="P24" s="122"/>
    </row>
    <row r="25" spans="1:16" ht="14.25">
      <c r="A25" s="127"/>
      <c r="B25" s="124"/>
      <c r="C25" s="124"/>
      <c r="D25" s="124"/>
      <c r="E25" s="124"/>
      <c r="F25" s="124"/>
      <c r="G25" s="124"/>
      <c r="H25" s="124"/>
      <c r="I25" s="124"/>
      <c r="J25" s="124"/>
      <c r="K25" s="124"/>
      <c r="L25" s="124"/>
      <c r="M25" s="125"/>
      <c r="N25" s="125"/>
      <c r="O25" s="125"/>
      <c r="P25" s="122"/>
    </row>
    <row r="26" spans="1:16" ht="14.25">
      <c r="A26" s="127"/>
      <c r="B26" s="124"/>
      <c r="C26" s="124"/>
      <c r="D26" s="124"/>
      <c r="E26" s="124"/>
      <c r="F26" s="124"/>
      <c r="G26" s="124"/>
      <c r="H26" s="124"/>
      <c r="I26" s="124"/>
      <c r="J26" s="124"/>
      <c r="K26" s="124"/>
      <c r="L26" s="124"/>
      <c r="M26" s="125"/>
      <c r="N26" s="125"/>
      <c r="O26" s="125"/>
      <c r="P26" s="122"/>
    </row>
    <row r="27" spans="1:16" ht="14.25">
      <c r="A27" s="127"/>
      <c r="B27" s="124"/>
      <c r="C27" s="124"/>
      <c r="D27" s="124"/>
      <c r="E27" s="124"/>
      <c r="F27" s="124"/>
      <c r="G27" s="124"/>
      <c r="H27" s="124"/>
      <c r="I27" s="124"/>
      <c r="J27" s="124"/>
      <c r="K27" s="124"/>
      <c r="L27" s="124"/>
      <c r="M27" s="125"/>
      <c r="N27" s="125"/>
      <c r="O27" s="125"/>
      <c r="P27" s="122"/>
    </row>
    <row r="28" spans="1:16" ht="14.25">
      <c r="A28" s="127" t="s">
        <v>206</v>
      </c>
      <c r="B28" s="124"/>
      <c r="C28" s="124"/>
      <c r="D28" s="124"/>
      <c r="E28" s="124"/>
      <c r="F28" s="124"/>
      <c r="G28" s="124"/>
      <c r="H28" s="124"/>
      <c r="I28" s="124"/>
      <c r="J28" s="124"/>
      <c r="K28" s="124"/>
      <c r="L28" s="124"/>
      <c r="M28" s="125"/>
      <c r="N28" s="125"/>
      <c r="O28" s="125"/>
      <c r="P28" s="122"/>
    </row>
    <row r="29" spans="1:16" ht="14.25">
      <c r="A29" s="127"/>
      <c r="B29" s="124"/>
      <c r="C29" s="124"/>
      <c r="D29" s="124"/>
      <c r="E29" s="124"/>
      <c r="F29" s="124"/>
      <c r="G29" s="124"/>
      <c r="H29" s="124"/>
      <c r="I29" s="124"/>
      <c r="J29" s="124"/>
      <c r="K29" s="124"/>
      <c r="L29" s="124"/>
      <c r="M29" s="125"/>
      <c r="N29" s="125"/>
      <c r="O29" s="125"/>
      <c r="P29" s="122"/>
    </row>
    <row r="30" spans="1:16" ht="14.25">
      <c r="A30" s="127"/>
      <c r="B30" s="124"/>
      <c r="C30" s="124"/>
      <c r="D30" s="124"/>
      <c r="E30" s="124"/>
      <c r="F30" s="124"/>
      <c r="G30" s="124"/>
      <c r="H30" s="124"/>
      <c r="I30" s="124"/>
      <c r="J30" s="124"/>
      <c r="K30" s="124"/>
      <c r="L30" s="124"/>
      <c r="M30" s="125"/>
      <c r="N30" s="125"/>
      <c r="O30" s="125"/>
      <c r="P30" s="122"/>
    </row>
    <row r="31" spans="1:16" ht="14.25">
      <c r="A31" s="127"/>
      <c r="B31" s="129">
        <v>1</v>
      </c>
      <c r="C31" s="124"/>
      <c r="D31" s="124" t="s">
        <v>207</v>
      </c>
      <c r="E31" s="124"/>
      <c r="F31" s="124"/>
      <c r="G31" s="124"/>
      <c r="H31" s="124"/>
      <c r="I31" s="124"/>
      <c r="J31" s="124"/>
      <c r="K31" s="124"/>
      <c r="L31" s="124"/>
      <c r="M31" s="125"/>
      <c r="N31" s="125"/>
      <c r="O31" s="125"/>
      <c r="P31" s="122"/>
    </row>
    <row r="32" spans="1:16" ht="14.25">
      <c r="A32" s="127"/>
      <c r="B32" s="129"/>
      <c r="C32" s="124"/>
      <c r="D32" s="124"/>
      <c r="E32" s="124"/>
      <c r="F32" s="124"/>
      <c r="G32" s="124"/>
      <c r="H32" s="124"/>
      <c r="I32" s="124"/>
      <c r="J32" s="124"/>
      <c r="K32" s="124"/>
      <c r="L32" s="124"/>
      <c r="M32" s="125"/>
      <c r="N32" s="125"/>
      <c r="O32" s="125"/>
      <c r="P32" s="122"/>
    </row>
    <row r="33" spans="1:16" ht="14.25">
      <c r="A33" s="127"/>
      <c r="B33" s="129"/>
      <c r="C33" s="124"/>
      <c r="D33" s="124"/>
      <c r="E33" s="124"/>
      <c r="F33" s="124"/>
      <c r="G33" s="124"/>
      <c r="H33" s="124"/>
      <c r="I33" s="124"/>
      <c r="J33" s="124"/>
      <c r="K33" s="124"/>
      <c r="L33" s="124"/>
      <c r="M33" s="125"/>
      <c r="N33" s="125"/>
      <c r="O33" s="125"/>
      <c r="P33" s="122"/>
    </row>
    <row r="34" spans="1:16" ht="14.25">
      <c r="A34" s="127"/>
      <c r="B34" s="129">
        <v>2</v>
      </c>
      <c r="C34" s="124"/>
      <c r="D34" s="124" t="s">
        <v>208</v>
      </c>
      <c r="E34" s="124"/>
      <c r="F34" s="124"/>
      <c r="G34" s="124"/>
      <c r="H34" s="124"/>
      <c r="I34" s="124"/>
      <c r="J34" s="124"/>
      <c r="K34" s="124"/>
      <c r="L34" s="124"/>
      <c r="M34" s="125"/>
      <c r="N34" s="125"/>
      <c r="O34" s="125"/>
      <c r="P34" s="122"/>
    </row>
    <row r="35" spans="1:16" ht="14.25">
      <c r="A35" s="127"/>
      <c r="B35" s="129"/>
      <c r="C35" s="124"/>
      <c r="D35" s="124"/>
      <c r="E35" s="124"/>
      <c r="F35" s="124"/>
      <c r="G35" s="124"/>
      <c r="H35" s="124"/>
      <c r="I35" s="124"/>
      <c r="J35" s="124"/>
      <c r="K35" s="124"/>
      <c r="L35" s="124"/>
      <c r="M35" s="125"/>
      <c r="N35" s="125"/>
      <c r="O35" s="125"/>
      <c r="P35" s="122"/>
    </row>
    <row r="36" spans="1:16" ht="14.25">
      <c r="A36" s="127"/>
      <c r="B36" s="124"/>
      <c r="C36" s="130" t="s">
        <v>209</v>
      </c>
      <c r="D36" s="124"/>
      <c r="E36" s="124"/>
      <c r="F36" s="124"/>
      <c r="G36" s="124"/>
      <c r="H36" s="124"/>
      <c r="I36" s="124"/>
      <c r="J36" s="124"/>
      <c r="K36" s="124"/>
      <c r="L36" s="124"/>
      <c r="M36" s="125"/>
      <c r="N36" s="125"/>
      <c r="O36" s="125"/>
      <c r="P36" s="122"/>
    </row>
    <row r="37" spans="1:16" ht="14.25">
      <c r="A37" s="127"/>
      <c r="B37" s="124"/>
      <c r="C37" s="124"/>
      <c r="D37" s="124"/>
      <c r="E37" s="124"/>
      <c r="F37" s="124"/>
      <c r="G37" s="124"/>
      <c r="H37" s="124"/>
      <c r="I37" s="124"/>
      <c r="J37" s="124"/>
      <c r="K37" s="124"/>
      <c r="L37" s="124"/>
      <c r="M37" s="125"/>
      <c r="N37" s="125"/>
      <c r="O37" s="125"/>
      <c r="P37" s="122"/>
    </row>
    <row r="38" spans="1:16" ht="14.25">
      <c r="A38" s="127"/>
      <c r="B38" s="124"/>
      <c r="C38" s="124"/>
      <c r="D38" s="124"/>
      <c r="E38" s="124"/>
      <c r="F38" s="124"/>
      <c r="G38" s="124"/>
      <c r="H38" s="124"/>
      <c r="I38" s="124"/>
      <c r="J38" s="124"/>
      <c r="K38" s="124"/>
      <c r="L38" s="124"/>
      <c r="M38" s="125"/>
      <c r="N38" s="125"/>
      <c r="O38" s="125"/>
      <c r="P38" s="122"/>
    </row>
    <row r="39" spans="1:16" ht="14.25">
      <c r="A39" s="127"/>
      <c r="B39" s="124"/>
      <c r="C39" s="124"/>
      <c r="D39" s="124"/>
      <c r="E39" s="124"/>
      <c r="F39" s="124"/>
      <c r="G39" s="124"/>
      <c r="H39" s="124"/>
      <c r="I39" s="124"/>
      <c r="J39" s="124"/>
      <c r="K39" s="124"/>
      <c r="L39" s="124"/>
      <c r="M39" s="125"/>
      <c r="N39" s="125"/>
      <c r="O39" s="125"/>
      <c r="P39" s="122"/>
    </row>
    <row r="40" spans="1:16" ht="14.25">
      <c r="A40" s="127" t="s">
        <v>210</v>
      </c>
      <c r="B40" s="124"/>
      <c r="C40" s="124"/>
      <c r="D40" s="124"/>
      <c r="E40" s="124"/>
      <c r="F40" s="124"/>
      <c r="G40" s="124"/>
      <c r="H40" s="124"/>
      <c r="I40" s="124"/>
      <c r="J40" s="124"/>
      <c r="K40" s="124"/>
      <c r="L40" s="124"/>
      <c r="M40" s="125"/>
      <c r="N40" s="125"/>
      <c r="O40" s="125"/>
      <c r="P40" s="122"/>
    </row>
    <row r="41" spans="1:16" ht="14.25">
      <c r="A41" s="127"/>
      <c r="B41" s="124"/>
      <c r="C41" s="124"/>
      <c r="D41" s="124"/>
      <c r="E41" s="124"/>
      <c r="F41" s="124"/>
      <c r="G41" s="124"/>
      <c r="H41" s="124"/>
      <c r="I41" s="124"/>
      <c r="J41" s="124"/>
      <c r="K41" s="124"/>
      <c r="L41" s="124"/>
      <c r="M41" s="125"/>
      <c r="N41" s="125"/>
      <c r="O41" s="125"/>
      <c r="P41" s="122"/>
    </row>
    <row r="42" spans="1:16" ht="14.25">
      <c r="A42" s="127"/>
      <c r="B42" s="124"/>
      <c r="C42" s="124"/>
      <c r="D42" s="503"/>
      <c r="E42" s="503"/>
      <c r="F42" s="503"/>
      <c r="G42" s="503"/>
      <c r="H42" s="503"/>
      <c r="I42" s="503"/>
      <c r="J42" s="503"/>
      <c r="K42" s="503"/>
      <c r="L42" s="503"/>
      <c r="M42" s="503"/>
      <c r="N42" s="503"/>
      <c r="O42" s="125"/>
      <c r="P42" s="122"/>
    </row>
    <row r="43" spans="1:16" ht="14.25">
      <c r="A43" s="127"/>
      <c r="B43" s="124"/>
      <c r="C43" s="131" t="s">
        <v>211</v>
      </c>
      <c r="D43" s="504"/>
      <c r="E43" s="504"/>
      <c r="F43" s="504"/>
      <c r="G43" s="504"/>
      <c r="H43" s="504"/>
      <c r="I43" s="504"/>
      <c r="J43" s="504"/>
      <c r="K43" s="504"/>
      <c r="L43" s="504"/>
      <c r="M43" s="504"/>
      <c r="N43" s="504"/>
      <c r="O43" s="125"/>
      <c r="P43" s="122"/>
    </row>
    <row r="44" spans="1:16" ht="14.25">
      <c r="A44" s="127"/>
      <c r="B44" s="124"/>
      <c r="C44" s="124"/>
      <c r="D44" s="124"/>
      <c r="E44" s="124"/>
      <c r="F44" s="124"/>
      <c r="G44" s="124"/>
      <c r="H44" s="124"/>
      <c r="I44" s="124"/>
      <c r="J44" s="124"/>
      <c r="K44" s="124"/>
      <c r="L44" s="124"/>
      <c r="M44" s="125"/>
      <c r="N44" s="125"/>
      <c r="O44" s="125"/>
      <c r="P44" s="122"/>
    </row>
    <row r="45" spans="1:16" ht="14.25">
      <c r="A45" s="127"/>
      <c r="B45" s="124"/>
      <c r="C45" s="124"/>
      <c r="D45" s="124"/>
      <c r="E45" s="124"/>
      <c r="F45" s="124"/>
      <c r="G45" s="124"/>
      <c r="H45" s="124"/>
      <c r="I45" s="124"/>
      <c r="J45" s="124"/>
      <c r="K45" s="124"/>
      <c r="L45" s="124"/>
      <c r="M45" s="125"/>
      <c r="N45" s="125"/>
      <c r="O45" s="125"/>
      <c r="P45" s="122"/>
    </row>
    <row r="46" spans="1:16" ht="14.25">
      <c r="A46" s="127"/>
      <c r="B46" s="124"/>
      <c r="C46" s="124"/>
      <c r="D46" s="503"/>
      <c r="E46" s="503"/>
      <c r="F46" s="503"/>
      <c r="G46" s="503"/>
      <c r="H46" s="503"/>
      <c r="I46" s="503"/>
      <c r="J46" s="503"/>
      <c r="K46" s="503"/>
      <c r="L46" s="503"/>
      <c r="M46" s="503"/>
      <c r="N46" s="503"/>
      <c r="O46" s="125"/>
      <c r="P46" s="122"/>
    </row>
    <row r="47" spans="1:16" ht="14.25">
      <c r="A47" s="127"/>
      <c r="B47" s="124"/>
      <c r="C47" s="131" t="s">
        <v>212</v>
      </c>
      <c r="D47" s="504"/>
      <c r="E47" s="504"/>
      <c r="F47" s="504"/>
      <c r="G47" s="504"/>
      <c r="H47" s="504"/>
      <c r="I47" s="504"/>
      <c r="J47" s="504"/>
      <c r="K47" s="504"/>
      <c r="L47" s="504"/>
      <c r="M47" s="504"/>
      <c r="N47" s="504"/>
      <c r="O47" s="125"/>
      <c r="P47" s="122"/>
    </row>
    <row r="48" spans="1:16" ht="14.25">
      <c r="A48" s="127"/>
      <c r="B48" s="124"/>
      <c r="C48" s="124"/>
      <c r="D48" s="124"/>
      <c r="E48" s="124"/>
      <c r="F48" s="124"/>
      <c r="G48" s="124"/>
      <c r="H48" s="124"/>
      <c r="I48" s="124"/>
      <c r="J48" s="124"/>
      <c r="K48" s="124"/>
      <c r="L48" s="124"/>
      <c r="M48" s="125"/>
      <c r="N48" s="125"/>
      <c r="O48" s="125"/>
      <c r="P48" s="122"/>
    </row>
    <row r="49" spans="1:16" ht="14.25">
      <c r="A49" s="127"/>
      <c r="B49" s="124"/>
      <c r="C49" s="124"/>
      <c r="D49" s="124"/>
      <c r="E49" s="124"/>
      <c r="F49" s="124"/>
      <c r="G49" s="124"/>
      <c r="H49" s="124"/>
      <c r="I49" s="124"/>
      <c r="J49" s="124"/>
      <c r="K49" s="124"/>
      <c r="L49" s="124"/>
      <c r="M49" s="125"/>
      <c r="N49" s="125"/>
      <c r="O49" s="125"/>
      <c r="P49" s="122"/>
    </row>
    <row r="50" spans="1:16" ht="14.25">
      <c r="A50" s="132"/>
      <c r="B50" s="131"/>
      <c r="C50" s="131"/>
      <c r="D50" s="131"/>
      <c r="E50" s="131"/>
      <c r="F50" s="131"/>
      <c r="G50" s="131"/>
      <c r="H50" s="131"/>
      <c r="I50" s="131"/>
      <c r="J50" s="131"/>
      <c r="K50" s="131"/>
      <c r="L50" s="131"/>
      <c r="M50" s="133"/>
      <c r="N50" s="133"/>
      <c r="O50" s="133"/>
      <c r="P50" s="134"/>
    </row>
    <row r="51" spans="1:12" ht="14.25">
      <c r="A51" s="114"/>
      <c r="B51" s="114"/>
      <c r="C51" s="114"/>
      <c r="D51" s="114"/>
      <c r="E51" s="114"/>
      <c r="F51" s="114"/>
      <c r="G51" s="114"/>
      <c r="H51" s="114"/>
      <c r="I51" s="114"/>
      <c r="J51" s="114"/>
      <c r="K51" s="114"/>
      <c r="L51" s="114"/>
    </row>
    <row r="52" spans="1:12" ht="14.25">
      <c r="A52" s="114"/>
      <c r="B52" s="114"/>
      <c r="C52" s="114"/>
      <c r="D52" s="114"/>
      <c r="E52" s="114"/>
      <c r="F52" s="114"/>
      <c r="G52" s="114"/>
      <c r="H52" s="114"/>
      <c r="I52" s="114"/>
      <c r="J52" s="114"/>
      <c r="K52" s="114"/>
      <c r="L52" s="114"/>
    </row>
    <row r="53" spans="1:12" ht="14.25">
      <c r="A53" s="114"/>
      <c r="B53" s="114"/>
      <c r="C53" s="114"/>
      <c r="D53" s="114"/>
      <c r="E53" s="114"/>
      <c r="F53" s="114"/>
      <c r="G53" s="114"/>
      <c r="H53" s="114"/>
      <c r="I53" s="114"/>
      <c r="J53" s="114"/>
      <c r="K53" s="114"/>
      <c r="L53" s="114"/>
    </row>
    <row r="54" spans="1:12" ht="14.25">
      <c r="A54" s="114"/>
      <c r="B54" s="114"/>
      <c r="C54" s="114"/>
      <c r="D54" s="114"/>
      <c r="E54" s="114"/>
      <c r="F54" s="114"/>
      <c r="G54" s="114"/>
      <c r="H54" s="114"/>
      <c r="I54" s="114"/>
      <c r="J54" s="114"/>
      <c r="K54" s="114"/>
      <c r="L54" s="114"/>
    </row>
    <row r="55" spans="1:12" ht="14.25">
      <c r="A55" s="114"/>
      <c r="B55" s="114"/>
      <c r="C55" s="114"/>
      <c r="D55" s="114"/>
      <c r="E55" s="114"/>
      <c r="F55" s="114"/>
      <c r="G55" s="114"/>
      <c r="H55" s="114"/>
      <c r="I55" s="114"/>
      <c r="J55" s="114"/>
      <c r="K55" s="114"/>
      <c r="L55" s="114"/>
    </row>
    <row r="56" spans="1:12" ht="14.25">
      <c r="A56" s="114"/>
      <c r="B56" s="114"/>
      <c r="C56" s="114"/>
      <c r="D56" s="114"/>
      <c r="E56" s="114"/>
      <c r="F56" s="114"/>
      <c r="G56" s="114"/>
      <c r="H56" s="114"/>
      <c r="I56" s="114"/>
      <c r="J56" s="114"/>
      <c r="K56" s="114"/>
      <c r="L56" s="114"/>
    </row>
    <row r="57" spans="1:12" ht="14.25">
      <c r="A57" s="114"/>
      <c r="B57" s="114"/>
      <c r="C57" s="114"/>
      <c r="D57" s="114"/>
      <c r="E57" s="114"/>
      <c r="F57" s="114"/>
      <c r="G57" s="114"/>
      <c r="H57" s="114"/>
      <c r="I57" s="114"/>
      <c r="J57" s="114"/>
      <c r="K57" s="114"/>
      <c r="L57" s="114"/>
    </row>
    <row r="58" spans="1:12" ht="14.25">
      <c r="A58" s="114"/>
      <c r="B58" s="114"/>
      <c r="C58" s="114"/>
      <c r="D58" s="114"/>
      <c r="E58" s="114"/>
      <c r="F58" s="114"/>
      <c r="G58" s="114"/>
      <c r="H58" s="114"/>
      <c r="I58" s="114"/>
      <c r="J58" s="114"/>
      <c r="K58" s="114"/>
      <c r="L58" s="114"/>
    </row>
    <row r="59" spans="1:12" ht="14.25">
      <c r="A59" s="114"/>
      <c r="B59" s="114"/>
      <c r="C59" s="114"/>
      <c r="D59" s="114"/>
      <c r="E59" s="114"/>
      <c r="F59" s="114"/>
      <c r="G59" s="114"/>
      <c r="H59" s="114"/>
      <c r="I59" s="114"/>
      <c r="J59" s="114"/>
      <c r="K59" s="114"/>
      <c r="L59" s="114"/>
    </row>
    <row r="60" spans="1:12" ht="14.25">
      <c r="A60" s="114"/>
      <c r="B60" s="114"/>
      <c r="C60" s="114"/>
      <c r="D60" s="114"/>
      <c r="E60" s="114"/>
      <c r="F60" s="114"/>
      <c r="G60" s="114"/>
      <c r="H60" s="114"/>
      <c r="I60" s="114"/>
      <c r="J60" s="114"/>
      <c r="K60" s="114"/>
      <c r="L60" s="114"/>
    </row>
    <row r="61" spans="1:12" ht="14.25">
      <c r="A61" s="114"/>
      <c r="B61" s="114"/>
      <c r="C61" s="114"/>
      <c r="D61" s="114"/>
      <c r="E61" s="114"/>
      <c r="F61" s="114"/>
      <c r="G61" s="114"/>
      <c r="H61" s="114"/>
      <c r="I61" s="114"/>
      <c r="J61" s="114"/>
      <c r="K61" s="114"/>
      <c r="L61" s="114"/>
    </row>
    <row r="62" spans="1:12" ht="14.25">
      <c r="A62" s="114"/>
      <c r="B62" s="114"/>
      <c r="C62" s="114"/>
      <c r="D62" s="114"/>
      <c r="E62" s="114"/>
      <c r="F62" s="114"/>
      <c r="G62" s="114"/>
      <c r="H62" s="114"/>
      <c r="I62" s="114"/>
      <c r="J62" s="114"/>
      <c r="K62" s="114"/>
      <c r="L62" s="114"/>
    </row>
    <row r="63" spans="1:12" ht="14.25">
      <c r="A63" s="114"/>
      <c r="B63" s="114"/>
      <c r="C63" s="114"/>
      <c r="D63" s="114"/>
      <c r="E63" s="114"/>
      <c r="F63" s="114"/>
      <c r="G63" s="114"/>
      <c r="H63" s="114"/>
      <c r="I63" s="114"/>
      <c r="J63" s="114"/>
      <c r="K63" s="114"/>
      <c r="L63" s="114"/>
    </row>
    <row r="64" spans="1:12" ht="14.25">
      <c r="A64" s="114"/>
      <c r="B64" s="114"/>
      <c r="C64" s="114"/>
      <c r="D64" s="114"/>
      <c r="E64" s="114"/>
      <c r="F64" s="114"/>
      <c r="G64" s="114"/>
      <c r="H64" s="114"/>
      <c r="I64" s="114"/>
      <c r="J64" s="114"/>
      <c r="K64" s="114"/>
      <c r="L64" s="114"/>
    </row>
    <row r="65" spans="1:12" ht="14.25">
      <c r="A65" s="114"/>
      <c r="B65" s="114"/>
      <c r="C65" s="114"/>
      <c r="D65" s="114"/>
      <c r="E65" s="114"/>
      <c r="F65" s="114"/>
      <c r="G65" s="114"/>
      <c r="H65" s="114"/>
      <c r="I65" s="114"/>
      <c r="J65" s="114"/>
      <c r="K65" s="114"/>
      <c r="L65" s="114"/>
    </row>
  </sheetData>
  <sheetProtection/>
  <protectedRanges>
    <protectedRange password="C727" sqref="A1:IV65536" name="範囲1"/>
  </protectedRanges>
  <mergeCells count="10">
    <mergeCell ref="F23:N24"/>
    <mergeCell ref="D42:N43"/>
    <mergeCell ref="D46:N47"/>
    <mergeCell ref="A1:P1"/>
    <mergeCell ref="A3:P3"/>
    <mergeCell ref="B5:O7"/>
    <mergeCell ref="E14:J15"/>
    <mergeCell ref="B15:D15"/>
    <mergeCell ref="F20:N21"/>
    <mergeCell ref="I12:J12"/>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33"/>
  <sheetViews>
    <sheetView zoomScalePageLayoutView="0" workbookViewId="0" topLeftCell="A1">
      <selection activeCell="M43" sqref="M43"/>
    </sheetView>
  </sheetViews>
  <sheetFormatPr defaultColWidth="9.00390625" defaultRowHeight="13.5"/>
  <cols>
    <col min="2" max="2" width="15.75390625" style="0" customWidth="1"/>
    <col min="5" max="5" width="11.50390625" style="0" customWidth="1"/>
    <col min="6" max="6" width="12.625" style="0" customWidth="1"/>
  </cols>
  <sheetData>
    <row r="1" ht="14.25" thickBot="1">
      <c r="A1" t="s">
        <v>156</v>
      </c>
    </row>
    <row r="2" spans="1:5" ht="24.75" thickBot="1">
      <c r="A2" s="518" t="s">
        <v>87</v>
      </c>
      <c r="B2" s="519"/>
      <c r="C2" s="19" t="s">
        <v>88</v>
      </c>
      <c r="D2" s="20" t="s">
        <v>89</v>
      </c>
      <c r="E2" s="20" t="s">
        <v>90</v>
      </c>
    </row>
    <row r="3" spans="1:5" ht="24" customHeight="1" thickBot="1">
      <c r="A3" s="518" t="s">
        <v>91</v>
      </c>
      <c r="B3" s="519"/>
      <c r="C3" s="21" t="s">
        <v>92</v>
      </c>
      <c r="D3" s="22">
        <v>38.2</v>
      </c>
      <c r="E3" s="22" t="s">
        <v>93</v>
      </c>
    </row>
    <row r="4" spans="1:5" ht="24" customHeight="1" thickBot="1">
      <c r="A4" s="518" t="s">
        <v>94</v>
      </c>
      <c r="B4" s="519"/>
      <c r="C4" s="21" t="s">
        <v>92</v>
      </c>
      <c r="D4" s="22">
        <v>35.3</v>
      </c>
      <c r="E4" s="23" t="s">
        <v>95</v>
      </c>
    </row>
    <row r="5" spans="1:5" ht="14.25" thickBot="1">
      <c r="A5" s="518" t="s">
        <v>96</v>
      </c>
      <c r="B5" s="519"/>
      <c r="C5" s="21" t="s">
        <v>92</v>
      </c>
      <c r="D5" s="22">
        <v>34.6</v>
      </c>
      <c r="E5" s="23" t="s">
        <v>95</v>
      </c>
    </row>
    <row r="6" spans="1:5" ht="14.25" thickBot="1">
      <c r="A6" s="518" t="s">
        <v>97</v>
      </c>
      <c r="B6" s="519"/>
      <c r="C6" s="21" t="s">
        <v>92</v>
      </c>
      <c r="D6" s="22">
        <v>33.6</v>
      </c>
      <c r="E6" s="23" t="s">
        <v>95</v>
      </c>
    </row>
    <row r="7" spans="1:5" ht="14.25" thickBot="1">
      <c r="A7" s="518" t="s">
        <v>98</v>
      </c>
      <c r="B7" s="519"/>
      <c r="C7" s="21" t="s">
        <v>92</v>
      </c>
      <c r="D7" s="22">
        <v>36.7</v>
      </c>
      <c r="E7" s="23" t="s">
        <v>95</v>
      </c>
    </row>
    <row r="8" spans="1:5" ht="14.25" thickBot="1">
      <c r="A8" s="518" t="s">
        <v>99</v>
      </c>
      <c r="B8" s="519"/>
      <c r="C8" s="21" t="s">
        <v>92</v>
      </c>
      <c r="D8" s="22">
        <v>37.7</v>
      </c>
      <c r="E8" s="23" t="s">
        <v>95</v>
      </c>
    </row>
    <row r="9" spans="1:5" ht="14.25" thickBot="1">
      <c r="A9" s="518" t="s">
        <v>100</v>
      </c>
      <c r="B9" s="519"/>
      <c r="C9" s="21" t="s">
        <v>92</v>
      </c>
      <c r="D9" s="22">
        <v>39.1</v>
      </c>
      <c r="E9" s="23" t="s">
        <v>95</v>
      </c>
    </row>
    <row r="10" spans="1:5" ht="14.25" thickBot="1">
      <c r="A10" s="518" t="s">
        <v>101</v>
      </c>
      <c r="B10" s="519"/>
      <c r="C10" s="21" t="s">
        <v>92</v>
      </c>
      <c r="D10" s="22">
        <v>41.9</v>
      </c>
      <c r="E10" s="23" t="s">
        <v>95</v>
      </c>
    </row>
    <row r="11" spans="1:5" ht="14.25" thickBot="1">
      <c r="A11" s="518" t="s">
        <v>102</v>
      </c>
      <c r="B11" s="519"/>
      <c r="C11" s="21" t="s">
        <v>103</v>
      </c>
      <c r="D11" s="22">
        <v>40.9</v>
      </c>
      <c r="E11" s="22" t="s">
        <v>104</v>
      </c>
    </row>
    <row r="12" spans="1:5" ht="14.25" thickBot="1">
      <c r="A12" s="518" t="s">
        <v>105</v>
      </c>
      <c r="B12" s="519"/>
      <c r="C12" s="21" t="s">
        <v>103</v>
      </c>
      <c r="D12" s="22">
        <v>29.9</v>
      </c>
      <c r="E12" s="22" t="s">
        <v>104</v>
      </c>
    </row>
    <row r="13" spans="1:5" ht="24.75" thickBot="1">
      <c r="A13" s="520" t="s">
        <v>106</v>
      </c>
      <c r="B13" s="22" t="s">
        <v>180</v>
      </c>
      <c r="C13" s="21" t="s">
        <v>103</v>
      </c>
      <c r="D13" s="22">
        <v>50.8</v>
      </c>
      <c r="E13" s="22" t="s">
        <v>104</v>
      </c>
    </row>
    <row r="14" spans="1:5" ht="24.75" thickBot="1">
      <c r="A14" s="521"/>
      <c r="B14" s="22" t="s">
        <v>182</v>
      </c>
      <c r="C14" s="21" t="s">
        <v>109</v>
      </c>
      <c r="D14" s="22">
        <v>44.9</v>
      </c>
      <c r="E14" s="22" t="s">
        <v>110</v>
      </c>
    </row>
    <row r="15" spans="1:5" ht="24.75" thickBot="1">
      <c r="A15" s="520" t="s">
        <v>111</v>
      </c>
      <c r="B15" s="22" t="s">
        <v>181</v>
      </c>
      <c r="C15" s="21" t="s">
        <v>103</v>
      </c>
      <c r="D15" s="22">
        <v>54.6</v>
      </c>
      <c r="E15" s="22" t="s">
        <v>104</v>
      </c>
    </row>
    <row r="16" spans="1:5" ht="24.75" thickBot="1">
      <c r="A16" s="521"/>
      <c r="B16" s="22" t="s">
        <v>113</v>
      </c>
      <c r="C16" s="21" t="s">
        <v>109</v>
      </c>
      <c r="D16" s="22">
        <v>43.5</v>
      </c>
      <c r="E16" s="22" t="s">
        <v>110</v>
      </c>
    </row>
    <row r="17" spans="1:5" ht="14.25" thickBot="1">
      <c r="A17" s="520" t="s">
        <v>114</v>
      </c>
      <c r="B17" s="22" t="s">
        <v>115</v>
      </c>
      <c r="C17" s="21" t="s">
        <v>103</v>
      </c>
      <c r="D17" s="22">
        <v>29</v>
      </c>
      <c r="E17" s="22" t="s">
        <v>104</v>
      </c>
    </row>
    <row r="18" spans="1:5" ht="14.25" thickBot="1">
      <c r="A18" s="522"/>
      <c r="B18" s="22" t="s">
        <v>116</v>
      </c>
      <c r="C18" s="21" t="s">
        <v>103</v>
      </c>
      <c r="D18" s="22">
        <v>25.7</v>
      </c>
      <c r="E18" s="22" t="s">
        <v>104</v>
      </c>
    </row>
    <row r="19" spans="1:5" ht="14.25" thickBot="1">
      <c r="A19" s="521"/>
      <c r="B19" s="22" t="s">
        <v>117</v>
      </c>
      <c r="C19" s="21" t="s">
        <v>103</v>
      </c>
      <c r="D19" s="22">
        <v>26.9</v>
      </c>
      <c r="E19" s="22" t="s">
        <v>104</v>
      </c>
    </row>
    <row r="20" spans="1:5" ht="14.25" thickBot="1">
      <c r="A20" s="518" t="s">
        <v>118</v>
      </c>
      <c r="B20" s="519"/>
      <c r="C20" s="21" t="s">
        <v>103</v>
      </c>
      <c r="D20" s="22">
        <v>29.4</v>
      </c>
      <c r="E20" s="22" t="s">
        <v>104</v>
      </c>
    </row>
    <row r="21" spans="1:5" ht="14.25" thickBot="1">
      <c r="A21" s="518" t="s">
        <v>119</v>
      </c>
      <c r="B21" s="519"/>
      <c r="C21" s="21" t="s">
        <v>103</v>
      </c>
      <c r="D21" s="22">
        <v>37.3</v>
      </c>
      <c r="E21" s="22" t="s">
        <v>104</v>
      </c>
    </row>
    <row r="22" spans="1:5" ht="16.5" thickBot="1">
      <c r="A22" s="518" t="s">
        <v>120</v>
      </c>
      <c r="B22" s="519"/>
      <c r="C22" s="21" t="s">
        <v>109</v>
      </c>
      <c r="D22" s="22">
        <v>21.1</v>
      </c>
      <c r="E22" s="22" t="s">
        <v>110</v>
      </c>
    </row>
    <row r="23" spans="1:5" ht="16.5" thickBot="1">
      <c r="A23" s="518" t="s">
        <v>121</v>
      </c>
      <c r="B23" s="519"/>
      <c r="C23" s="21" t="s">
        <v>109</v>
      </c>
      <c r="D23" s="22">
        <v>3.41</v>
      </c>
      <c r="E23" s="22" t="s">
        <v>110</v>
      </c>
    </row>
    <row r="24" spans="1:5" ht="16.5" thickBot="1">
      <c r="A24" s="518" t="s">
        <v>122</v>
      </c>
      <c r="B24" s="519"/>
      <c r="C24" s="21" t="s">
        <v>109</v>
      </c>
      <c r="D24" s="22">
        <v>8.41</v>
      </c>
      <c r="E24" s="22" t="s">
        <v>110</v>
      </c>
    </row>
    <row r="25" spans="1:5" ht="16.5" thickBot="1">
      <c r="A25" s="24" t="s">
        <v>123</v>
      </c>
      <c r="B25" s="25" t="s">
        <v>124</v>
      </c>
      <c r="C25" s="26" t="s">
        <v>109</v>
      </c>
      <c r="D25" s="25">
        <v>45</v>
      </c>
      <c r="E25" s="25" t="s">
        <v>110</v>
      </c>
    </row>
    <row r="26" spans="1:5" ht="15" thickBot="1" thickTop="1">
      <c r="A26" s="523" t="s">
        <v>125</v>
      </c>
      <c r="B26" s="524"/>
      <c r="C26" s="21" t="s">
        <v>126</v>
      </c>
      <c r="D26" s="22">
        <v>1.02</v>
      </c>
      <c r="E26" s="22" t="s">
        <v>127</v>
      </c>
    </row>
    <row r="27" spans="1:5" ht="14.25" thickBot="1">
      <c r="A27" s="518" t="s">
        <v>128</v>
      </c>
      <c r="B27" s="519"/>
      <c r="C27" s="21" t="s">
        <v>126</v>
      </c>
      <c r="D27" s="22">
        <v>1.36</v>
      </c>
      <c r="E27" s="22" t="s">
        <v>127</v>
      </c>
    </row>
    <row r="28" spans="1:5" ht="14.25" thickBot="1">
      <c r="A28" s="518" t="s">
        <v>129</v>
      </c>
      <c r="B28" s="519"/>
      <c r="C28" s="21" t="s">
        <v>126</v>
      </c>
      <c r="D28" s="22">
        <v>1.36</v>
      </c>
      <c r="E28" s="22" t="s">
        <v>127</v>
      </c>
    </row>
    <row r="29" spans="1:5" ht="14.25" thickBot="1">
      <c r="A29" s="518" t="s">
        <v>130</v>
      </c>
      <c r="B29" s="519"/>
      <c r="C29" s="21" t="s">
        <v>126</v>
      </c>
      <c r="D29" s="22">
        <v>1.36</v>
      </c>
      <c r="E29" s="22" t="s">
        <v>127</v>
      </c>
    </row>
    <row r="30" spans="1:5" ht="14.25" thickBot="1">
      <c r="A30" s="520" t="s">
        <v>131</v>
      </c>
      <c r="B30" s="22" t="s">
        <v>132</v>
      </c>
      <c r="C30" s="21" t="s">
        <v>133</v>
      </c>
      <c r="D30" s="22">
        <v>9.97</v>
      </c>
      <c r="E30" s="22" t="s">
        <v>134</v>
      </c>
    </row>
    <row r="31" spans="1:5" ht="14.25" thickBot="1">
      <c r="A31" s="521"/>
      <c r="B31" s="22" t="s">
        <v>135</v>
      </c>
      <c r="C31" s="21" t="s">
        <v>133</v>
      </c>
      <c r="D31" s="22">
        <v>9.28</v>
      </c>
      <c r="E31" s="22" t="s">
        <v>134</v>
      </c>
    </row>
    <row r="32" spans="1:5" ht="14.25" thickBot="1">
      <c r="A32" s="520" t="s">
        <v>123</v>
      </c>
      <c r="B32" s="22" t="s">
        <v>136</v>
      </c>
      <c r="C32" s="21" t="s">
        <v>133</v>
      </c>
      <c r="D32" s="22">
        <v>9.76</v>
      </c>
      <c r="E32" s="22" t="s">
        <v>134</v>
      </c>
    </row>
    <row r="33" spans="1:5" ht="14.25" thickBot="1">
      <c r="A33" s="521"/>
      <c r="B33" s="22" t="s">
        <v>137</v>
      </c>
      <c r="C33" s="21" t="s">
        <v>133</v>
      </c>
      <c r="D33" s="22">
        <v>9.76</v>
      </c>
      <c r="E33" s="22" t="s">
        <v>134</v>
      </c>
    </row>
  </sheetData>
  <sheetProtection password="C727" sheet="1"/>
  <mergeCells count="25">
    <mergeCell ref="A22:B22"/>
    <mergeCell ref="A23:B23"/>
    <mergeCell ref="A32:A33"/>
    <mergeCell ref="A24:B24"/>
    <mergeCell ref="A26:B26"/>
    <mergeCell ref="A27:B27"/>
    <mergeCell ref="A28:B28"/>
    <mergeCell ref="A29:B29"/>
    <mergeCell ref="A30:A31"/>
    <mergeCell ref="A15:A16"/>
    <mergeCell ref="A17:A19"/>
    <mergeCell ref="A20:B20"/>
    <mergeCell ref="A21:B21"/>
    <mergeCell ref="A10:B10"/>
    <mergeCell ref="A11:B11"/>
    <mergeCell ref="A12:B12"/>
    <mergeCell ref="A13:A14"/>
    <mergeCell ref="A6:B6"/>
    <mergeCell ref="A7:B7"/>
    <mergeCell ref="A8:B8"/>
    <mergeCell ref="A9:B9"/>
    <mergeCell ref="A2:B2"/>
    <mergeCell ref="A3:B3"/>
    <mergeCell ref="A4:B4"/>
    <mergeCell ref="A5:B5"/>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32"/>
  <sheetViews>
    <sheetView zoomScalePageLayoutView="0" workbookViewId="0" topLeftCell="A1">
      <selection activeCell="E37" sqref="E37"/>
    </sheetView>
  </sheetViews>
  <sheetFormatPr defaultColWidth="9.00390625" defaultRowHeight="13.5"/>
  <cols>
    <col min="3" max="3" width="22.125" style="0" customWidth="1"/>
    <col min="4" max="4" width="11.50390625" style="0" customWidth="1"/>
    <col min="5" max="5" width="16.00390625" style="0" customWidth="1"/>
    <col min="6" max="8" width="11.50390625" style="147" hidden="1" customWidth="1"/>
    <col min="9" max="9" width="9.00390625" style="0" customWidth="1"/>
  </cols>
  <sheetData>
    <row r="1" ht="14.25" thickBot="1">
      <c r="A1" t="s">
        <v>157</v>
      </c>
    </row>
    <row r="2" spans="2:8" s="44" customFormat="1" ht="15" customHeight="1" thickBot="1">
      <c r="B2" s="399" t="s">
        <v>87</v>
      </c>
      <c r="C2" s="399"/>
      <c r="D2" s="83" t="s">
        <v>18</v>
      </c>
      <c r="E2" s="83" t="s">
        <v>158</v>
      </c>
      <c r="F2" s="148" t="s">
        <v>159</v>
      </c>
      <c r="G2" s="148" t="s">
        <v>160</v>
      </c>
      <c r="H2" s="149" t="s">
        <v>186</v>
      </c>
    </row>
    <row r="3" spans="2:8" s="44" customFormat="1" ht="13.5" customHeight="1" thickBot="1">
      <c r="B3" s="399" t="s">
        <v>187</v>
      </c>
      <c r="C3" s="399"/>
      <c r="D3" s="109">
        <f>ROUND(H3,4)</f>
        <v>0.0686</v>
      </c>
      <c r="E3" s="83" t="s">
        <v>188</v>
      </c>
      <c r="F3" s="150">
        <v>0.0187</v>
      </c>
      <c r="G3" s="150" t="s">
        <v>189</v>
      </c>
      <c r="H3" s="151">
        <f>F3/12*44</f>
        <v>0.06856666666666666</v>
      </c>
    </row>
    <row r="4" spans="2:8" s="44" customFormat="1" ht="14.25" customHeight="1" thickBot="1">
      <c r="B4" s="399" t="s">
        <v>190</v>
      </c>
      <c r="C4" s="399"/>
      <c r="D4" s="109">
        <f>ROUND(H4,4)</f>
        <v>0.0675</v>
      </c>
      <c r="E4" s="83" t="s">
        <v>161</v>
      </c>
      <c r="F4" s="150">
        <v>0.0184</v>
      </c>
      <c r="G4" s="150" t="s">
        <v>162</v>
      </c>
      <c r="H4" s="151">
        <f aca="true" t="shared" si="0" ref="H4:H25">F4/12*44</f>
        <v>0.06746666666666667</v>
      </c>
    </row>
    <row r="5" spans="2:8" s="44" customFormat="1" ht="14.25" thickBot="1">
      <c r="B5" s="399" t="s">
        <v>96</v>
      </c>
      <c r="C5" s="399"/>
      <c r="D5" s="109">
        <f>ROUND(H5,4)</f>
        <v>0.0671</v>
      </c>
      <c r="E5" s="83" t="s">
        <v>161</v>
      </c>
      <c r="F5" s="150">
        <v>0.0183</v>
      </c>
      <c r="G5" s="150" t="s">
        <v>162</v>
      </c>
      <c r="H5" s="151">
        <f t="shared" si="0"/>
        <v>0.0671</v>
      </c>
    </row>
    <row r="6" spans="2:8" s="44" customFormat="1" ht="14.25" thickBot="1">
      <c r="B6" s="399" t="s">
        <v>97</v>
      </c>
      <c r="C6" s="399"/>
      <c r="D6" s="109">
        <f>ROUND(H6,4)</f>
        <v>0.0667</v>
      </c>
      <c r="E6" s="83" t="s">
        <v>161</v>
      </c>
      <c r="F6" s="150">
        <v>0.0182</v>
      </c>
      <c r="G6" s="150" t="s">
        <v>162</v>
      </c>
      <c r="H6" s="151">
        <f t="shared" si="0"/>
        <v>0.06673333333333334</v>
      </c>
    </row>
    <row r="7" spans="2:8" s="44" customFormat="1" ht="14.25" thickBot="1">
      <c r="B7" s="399" t="s">
        <v>98</v>
      </c>
      <c r="C7" s="399"/>
      <c r="D7" s="109">
        <f>ROUND(H7,4)</f>
        <v>0.0678</v>
      </c>
      <c r="E7" s="83" t="s">
        <v>161</v>
      </c>
      <c r="F7" s="150">
        <v>0.0185</v>
      </c>
      <c r="G7" s="150" t="s">
        <v>162</v>
      </c>
      <c r="H7" s="151">
        <f t="shared" si="0"/>
        <v>0.06783333333333333</v>
      </c>
    </row>
    <row r="8" spans="2:8" s="44" customFormat="1" ht="14.25" thickBot="1">
      <c r="B8" s="399" t="s">
        <v>99</v>
      </c>
      <c r="C8" s="399"/>
      <c r="D8" s="109">
        <f aca="true" t="shared" si="1" ref="D8:D25">ROUND(H8,4)</f>
        <v>0.0686</v>
      </c>
      <c r="E8" s="83" t="s">
        <v>161</v>
      </c>
      <c r="F8" s="150">
        <v>0.0187</v>
      </c>
      <c r="G8" s="150" t="s">
        <v>162</v>
      </c>
      <c r="H8" s="151">
        <f t="shared" si="0"/>
        <v>0.06856666666666666</v>
      </c>
    </row>
    <row r="9" spans="2:8" s="44" customFormat="1" ht="14.25" thickBot="1">
      <c r="B9" s="399" t="s">
        <v>100</v>
      </c>
      <c r="C9" s="399"/>
      <c r="D9" s="109">
        <f t="shared" si="1"/>
        <v>0.0693</v>
      </c>
      <c r="E9" s="83" t="s">
        <v>161</v>
      </c>
      <c r="F9" s="150">
        <v>0.0189</v>
      </c>
      <c r="G9" s="150" t="s">
        <v>162</v>
      </c>
      <c r="H9" s="151">
        <f t="shared" si="0"/>
        <v>0.0693</v>
      </c>
    </row>
    <row r="10" spans="2:8" s="44" customFormat="1" ht="14.25" thickBot="1">
      <c r="B10" s="399" t="s">
        <v>101</v>
      </c>
      <c r="C10" s="399"/>
      <c r="D10" s="109">
        <f t="shared" si="1"/>
        <v>0.0715</v>
      </c>
      <c r="E10" s="83" t="s">
        <v>161</v>
      </c>
      <c r="F10" s="150">
        <v>0.0195</v>
      </c>
      <c r="G10" s="150" t="s">
        <v>162</v>
      </c>
      <c r="H10" s="151">
        <f t="shared" si="0"/>
        <v>0.0715</v>
      </c>
    </row>
    <row r="11" spans="2:8" s="44" customFormat="1" ht="14.25" thickBot="1">
      <c r="B11" s="399" t="s">
        <v>102</v>
      </c>
      <c r="C11" s="399"/>
      <c r="D11" s="109">
        <f t="shared" si="1"/>
        <v>0.0763</v>
      </c>
      <c r="E11" s="83" t="s">
        <v>161</v>
      </c>
      <c r="F11" s="150">
        <v>0.0208</v>
      </c>
      <c r="G11" s="150" t="s">
        <v>162</v>
      </c>
      <c r="H11" s="151">
        <f t="shared" si="0"/>
        <v>0.07626666666666666</v>
      </c>
    </row>
    <row r="12" spans="2:8" s="44" customFormat="1" ht="14.25" thickBot="1">
      <c r="B12" s="399" t="s">
        <v>105</v>
      </c>
      <c r="C12" s="399"/>
      <c r="D12" s="109">
        <f t="shared" si="1"/>
        <v>0.0931</v>
      </c>
      <c r="E12" s="83" t="s">
        <v>161</v>
      </c>
      <c r="F12" s="150">
        <v>0.0254</v>
      </c>
      <c r="G12" s="150" t="s">
        <v>162</v>
      </c>
      <c r="H12" s="151">
        <f t="shared" si="0"/>
        <v>0.09313333333333332</v>
      </c>
    </row>
    <row r="13" spans="2:8" s="44" customFormat="1" ht="14.25" thickBot="1">
      <c r="B13" s="399" t="s">
        <v>106</v>
      </c>
      <c r="C13" s="83" t="s">
        <v>191</v>
      </c>
      <c r="D13" s="109">
        <f t="shared" si="1"/>
        <v>0.059</v>
      </c>
      <c r="E13" s="83" t="s">
        <v>161</v>
      </c>
      <c r="F13" s="150">
        <v>0.0161</v>
      </c>
      <c r="G13" s="150" t="s">
        <v>162</v>
      </c>
      <c r="H13" s="151">
        <f t="shared" si="0"/>
        <v>0.05903333333333333</v>
      </c>
    </row>
    <row r="14" spans="2:8" s="44" customFormat="1" ht="14.25" thickBot="1">
      <c r="B14" s="399"/>
      <c r="C14" s="83" t="s">
        <v>192</v>
      </c>
      <c r="D14" s="109">
        <f t="shared" si="1"/>
        <v>0.0521</v>
      </c>
      <c r="E14" s="83" t="s">
        <v>161</v>
      </c>
      <c r="F14" s="150">
        <v>0.0142</v>
      </c>
      <c r="G14" s="150" t="s">
        <v>162</v>
      </c>
      <c r="H14" s="151">
        <f t="shared" si="0"/>
        <v>0.052066666666666664</v>
      </c>
    </row>
    <row r="15" spans="2:8" s="44" customFormat="1" ht="14.25" thickBot="1">
      <c r="B15" s="399" t="s">
        <v>111</v>
      </c>
      <c r="C15" s="83" t="s">
        <v>193</v>
      </c>
      <c r="D15" s="109">
        <f t="shared" si="1"/>
        <v>0.0495</v>
      </c>
      <c r="E15" s="83" t="s">
        <v>161</v>
      </c>
      <c r="F15" s="150">
        <v>0.0135</v>
      </c>
      <c r="G15" s="150" t="s">
        <v>162</v>
      </c>
      <c r="H15" s="151">
        <f t="shared" si="0"/>
        <v>0.049499999999999995</v>
      </c>
    </row>
    <row r="16" spans="2:8" s="44" customFormat="1" ht="14.25" thickBot="1">
      <c r="B16" s="399"/>
      <c r="C16" s="83" t="s">
        <v>194</v>
      </c>
      <c r="D16" s="109">
        <f t="shared" si="1"/>
        <v>0.051</v>
      </c>
      <c r="E16" s="83" t="s">
        <v>161</v>
      </c>
      <c r="F16" s="150">
        <v>0.0139</v>
      </c>
      <c r="G16" s="150" t="s">
        <v>162</v>
      </c>
      <c r="H16" s="151">
        <f t="shared" si="0"/>
        <v>0.05096666666666666</v>
      </c>
    </row>
    <row r="17" spans="2:8" s="44" customFormat="1" ht="14.25" thickBot="1">
      <c r="B17" s="399" t="s">
        <v>114</v>
      </c>
      <c r="C17" s="83" t="s">
        <v>115</v>
      </c>
      <c r="D17" s="109">
        <f t="shared" si="1"/>
        <v>0.0898</v>
      </c>
      <c r="E17" s="83" t="s">
        <v>161</v>
      </c>
      <c r="F17" s="150">
        <v>0.0245</v>
      </c>
      <c r="G17" s="150" t="s">
        <v>162</v>
      </c>
      <c r="H17" s="151">
        <f t="shared" si="0"/>
        <v>0.08983333333333335</v>
      </c>
    </row>
    <row r="18" spans="2:8" s="44" customFormat="1" ht="14.25" thickBot="1">
      <c r="B18" s="399"/>
      <c r="C18" s="83" t="s">
        <v>116</v>
      </c>
      <c r="D18" s="109">
        <f t="shared" si="1"/>
        <v>0.0906</v>
      </c>
      <c r="E18" s="83" t="s">
        <v>161</v>
      </c>
      <c r="F18" s="150">
        <v>0.0247</v>
      </c>
      <c r="G18" s="150" t="s">
        <v>162</v>
      </c>
      <c r="H18" s="151">
        <f t="shared" si="0"/>
        <v>0.09056666666666667</v>
      </c>
    </row>
    <row r="19" spans="2:8" s="44" customFormat="1" ht="14.25" thickBot="1">
      <c r="B19" s="399"/>
      <c r="C19" s="83" t="s">
        <v>117</v>
      </c>
      <c r="D19" s="109">
        <f t="shared" si="1"/>
        <v>0.0935</v>
      </c>
      <c r="E19" s="83" t="s">
        <v>161</v>
      </c>
      <c r="F19" s="150">
        <v>0.0255</v>
      </c>
      <c r="G19" s="150" t="s">
        <v>162</v>
      </c>
      <c r="H19" s="151">
        <f t="shared" si="0"/>
        <v>0.09349999999999999</v>
      </c>
    </row>
    <row r="20" spans="2:8" s="44" customFormat="1" ht="14.25" thickBot="1">
      <c r="B20" s="399" t="s">
        <v>118</v>
      </c>
      <c r="C20" s="399"/>
      <c r="D20" s="109">
        <f t="shared" si="1"/>
        <v>0.1078</v>
      </c>
      <c r="E20" s="83" t="s">
        <v>161</v>
      </c>
      <c r="F20" s="150">
        <v>0.0294</v>
      </c>
      <c r="G20" s="150" t="s">
        <v>162</v>
      </c>
      <c r="H20" s="151">
        <f t="shared" si="0"/>
        <v>0.10779999999999999</v>
      </c>
    </row>
    <row r="21" spans="2:8" s="44" customFormat="1" ht="14.25" thickBot="1">
      <c r="B21" s="399" t="s">
        <v>119</v>
      </c>
      <c r="C21" s="399"/>
      <c r="D21" s="109">
        <f t="shared" si="1"/>
        <v>0.0766</v>
      </c>
      <c r="E21" s="83" t="s">
        <v>161</v>
      </c>
      <c r="F21" s="150">
        <v>0.0209</v>
      </c>
      <c r="G21" s="150" t="s">
        <v>162</v>
      </c>
      <c r="H21" s="151">
        <f t="shared" si="0"/>
        <v>0.07663333333333333</v>
      </c>
    </row>
    <row r="22" spans="2:8" s="44" customFormat="1" ht="14.25" thickBot="1">
      <c r="B22" s="399" t="s">
        <v>120</v>
      </c>
      <c r="C22" s="399"/>
      <c r="D22" s="109">
        <f t="shared" si="1"/>
        <v>0.0403</v>
      </c>
      <c r="E22" s="83" t="s">
        <v>161</v>
      </c>
      <c r="F22" s="150">
        <v>0.011</v>
      </c>
      <c r="G22" s="150" t="s">
        <v>162</v>
      </c>
      <c r="H22" s="151">
        <f t="shared" si="0"/>
        <v>0.04033333333333333</v>
      </c>
    </row>
    <row r="23" spans="2:8" s="44" customFormat="1" ht="14.25" thickBot="1">
      <c r="B23" s="399" t="s">
        <v>121</v>
      </c>
      <c r="C23" s="399"/>
      <c r="D23" s="109">
        <f t="shared" si="1"/>
        <v>0.0964</v>
      </c>
      <c r="E23" s="83" t="s">
        <v>161</v>
      </c>
      <c r="F23" s="150">
        <v>0.0263</v>
      </c>
      <c r="G23" s="150" t="s">
        <v>162</v>
      </c>
      <c r="H23" s="151">
        <f t="shared" si="0"/>
        <v>0.09643333333333334</v>
      </c>
    </row>
    <row r="24" spans="2:8" s="44" customFormat="1" ht="14.25" thickBot="1">
      <c r="B24" s="399" t="s">
        <v>122</v>
      </c>
      <c r="C24" s="399"/>
      <c r="D24" s="109">
        <f t="shared" si="1"/>
        <v>0.1408</v>
      </c>
      <c r="E24" s="83" t="s">
        <v>161</v>
      </c>
      <c r="F24" s="150">
        <v>0.0384</v>
      </c>
      <c r="G24" s="150" t="s">
        <v>162</v>
      </c>
      <c r="H24" s="151">
        <f t="shared" si="0"/>
        <v>0.14079999999999998</v>
      </c>
    </row>
    <row r="25" spans="2:8" s="44" customFormat="1" ht="14.25" thickBot="1">
      <c r="B25" s="83" t="s">
        <v>123</v>
      </c>
      <c r="C25" s="83" t="s">
        <v>124</v>
      </c>
      <c r="D25" s="109">
        <f t="shared" si="1"/>
        <v>0.0499</v>
      </c>
      <c r="E25" s="83" t="s">
        <v>161</v>
      </c>
      <c r="F25" s="152">
        <v>0.0136</v>
      </c>
      <c r="G25" s="150" t="s">
        <v>162</v>
      </c>
      <c r="H25" s="153">
        <f t="shared" si="0"/>
        <v>0.04986666666666666</v>
      </c>
    </row>
    <row r="26" spans="2:8" s="44" customFormat="1" ht="15" thickBot="1" thickTop="1">
      <c r="B26" s="399" t="s">
        <v>125</v>
      </c>
      <c r="C26" s="399"/>
      <c r="D26" s="110">
        <v>0.06</v>
      </c>
      <c r="E26" s="83" t="s">
        <v>161</v>
      </c>
      <c r="F26" s="150"/>
      <c r="G26" s="150"/>
      <c r="H26" s="150"/>
    </row>
    <row r="27" spans="2:8" s="44" customFormat="1" ht="14.25" thickBot="1">
      <c r="B27" s="399" t="s">
        <v>128</v>
      </c>
      <c r="C27" s="399"/>
      <c r="D27" s="83">
        <v>0.057</v>
      </c>
      <c r="E27" s="83" t="s">
        <v>161</v>
      </c>
      <c r="F27" s="150"/>
      <c r="G27" s="150"/>
      <c r="H27" s="150"/>
    </row>
    <row r="28" spans="2:8" s="44" customFormat="1" ht="14.25" thickBot="1">
      <c r="B28" s="399" t="s">
        <v>129</v>
      </c>
      <c r="C28" s="399"/>
      <c r="D28" s="83">
        <v>0.057</v>
      </c>
      <c r="E28" s="83" t="s">
        <v>161</v>
      </c>
      <c r="F28" s="150"/>
      <c r="G28" s="150"/>
      <c r="H28" s="150"/>
    </row>
    <row r="29" spans="2:8" s="44" customFormat="1" ht="14.25" thickBot="1">
      <c r="B29" s="399" t="s">
        <v>130</v>
      </c>
      <c r="C29" s="399"/>
      <c r="D29" s="83">
        <v>0.057</v>
      </c>
      <c r="E29" s="83" t="s">
        <v>188</v>
      </c>
      <c r="F29" s="150"/>
      <c r="G29" s="150"/>
      <c r="H29" s="150"/>
    </row>
    <row r="30" spans="2:9" s="44" customFormat="1" ht="15" thickBot="1" thickTop="1">
      <c r="B30" s="525" t="s">
        <v>214</v>
      </c>
      <c r="C30" s="526"/>
      <c r="D30" s="156">
        <v>0.000431</v>
      </c>
      <c r="E30" s="157" t="s">
        <v>215</v>
      </c>
      <c r="F30" s="150"/>
      <c r="G30" s="150"/>
      <c r="H30" s="154"/>
      <c r="I30" s="49"/>
    </row>
    <row r="31" spans="2:5" ht="13.5">
      <c r="B31" s="155"/>
      <c r="C31" s="155"/>
      <c r="D31" s="155"/>
      <c r="E31" s="155"/>
    </row>
    <row r="32" ht="13.5">
      <c r="E32" s="155"/>
    </row>
  </sheetData>
  <sheetProtection/>
  <mergeCells count="24">
    <mergeCell ref="B11:C11"/>
    <mergeCell ref="B12:C12"/>
    <mergeCell ref="B13:B14"/>
    <mergeCell ref="B6:C6"/>
    <mergeCell ref="B7:C7"/>
    <mergeCell ref="B8:C8"/>
    <mergeCell ref="B9:C9"/>
    <mergeCell ref="B10:C10"/>
    <mergeCell ref="B2:C2"/>
    <mergeCell ref="B3:C3"/>
    <mergeCell ref="B4:C4"/>
    <mergeCell ref="B5:C5"/>
    <mergeCell ref="B24:C24"/>
    <mergeCell ref="B26:C26"/>
    <mergeCell ref="B15:B16"/>
    <mergeCell ref="B17:B19"/>
    <mergeCell ref="B20:C20"/>
    <mergeCell ref="B22:C22"/>
    <mergeCell ref="B23:C23"/>
    <mergeCell ref="B29:C29"/>
    <mergeCell ref="B27:C27"/>
    <mergeCell ref="B28:C28"/>
    <mergeCell ref="B21:C21"/>
    <mergeCell ref="B30:C3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ShimizuMas</dc:creator>
  <cp:keywords/>
  <dc:description/>
  <cp:lastModifiedBy>岐阜県</cp:lastModifiedBy>
  <cp:lastPrinted>2021-07-15T07:35:13Z</cp:lastPrinted>
  <dcterms:created xsi:type="dcterms:W3CDTF">2006-02-02T06:25:41Z</dcterms:created>
  <dcterms:modified xsi:type="dcterms:W3CDTF">2021-09-08T06:59:57Z</dcterms:modified>
  <cp:category/>
  <cp:version/>
  <cp:contentType/>
  <cp:contentStatus/>
</cp:coreProperties>
</file>