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請求明細書" sheetId="1" r:id="rId1"/>
  </sheets>
  <definedNames>
    <definedName name="ﾀｲﾄﾙ行">'利子補給金請求明細書'!$T$2</definedName>
  </definedNames>
  <calcPr fullCalcOnLoad="1"/>
</workbook>
</file>

<file path=xl/sharedStrings.xml><?xml version="1.0" encoding="utf-8"?>
<sst xmlns="http://schemas.openxmlformats.org/spreadsheetml/2006/main" count="35" uniqueCount="28">
  <si>
    <t>県利子補給額</t>
  </si>
  <si>
    <t>(年 %)</t>
  </si>
  <si>
    <t>円</t>
  </si>
  <si>
    <t>％</t>
  </si>
  <si>
    <t>融資
機関</t>
  </si>
  <si>
    <t>承認
年度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</si>
  <si>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</si>
  <si>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</si>
  <si>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</si>
  <si>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</si>
  <si>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</si>
  <si>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</si>
  <si>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</si>
  <si>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</si>
  <si>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</si>
  <si>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</si>
  <si>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</si>
  <si>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</si>
  <si>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</si>
  <si>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</si>
  <si>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</si>
  <si>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第12号様式（第９関係）</t>
  </si>
  <si>
    <t>利子補給
承認番号</t>
  </si>
  <si>
    <t>（合計）</t>
  </si>
  <si>
    <t>　　　　　　　　年　　期</t>
  </si>
  <si>
    <t>合計</t>
  </si>
  <si>
    <t>平成２９年</t>
  </si>
  <si>
    <t>新規経営体育成資金利子補給金請求明細書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</si>
</sst>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  <numFmt numFmtId="182" formatCode="0.0%"/>
  </numFmts>
  <fonts count="42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>
      <left style="thin"/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 shrinkToFit="1"/>
      <protection/>
    </xf>
    <xf numFmtId="57" fontId="3" fillId="0" borderId="15" xfId="60" applyNumberFormat="1" applyFont="1" applyBorder="1" applyAlignment="1">
      <alignment horizontal="center" vertical="center"/>
      <protection/>
    </xf>
    <xf numFmtId="38" fontId="3" fillId="0" borderId="15" xfId="48" applyFont="1" applyBorder="1" applyAlignment="1">
      <alignment horizontal="right" vertical="center"/>
    </xf>
    <xf numFmtId="3" fontId="3" fillId="0" borderId="15" xfId="60" applyNumberFormat="1" applyFont="1" applyBorder="1" applyAlignment="1">
      <alignment vertical="center"/>
      <protection/>
    </xf>
    <xf numFmtId="179" fontId="3" fillId="0" borderId="15" xfId="60" applyNumberFormat="1" applyFont="1" applyBorder="1" applyAlignment="1">
      <alignment horizontal="center" vertical="center"/>
      <protection/>
    </xf>
    <xf numFmtId="2" fontId="3" fillId="0" borderId="15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shrinkToFit="1"/>
      <protection/>
    </xf>
    <xf numFmtId="3" fontId="3" fillId="0" borderId="18" xfId="60" applyNumberFormat="1" applyFont="1" applyBorder="1" applyAlignment="1" applyProtection="1">
      <alignment vertical="center"/>
      <protection locked="0"/>
    </xf>
    <xf numFmtId="179" fontId="3" fillId="0" borderId="18" xfId="60" applyNumberFormat="1" applyFont="1" applyBorder="1" applyAlignment="1" applyProtection="1">
      <alignment horizontal="center" vertical="center"/>
      <protection locked="0"/>
    </xf>
    <xf numFmtId="2" fontId="3" fillId="0" borderId="18" xfId="60" applyNumberFormat="1" applyFont="1" applyBorder="1" applyAlignment="1" applyProtection="1">
      <alignment vertical="center"/>
      <protection locked="0"/>
    </xf>
    <xf numFmtId="0" fontId="3" fillId="0" borderId="18" xfId="60" applyFont="1" applyBorder="1" applyAlignment="1">
      <alignment vertical="center"/>
      <protection/>
    </xf>
    <xf numFmtId="3" fontId="3" fillId="0" borderId="18" xfId="60" applyNumberFormat="1" applyFont="1" applyBorder="1" applyAlignment="1" applyProtection="1">
      <alignment horizontal="center" vertical="center"/>
      <protection locked="0"/>
    </xf>
    <xf numFmtId="0" fontId="3" fillId="0" borderId="19" xfId="60" applyFont="1" applyBorder="1" applyAlignment="1">
      <alignment vertical="center"/>
      <protection/>
    </xf>
    <xf numFmtId="3" fontId="3" fillId="0" borderId="19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right" vertical="center"/>
      <protection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3" fontId="3" fillId="0" borderId="23" xfId="60" applyNumberFormat="1" applyFont="1" applyFill="1" applyBorder="1" applyAlignment="1" applyProtection="1">
      <alignment vertical="center"/>
      <protection locked="0"/>
    </xf>
    <xf numFmtId="3" fontId="3" fillId="0" borderId="24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5" xfId="60" applyFont="1" applyFill="1" applyBorder="1" applyAlignment="1">
      <alignment horizont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vertical="center"/>
      <protection/>
    </xf>
    <xf numFmtId="57" fontId="6" fillId="0" borderId="12" xfId="60" applyNumberFormat="1" applyFont="1" applyBorder="1" applyAlignment="1">
      <alignment horizontal="right" vertical="center"/>
      <protection/>
    </xf>
    <xf numFmtId="182" fontId="3" fillId="0" borderId="15" xfId="42" applyNumberFormat="1" applyFont="1" applyBorder="1" applyAlignment="1">
      <alignment vertical="center"/>
    </xf>
    <xf numFmtId="0" fontId="3" fillId="0" borderId="27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left" vertical="center" shrinkToFit="1"/>
      <protection/>
    </xf>
    <xf numFmtId="57" fontId="3" fillId="0" borderId="29" xfId="60" applyNumberFormat="1" applyFont="1" applyBorder="1" applyAlignment="1">
      <alignment horizontal="center" vertical="center"/>
      <protection/>
    </xf>
    <xf numFmtId="38" fontId="3" fillId="0" borderId="29" xfId="48" applyFont="1" applyBorder="1" applyAlignment="1">
      <alignment horizontal="right" vertical="center"/>
    </xf>
    <xf numFmtId="3" fontId="3" fillId="0" borderId="29" xfId="60" applyNumberFormat="1" applyFont="1" applyBorder="1" applyAlignment="1">
      <alignment vertical="center"/>
      <protection/>
    </xf>
    <xf numFmtId="179" fontId="3" fillId="0" borderId="29" xfId="60" applyNumberFormat="1" applyFont="1" applyBorder="1" applyAlignment="1">
      <alignment horizontal="center" vertical="center"/>
      <protection/>
    </xf>
    <xf numFmtId="2" fontId="3" fillId="0" borderId="29" xfId="60" applyNumberFormat="1" applyFont="1" applyBorder="1" applyAlignment="1">
      <alignment vertical="center"/>
      <protection/>
    </xf>
    <xf numFmtId="3" fontId="3" fillId="0" borderId="30" xfId="60" applyNumberFormat="1" applyFont="1" applyFill="1" applyBorder="1" applyAlignment="1" applyProtection="1">
      <alignment vertical="center"/>
      <protection locked="0"/>
    </xf>
    <xf numFmtId="0" fontId="5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 wrapText="1" shrinkToFit="1"/>
      <protection/>
    </xf>
    <xf numFmtId="0" fontId="3" fillId="0" borderId="35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 vertical="center" wrapText="1" shrinkToFit="1"/>
      <protection/>
    </xf>
    <xf numFmtId="0" fontId="3" fillId="0" borderId="37" xfId="60" applyFont="1" applyBorder="1" applyAlignment="1">
      <alignment horizontal="center" vertical="center" wrapText="1" shrinkToFit="1"/>
      <protection/>
    </xf>
    <xf numFmtId="0" fontId="3" fillId="0" borderId="38" xfId="60" applyFont="1" applyBorder="1" applyAlignment="1">
      <alignment horizontal="center" vertical="center" wrapText="1" shrinkToFit="1"/>
      <protection/>
    </xf>
    <xf numFmtId="0" fontId="3" fillId="0" borderId="39" xfId="60" applyFont="1" applyBorder="1" applyAlignment="1">
      <alignment horizontal="center" vertical="center" wrapText="1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40" xfId="60" applyFont="1" applyBorder="1" applyAlignment="1">
      <alignment horizontal="center" vertical="center" wrapText="1" shrinkToFit="1"/>
      <protection/>
    </xf>
    <xf numFmtId="0" fontId="3" fillId="0" borderId="41" xfId="60" applyFont="1" applyBorder="1" applyAlignment="1">
      <alignment horizontal="center" vertical="center" shrinkToFit="1"/>
      <protection/>
    </xf>
    <xf numFmtId="0" fontId="3" fillId="0" borderId="42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838200</xdr:colOff>
      <xdr:row>0</xdr:row>
      <xdr:rowOff>180975</xdr:rowOff>
    </xdr:from>
    <xdr:to>
      <xdr:col>18</xdr:col>
      <xdr:colOff>533400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0344150" y="180975"/>
          <a:ext cx="2543175" cy="514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25</a:t>
          </a:r>
          <a:r>
            <a:rPr lang="en-US" cap="none" sz="1100" b="0" i="0" u="none" baseline="0">
              <a:solidFill>
                <a:srgbClr val="FFFFFF"/>
              </a:solidFill>
            </a:rPr>
            <a:t>年　毎年</a:t>
          </a:r>
          <a:r>
            <a:rPr lang="en-US" cap="none" sz="1100" b="0" i="0" u="none" baseline="0">
              <a:solidFill>
                <a:srgbClr val="FFFFFF"/>
              </a:solidFill>
            </a:rPr>
            <a:t>12</a:t>
          </a:r>
          <a:r>
            <a:rPr lang="en-US" cap="none" sz="1100" b="0" i="0" u="none" baseline="0">
              <a:solidFill>
                <a:srgbClr val="FFFFFF"/>
              </a:solidFill>
            </a:rPr>
            <a:t>回返済の場合の例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T9" sqref="T9"/>
    </sheetView>
  </sheetViews>
  <sheetFormatPr defaultColWidth="9.25390625" defaultRowHeight="18" customHeight="1"/>
  <cols>
    <col min="1" max="1" width="1.37890625" style="2" customWidth="1"/>
    <col min="2" max="3" width="5.25390625" style="2" customWidth="1"/>
    <col min="4" max="4" width="9.625" style="2" customWidth="1"/>
    <col min="5" max="5" width="8.25390625" style="3" customWidth="1"/>
    <col min="6" max="6" width="6.125" style="2" customWidth="1"/>
    <col min="7" max="7" width="10.125" style="2" customWidth="1"/>
    <col min="8" max="8" width="10.875" style="2" customWidth="1"/>
    <col min="9" max="9" width="8.25390625" style="2" customWidth="1"/>
    <col min="10" max="10" width="10.125" style="4" customWidth="1"/>
    <col min="11" max="12" width="8.25390625" style="2" customWidth="1"/>
    <col min="13" max="13" width="11.375" style="2" customWidth="1"/>
    <col min="14" max="14" width="10.25390625" style="2" customWidth="1"/>
    <col min="15" max="15" width="11.375" style="2" customWidth="1"/>
    <col min="16" max="17" width="13.875" style="2" customWidth="1"/>
    <col min="18" max="18" width="9.625" style="2" customWidth="1"/>
    <col min="19" max="19" width="12.375" style="5" customWidth="1"/>
    <col min="20" max="16384" width="9.25390625" style="2" customWidth="1"/>
  </cols>
  <sheetData>
    <row r="1" ht="18" customHeight="1">
      <c r="A1" s="1" t="s">
        <v>21</v>
      </c>
    </row>
    <row r="2" spans="2:19" s="1" customFormat="1" ht="26.25" customHeight="1">
      <c r="B2" s="65" t="s">
        <v>27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s="1" customFormat="1" ht="24" customHeight="1">
      <c r="B3" s="8"/>
      <c r="C3" s="8" t="s">
        <v>24</v>
      </c>
      <c r="D3" s="9" t="s">
        <v>26</v>
      </c>
      <c r="E3" s="6"/>
      <c r="I3" s="10"/>
      <c r="J3" s="11"/>
      <c r="K3" s="10"/>
      <c r="L3" s="10"/>
      <c r="M3" s="8"/>
      <c r="N3" s="8"/>
      <c r="O3" s="8"/>
      <c r="P3" s="8"/>
      <c r="Q3" s="8"/>
      <c r="R3" s="8"/>
      <c r="S3" s="12"/>
    </row>
    <row r="4" spans="2:20" s="6" customFormat="1" ht="24" customHeight="1">
      <c r="B4" s="74" t="s">
        <v>4</v>
      </c>
      <c r="C4" s="77" t="s">
        <v>5</v>
      </c>
      <c r="D4" s="81" t="s">
        <v>22</v>
      </c>
      <c r="E4" s="68" t="s">
        <v>6</v>
      </c>
      <c r="F4" s="68" t="s">
        <v>7</v>
      </c>
      <c r="G4" s="68" t="s">
        <v>8</v>
      </c>
      <c r="H4" s="66" t="s">
        <v>9</v>
      </c>
      <c r="I4" s="66" t="s">
        <v>10</v>
      </c>
      <c r="J4" s="69" t="s">
        <v>11</v>
      </c>
      <c r="K4" s="66" t="s">
        <v>12</v>
      </c>
      <c r="L4" s="66" t="s">
        <v>13</v>
      </c>
      <c r="M4" s="66" t="s">
        <v>14</v>
      </c>
      <c r="N4" s="66" t="s">
        <v>15</v>
      </c>
      <c r="O4" s="68" t="s">
        <v>16</v>
      </c>
      <c r="P4" s="68" t="s">
        <v>17</v>
      </c>
      <c r="Q4" s="49" t="s">
        <v>18</v>
      </c>
      <c r="R4" s="13" t="s">
        <v>19</v>
      </c>
      <c r="S4" s="50" t="s">
        <v>0</v>
      </c>
      <c r="T4" s="14"/>
    </row>
    <row r="5" spans="2:20" s="6" customFormat="1" ht="12.75" customHeight="1">
      <c r="B5" s="75"/>
      <c r="C5" s="78"/>
      <c r="D5" s="82"/>
      <c r="E5" s="67"/>
      <c r="F5" s="67"/>
      <c r="G5" s="67"/>
      <c r="H5" s="67"/>
      <c r="I5" s="67"/>
      <c r="J5" s="70"/>
      <c r="K5" s="67"/>
      <c r="L5" s="67"/>
      <c r="M5" s="67"/>
      <c r="N5" s="67"/>
      <c r="O5" s="67"/>
      <c r="P5" s="67"/>
      <c r="Q5" s="15"/>
      <c r="R5" s="15" t="s">
        <v>1</v>
      </c>
      <c r="S5" s="44"/>
      <c r="T5" s="14"/>
    </row>
    <row r="6" spans="2:20" s="20" customFormat="1" ht="9.75" customHeight="1">
      <c r="B6" s="76"/>
      <c r="C6" s="79"/>
      <c r="D6" s="83"/>
      <c r="E6" s="80"/>
      <c r="F6" s="80"/>
      <c r="G6" s="16" t="s">
        <v>20</v>
      </c>
      <c r="H6" s="16" t="s">
        <v>20</v>
      </c>
      <c r="I6" s="16" t="s">
        <v>20</v>
      </c>
      <c r="J6" s="53">
        <v>42729</v>
      </c>
      <c r="K6" s="16" t="s">
        <v>20</v>
      </c>
      <c r="L6" s="16" t="s">
        <v>20</v>
      </c>
      <c r="M6" s="16" t="s">
        <v>20</v>
      </c>
      <c r="N6" s="16" t="s">
        <v>20</v>
      </c>
      <c r="O6" s="16"/>
      <c r="P6" s="17"/>
      <c r="Q6" s="16" t="s">
        <v>2</v>
      </c>
      <c r="R6" s="18" t="s">
        <v>3</v>
      </c>
      <c r="S6" s="45" t="s">
        <v>2</v>
      </c>
      <c r="T6" s="19"/>
    </row>
    <row r="7" spans="2:20" s="1" customFormat="1" ht="26.25" customHeight="1">
      <c r="B7" s="21"/>
      <c r="C7" s="22"/>
      <c r="D7" s="23"/>
      <c r="E7" s="24"/>
      <c r="F7" s="25"/>
      <c r="G7" s="26">
        <v>37500</v>
      </c>
      <c r="H7" s="27">
        <v>37500</v>
      </c>
      <c r="I7" s="27"/>
      <c r="J7" s="28">
        <v>42760</v>
      </c>
      <c r="K7" s="27"/>
      <c r="L7" s="27">
        <v>125</v>
      </c>
      <c r="M7" s="27">
        <f>H7</f>
        <v>37500</v>
      </c>
      <c r="N7" s="27">
        <f>M7</f>
        <v>37500</v>
      </c>
      <c r="O7" s="27">
        <f>DATEDIF(J6,J7,"d")</f>
        <v>31</v>
      </c>
      <c r="P7" s="27">
        <f>H7*O7*1000</f>
        <v>1162500000</v>
      </c>
      <c r="Q7" s="27">
        <f>ROUNDDOWN((P7/365),0)</f>
        <v>3184931</v>
      </c>
      <c r="R7" s="54">
        <v>0.014</v>
      </c>
      <c r="S7" s="46">
        <f>ROUNDDOWN((Q7*R7),0)</f>
        <v>44589</v>
      </c>
      <c r="T7" s="8"/>
    </row>
    <row r="8" spans="2:20" s="1" customFormat="1" ht="26.25" customHeight="1">
      <c r="B8" s="21"/>
      <c r="C8" s="22"/>
      <c r="D8" s="23"/>
      <c r="E8" s="24"/>
      <c r="F8" s="25"/>
      <c r="G8" s="26"/>
      <c r="H8" s="27">
        <f>H7-L7</f>
        <v>37375</v>
      </c>
      <c r="I8" s="27"/>
      <c r="J8" s="28">
        <v>42791</v>
      </c>
      <c r="K8" s="27"/>
      <c r="L8" s="27">
        <v>125</v>
      </c>
      <c r="M8" s="27">
        <f aca="true" t="shared" si="0" ref="M8:M18">H8</f>
        <v>37375</v>
      </c>
      <c r="N8" s="27">
        <f aca="true" t="shared" si="1" ref="N8:N18">M8</f>
        <v>37375</v>
      </c>
      <c r="O8" s="27">
        <f>DATEDIF(J7,J8,"d")</f>
        <v>31</v>
      </c>
      <c r="P8" s="27">
        <f aca="true" t="shared" si="2" ref="P8:P18">H8*O8*1000</f>
        <v>1158625000</v>
      </c>
      <c r="Q8" s="27">
        <f aca="true" t="shared" si="3" ref="Q8:Q18">ROUNDDOWN((P8/365),0)</f>
        <v>3174315</v>
      </c>
      <c r="R8" s="54">
        <v>0.014</v>
      </c>
      <c r="S8" s="46">
        <f aca="true" t="shared" si="4" ref="S8:S18">ROUNDDOWN((Q8*R8),0)</f>
        <v>44440</v>
      </c>
      <c r="T8" s="8"/>
    </row>
    <row r="9" spans="2:20" s="1" customFormat="1" ht="26.25" customHeight="1">
      <c r="B9" s="21"/>
      <c r="C9" s="22"/>
      <c r="D9" s="23"/>
      <c r="E9" s="24"/>
      <c r="F9" s="25"/>
      <c r="G9" s="26"/>
      <c r="H9" s="27">
        <f aca="true" t="shared" si="5" ref="H9:H18">H8-L8</f>
        <v>37250</v>
      </c>
      <c r="I9" s="27"/>
      <c r="J9" s="28">
        <v>42819</v>
      </c>
      <c r="K9" s="27"/>
      <c r="L9" s="27">
        <v>125</v>
      </c>
      <c r="M9" s="27">
        <f t="shared" si="0"/>
        <v>37250</v>
      </c>
      <c r="N9" s="27">
        <f t="shared" si="1"/>
        <v>37250</v>
      </c>
      <c r="O9" s="27">
        <f aca="true" t="shared" si="6" ref="O9:O18">DATEDIF(J8,J9,"d")</f>
        <v>28</v>
      </c>
      <c r="P9" s="27">
        <f t="shared" si="2"/>
        <v>1043000000</v>
      </c>
      <c r="Q9" s="27">
        <f t="shared" si="3"/>
        <v>2857534</v>
      </c>
      <c r="R9" s="54">
        <v>0.014</v>
      </c>
      <c r="S9" s="46">
        <f t="shared" si="4"/>
        <v>40005</v>
      </c>
      <c r="T9" s="8"/>
    </row>
    <row r="10" spans="2:20" s="1" customFormat="1" ht="26.25" customHeight="1">
      <c r="B10" s="21"/>
      <c r="C10" s="22"/>
      <c r="D10" s="23"/>
      <c r="E10" s="24"/>
      <c r="F10" s="25"/>
      <c r="G10" s="26"/>
      <c r="H10" s="27">
        <f t="shared" si="5"/>
        <v>37125</v>
      </c>
      <c r="I10" s="27"/>
      <c r="J10" s="28">
        <v>42850</v>
      </c>
      <c r="K10" s="27"/>
      <c r="L10" s="27">
        <v>125</v>
      </c>
      <c r="M10" s="27">
        <f t="shared" si="0"/>
        <v>37125</v>
      </c>
      <c r="N10" s="27">
        <f t="shared" si="1"/>
        <v>37125</v>
      </c>
      <c r="O10" s="27">
        <f t="shared" si="6"/>
        <v>31</v>
      </c>
      <c r="P10" s="27">
        <f t="shared" si="2"/>
        <v>1150875000</v>
      </c>
      <c r="Q10" s="27">
        <f t="shared" si="3"/>
        <v>3153082</v>
      </c>
      <c r="R10" s="54">
        <v>0.014</v>
      </c>
      <c r="S10" s="46">
        <f t="shared" si="4"/>
        <v>44143</v>
      </c>
      <c r="T10" s="8"/>
    </row>
    <row r="11" spans="2:20" s="1" customFormat="1" ht="26.25" customHeight="1">
      <c r="B11" s="21"/>
      <c r="C11" s="22"/>
      <c r="D11" s="23"/>
      <c r="E11" s="24"/>
      <c r="F11" s="25"/>
      <c r="G11" s="26"/>
      <c r="H11" s="27">
        <f t="shared" si="5"/>
        <v>37000</v>
      </c>
      <c r="I11" s="27"/>
      <c r="J11" s="28">
        <v>42880</v>
      </c>
      <c r="K11" s="27"/>
      <c r="L11" s="27">
        <v>125</v>
      </c>
      <c r="M11" s="27">
        <f t="shared" si="0"/>
        <v>37000</v>
      </c>
      <c r="N11" s="27">
        <f t="shared" si="1"/>
        <v>37000</v>
      </c>
      <c r="O11" s="27">
        <f t="shared" si="6"/>
        <v>30</v>
      </c>
      <c r="P11" s="27">
        <f t="shared" si="2"/>
        <v>1110000000</v>
      </c>
      <c r="Q11" s="27">
        <f t="shared" si="3"/>
        <v>3041095</v>
      </c>
      <c r="R11" s="54">
        <v>0.014</v>
      </c>
      <c r="S11" s="46">
        <f t="shared" si="4"/>
        <v>42575</v>
      </c>
      <c r="T11" s="8"/>
    </row>
    <row r="12" spans="2:20" s="1" customFormat="1" ht="26.25" customHeight="1">
      <c r="B12" s="21"/>
      <c r="C12" s="22"/>
      <c r="D12" s="23"/>
      <c r="E12" s="24"/>
      <c r="F12" s="25"/>
      <c r="G12" s="26"/>
      <c r="H12" s="27">
        <f t="shared" si="5"/>
        <v>36875</v>
      </c>
      <c r="I12" s="27"/>
      <c r="J12" s="28">
        <v>42911</v>
      </c>
      <c r="K12" s="27"/>
      <c r="L12" s="27">
        <v>125</v>
      </c>
      <c r="M12" s="27">
        <f t="shared" si="0"/>
        <v>36875</v>
      </c>
      <c r="N12" s="27">
        <f t="shared" si="1"/>
        <v>36875</v>
      </c>
      <c r="O12" s="27">
        <f t="shared" si="6"/>
        <v>31</v>
      </c>
      <c r="P12" s="27">
        <f t="shared" si="2"/>
        <v>1143125000</v>
      </c>
      <c r="Q12" s="27">
        <f t="shared" si="3"/>
        <v>3131849</v>
      </c>
      <c r="R12" s="54">
        <v>0.014</v>
      </c>
      <c r="S12" s="46">
        <f t="shared" si="4"/>
        <v>43845</v>
      </c>
      <c r="T12" s="8"/>
    </row>
    <row r="13" spans="2:20" s="1" customFormat="1" ht="26.25" customHeight="1">
      <c r="B13" s="21"/>
      <c r="C13" s="22"/>
      <c r="D13" s="23"/>
      <c r="E13" s="24"/>
      <c r="F13" s="25"/>
      <c r="G13" s="26"/>
      <c r="H13" s="27">
        <f t="shared" si="5"/>
        <v>36750</v>
      </c>
      <c r="I13" s="27"/>
      <c r="J13" s="28">
        <v>42941</v>
      </c>
      <c r="K13" s="27"/>
      <c r="L13" s="27">
        <v>125</v>
      </c>
      <c r="M13" s="27">
        <f t="shared" si="0"/>
        <v>36750</v>
      </c>
      <c r="N13" s="27">
        <f t="shared" si="1"/>
        <v>36750</v>
      </c>
      <c r="O13" s="27">
        <f t="shared" si="6"/>
        <v>30</v>
      </c>
      <c r="P13" s="27">
        <f t="shared" si="2"/>
        <v>1102500000</v>
      </c>
      <c r="Q13" s="27">
        <f t="shared" si="3"/>
        <v>3020547</v>
      </c>
      <c r="R13" s="54">
        <v>0.014</v>
      </c>
      <c r="S13" s="46">
        <f t="shared" si="4"/>
        <v>42287</v>
      </c>
      <c r="T13" s="8"/>
    </row>
    <row r="14" spans="2:29" s="1" customFormat="1" ht="26.25" customHeight="1">
      <c r="B14" s="21"/>
      <c r="C14" s="22"/>
      <c r="D14" s="23"/>
      <c r="E14" s="24"/>
      <c r="F14" s="25"/>
      <c r="G14" s="26"/>
      <c r="H14" s="27">
        <f t="shared" si="5"/>
        <v>36625</v>
      </c>
      <c r="I14" s="27"/>
      <c r="J14" s="28">
        <v>42972</v>
      </c>
      <c r="K14" s="27"/>
      <c r="L14" s="27">
        <v>125</v>
      </c>
      <c r="M14" s="27">
        <f t="shared" si="0"/>
        <v>36625</v>
      </c>
      <c r="N14" s="27">
        <f t="shared" si="1"/>
        <v>36625</v>
      </c>
      <c r="O14" s="27">
        <f t="shared" si="6"/>
        <v>31</v>
      </c>
      <c r="P14" s="27">
        <f t="shared" si="2"/>
        <v>1135375000</v>
      </c>
      <c r="Q14" s="27">
        <f t="shared" si="3"/>
        <v>3110616</v>
      </c>
      <c r="R14" s="54">
        <v>0.014</v>
      </c>
      <c r="S14" s="46">
        <f t="shared" si="4"/>
        <v>43548</v>
      </c>
      <c r="T14" s="8"/>
      <c r="U14" s="30"/>
      <c r="V14" s="30"/>
      <c r="W14" s="30"/>
      <c r="X14" s="31"/>
      <c r="Z14" s="31"/>
      <c r="AA14" s="30"/>
      <c r="AB14" s="30"/>
      <c r="AC14" s="30"/>
    </row>
    <row r="15" spans="2:29" s="1" customFormat="1" ht="26.25" customHeight="1">
      <c r="B15" s="21"/>
      <c r="C15" s="22"/>
      <c r="D15" s="23"/>
      <c r="E15" s="24"/>
      <c r="F15" s="25"/>
      <c r="G15" s="26"/>
      <c r="H15" s="27">
        <f t="shared" si="5"/>
        <v>36500</v>
      </c>
      <c r="I15" s="27"/>
      <c r="J15" s="28">
        <v>43003</v>
      </c>
      <c r="K15" s="27"/>
      <c r="L15" s="27">
        <v>125</v>
      </c>
      <c r="M15" s="27">
        <f t="shared" si="0"/>
        <v>36500</v>
      </c>
      <c r="N15" s="27">
        <f t="shared" si="1"/>
        <v>36500</v>
      </c>
      <c r="O15" s="27">
        <f t="shared" si="6"/>
        <v>31</v>
      </c>
      <c r="P15" s="27">
        <f t="shared" si="2"/>
        <v>1131500000</v>
      </c>
      <c r="Q15" s="27">
        <f t="shared" si="3"/>
        <v>3100000</v>
      </c>
      <c r="R15" s="54">
        <v>0.014</v>
      </c>
      <c r="S15" s="46">
        <f t="shared" si="4"/>
        <v>43400</v>
      </c>
      <c r="T15" s="8"/>
      <c r="U15" s="30"/>
      <c r="V15" s="30"/>
      <c r="W15" s="30"/>
      <c r="X15" s="31"/>
      <c r="Z15" s="31"/>
      <c r="AA15" s="30"/>
      <c r="AB15" s="30"/>
      <c r="AC15" s="30"/>
    </row>
    <row r="16" spans="2:29" s="1" customFormat="1" ht="26.25" customHeight="1">
      <c r="B16" s="21"/>
      <c r="C16" s="22"/>
      <c r="D16" s="23"/>
      <c r="E16" s="24"/>
      <c r="F16" s="25"/>
      <c r="G16" s="26"/>
      <c r="H16" s="27">
        <f t="shared" si="5"/>
        <v>36375</v>
      </c>
      <c r="I16" s="27"/>
      <c r="J16" s="28">
        <v>43033</v>
      </c>
      <c r="K16" s="27"/>
      <c r="L16" s="27">
        <v>125</v>
      </c>
      <c r="M16" s="27">
        <f t="shared" si="0"/>
        <v>36375</v>
      </c>
      <c r="N16" s="27">
        <f t="shared" si="1"/>
        <v>36375</v>
      </c>
      <c r="O16" s="27">
        <f t="shared" si="6"/>
        <v>30</v>
      </c>
      <c r="P16" s="27">
        <f t="shared" si="2"/>
        <v>1091250000</v>
      </c>
      <c r="Q16" s="27">
        <f t="shared" si="3"/>
        <v>2989726</v>
      </c>
      <c r="R16" s="54">
        <v>0.014</v>
      </c>
      <c r="S16" s="46">
        <f t="shared" si="4"/>
        <v>41856</v>
      </c>
      <c r="T16" s="8"/>
      <c r="U16" s="30"/>
      <c r="V16" s="30"/>
      <c r="W16" s="30"/>
      <c r="X16" s="31"/>
      <c r="Z16" s="31"/>
      <c r="AA16" s="30"/>
      <c r="AB16" s="30"/>
      <c r="AC16" s="30"/>
    </row>
    <row r="17" spans="2:29" s="1" customFormat="1" ht="26.25" customHeight="1">
      <c r="B17" s="21"/>
      <c r="C17" s="22"/>
      <c r="D17" s="23"/>
      <c r="E17" s="24"/>
      <c r="F17" s="25"/>
      <c r="G17" s="26"/>
      <c r="H17" s="27">
        <f t="shared" si="5"/>
        <v>36250</v>
      </c>
      <c r="I17" s="27"/>
      <c r="J17" s="28">
        <v>43064</v>
      </c>
      <c r="K17" s="27"/>
      <c r="L17" s="27">
        <v>125</v>
      </c>
      <c r="M17" s="27">
        <f t="shared" si="0"/>
        <v>36250</v>
      </c>
      <c r="N17" s="27">
        <f t="shared" si="1"/>
        <v>36250</v>
      </c>
      <c r="O17" s="27">
        <f t="shared" si="6"/>
        <v>31</v>
      </c>
      <c r="P17" s="27">
        <f t="shared" si="2"/>
        <v>1123750000</v>
      </c>
      <c r="Q17" s="27">
        <f t="shared" si="3"/>
        <v>3078767</v>
      </c>
      <c r="R17" s="54">
        <v>0.014</v>
      </c>
      <c r="S17" s="46">
        <f t="shared" si="4"/>
        <v>43102</v>
      </c>
      <c r="T17" s="8"/>
      <c r="U17" s="30"/>
      <c r="V17" s="30"/>
      <c r="W17" s="30"/>
      <c r="X17" s="31"/>
      <c r="Z17" s="31"/>
      <c r="AA17" s="30"/>
      <c r="AB17" s="30"/>
      <c r="AC17" s="30"/>
    </row>
    <row r="18" spans="2:29" s="1" customFormat="1" ht="26.25" customHeight="1">
      <c r="B18" s="32"/>
      <c r="C18" s="33"/>
      <c r="D18" s="34"/>
      <c r="E18" s="35"/>
      <c r="F18" s="34"/>
      <c r="G18" s="34"/>
      <c r="H18" s="27">
        <f t="shared" si="5"/>
        <v>36125</v>
      </c>
      <c r="I18" s="36"/>
      <c r="J18" s="28">
        <v>43094</v>
      </c>
      <c r="K18" s="36"/>
      <c r="L18" s="27">
        <v>125</v>
      </c>
      <c r="M18" s="27">
        <f t="shared" si="0"/>
        <v>36125</v>
      </c>
      <c r="N18" s="27">
        <f t="shared" si="1"/>
        <v>36125</v>
      </c>
      <c r="O18" s="27">
        <f t="shared" si="6"/>
        <v>30</v>
      </c>
      <c r="P18" s="27">
        <f t="shared" si="2"/>
        <v>1083750000</v>
      </c>
      <c r="Q18" s="27">
        <f t="shared" si="3"/>
        <v>2969178</v>
      </c>
      <c r="R18" s="54">
        <v>0.014</v>
      </c>
      <c r="S18" s="46">
        <f t="shared" si="4"/>
        <v>41568</v>
      </c>
      <c r="T18" s="8"/>
      <c r="U18" s="30"/>
      <c r="V18" s="30"/>
      <c r="W18" s="30"/>
      <c r="X18" s="31"/>
      <c r="Z18" s="31"/>
      <c r="AA18" s="30"/>
      <c r="AB18" s="30"/>
      <c r="AC18" s="30"/>
    </row>
    <row r="19" spans="2:29" s="1" customFormat="1" ht="26.25" customHeight="1" thickBot="1">
      <c r="B19" s="55"/>
      <c r="C19" s="56"/>
      <c r="D19" s="57"/>
      <c r="E19" s="58"/>
      <c r="F19" s="59"/>
      <c r="G19" s="60"/>
      <c r="H19" s="61"/>
      <c r="I19" s="61"/>
      <c r="J19" s="62"/>
      <c r="K19" s="61"/>
      <c r="L19" s="61"/>
      <c r="M19" s="61"/>
      <c r="N19" s="61"/>
      <c r="O19" s="61"/>
      <c r="P19" s="61"/>
      <c r="Q19" s="61"/>
      <c r="R19" s="63" t="s">
        <v>25</v>
      </c>
      <c r="S19" s="64">
        <f>SUM(S7:S18)</f>
        <v>515358</v>
      </c>
      <c r="T19" s="8"/>
      <c r="U19" s="30"/>
      <c r="V19" s="30"/>
      <c r="W19" s="30"/>
      <c r="X19" s="31"/>
      <c r="Z19" s="31"/>
      <c r="AA19" s="30"/>
      <c r="AB19" s="30"/>
      <c r="AC19" s="30"/>
    </row>
    <row r="20" spans="2:29" s="1" customFormat="1" ht="26.25" customHeight="1">
      <c r="B20" s="21"/>
      <c r="C20" s="22"/>
      <c r="D20" s="23"/>
      <c r="E20" s="24"/>
      <c r="F20" s="25"/>
      <c r="G20" s="26"/>
      <c r="H20" s="27"/>
      <c r="I20" s="27"/>
      <c r="J20" s="28"/>
      <c r="K20" s="27"/>
      <c r="L20" s="27"/>
      <c r="M20" s="27"/>
      <c r="N20" s="27"/>
      <c r="O20" s="27"/>
      <c r="P20" s="27"/>
      <c r="Q20" s="27"/>
      <c r="R20" s="54"/>
      <c r="S20" s="46"/>
      <c r="T20" s="8"/>
      <c r="U20" s="30"/>
      <c r="V20" s="30"/>
      <c r="W20" s="30"/>
      <c r="X20" s="31"/>
      <c r="Z20" s="31"/>
      <c r="AA20" s="30"/>
      <c r="AB20" s="30"/>
      <c r="AC20" s="30"/>
    </row>
    <row r="21" spans="2:29" s="1" customFormat="1" ht="26.25" customHeight="1">
      <c r="B21" s="21"/>
      <c r="C21" s="22"/>
      <c r="D21" s="23"/>
      <c r="E21" s="24"/>
      <c r="F21" s="25"/>
      <c r="G21" s="26"/>
      <c r="H21" s="27"/>
      <c r="I21" s="27"/>
      <c r="J21" s="28"/>
      <c r="K21" s="27"/>
      <c r="L21" s="27"/>
      <c r="M21" s="27"/>
      <c r="N21" s="27"/>
      <c r="O21" s="27"/>
      <c r="P21" s="27"/>
      <c r="Q21" s="27"/>
      <c r="R21" s="29"/>
      <c r="S21" s="46"/>
      <c r="T21" s="8"/>
      <c r="U21" s="30"/>
      <c r="V21" s="30"/>
      <c r="W21" s="30"/>
      <c r="X21" s="31"/>
      <c r="Z21" s="31"/>
      <c r="AA21" s="30"/>
      <c r="AB21" s="30"/>
      <c r="AC21" s="30"/>
    </row>
    <row r="22" spans="2:29" s="1" customFormat="1" ht="26.25" customHeight="1">
      <c r="B22" s="21"/>
      <c r="C22" s="22"/>
      <c r="D22" s="23"/>
      <c r="E22" s="24"/>
      <c r="F22" s="25"/>
      <c r="G22" s="26"/>
      <c r="H22" s="27"/>
      <c r="I22" s="27"/>
      <c r="J22" s="28"/>
      <c r="K22" s="27"/>
      <c r="L22" s="27"/>
      <c r="M22" s="27"/>
      <c r="N22" s="27"/>
      <c r="O22" s="27"/>
      <c r="P22" s="27"/>
      <c r="Q22" s="27"/>
      <c r="R22" s="29"/>
      <c r="S22" s="46"/>
      <c r="T22" s="8"/>
      <c r="U22" s="30"/>
      <c r="V22" s="30"/>
      <c r="W22" s="30"/>
      <c r="X22" s="31"/>
      <c r="Z22" s="31"/>
      <c r="AA22" s="30"/>
      <c r="AB22" s="30"/>
      <c r="AC22" s="30"/>
    </row>
    <row r="23" spans="2:29" s="1" customFormat="1" ht="26.25" customHeight="1">
      <c r="B23" s="32"/>
      <c r="C23" s="33"/>
      <c r="D23" s="34"/>
      <c r="E23" s="35"/>
      <c r="F23" s="34"/>
      <c r="G23" s="34"/>
      <c r="H23" s="36"/>
      <c r="I23" s="36"/>
      <c r="J23" s="37"/>
      <c r="K23" s="36"/>
      <c r="L23" s="36"/>
      <c r="M23" s="36"/>
      <c r="N23" s="36"/>
      <c r="O23" s="36"/>
      <c r="P23" s="36"/>
      <c r="Q23" s="36"/>
      <c r="R23" s="38"/>
      <c r="S23" s="47"/>
      <c r="T23" s="8"/>
      <c r="U23" s="30"/>
      <c r="V23" s="30"/>
      <c r="W23" s="30"/>
      <c r="X23" s="31"/>
      <c r="Z23" s="31"/>
      <c r="AA23" s="30"/>
      <c r="AB23" s="30"/>
      <c r="AC23" s="30"/>
    </row>
    <row r="24" spans="2:29" s="1" customFormat="1" ht="26.25" customHeight="1">
      <c r="B24" s="32"/>
      <c r="C24" s="33"/>
      <c r="D24" s="39"/>
      <c r="E24" s="35"/>
      <c r="F24" s="39"/>
      <c r="G24" s="39"/>
      <c r="H24" s="40"/>
      <c r="I24" s="40"/>
      <c r="J24" s="37"/>
      <c r="K24" s="40"/>
      <c r="L24" s="40"/>
      <c r="M24" s="36"/>
      <c r="N24" s="36"/>
      <c r="O24" s="36"/>
      <c r="P24" s="36"/>
      <c r="Q24" s="36"/>
      <c r="R24" s="38"/>
      <c r="S24" s="47"/>
      <c r="T24" s="8"/>
      <c r="U24" s="30"/>
      <c r="V24" s="30"/>
      <c r="W24" s="30"/>
      <c r="X24" s="31"/>
      <c r="Z24" s="31"/>
      <c r="AA24" s="30"/>
      <c r="AB24" s="30"/>
      <c r="AC24" s="30"/>
    </row>
    <row r="25" spans="2:29" s="1" customFormat="1" ht="26.25" customHeight="1">
      <c r="B25" s="32"/>
      <c r="C25" s="33"/>
      <c r="D25" s="39"/>
      <c r="E25" s="35"/>
      <c r="F25" s="39"/>
      <c r="G25" s="39"/>
      <c r="H25" s="36"/>
      <c r="I25" s="36"/>
      <c r="J25" s="37"/>
      <c r="K25" s="36"/>
      <c r="L25" s="36"/>
      <c r="M25" s="36"/>
      <c r="N25" s="36"/>
      <c r="O25" s="36"/>
      <c r="P25" s="36"/>
      <c r="Q25" s="36"/>
      <c r="R25" s="38"/>
      <c r="S25" s="47"/>
      <c r="T25" s="8"/>
      <c r="U25" s="30"/>
      <c r="V25" s="30"/>
      <c r="W25" s="30"/>
      <c r="X25" s="31"/>
      <c r="Z25" s="31"/>
      <c r="AA25" s="30"/>
      <c r="AB25" s="30"/>
      <c r="AC25" s="30"/>
    </row>
    <row r="26" spans="2:29" s="1" customFormat="1" ht="26.25" customHeight="1">
      <c r="B26" s="71"/>
      <c r="C26" s="72"/>
      <c r="D26" s="73"/>
      <c r="E26" s="51" t="s">
        <v>23</v>
      </c>
      <c r="F26" s="52"/>
      <c r="G26" s="41"/>
      <c r="H26" s="42"/>
      <c r="I26" s="42"/>
      <c r="J26" s="52"/>
      <c r="K26" s="42"/>
      <c r="L26" s="42"/>
      <c r="M26" s="42"/>
      <c r="N26" s="42"/>
      <c r="O26" s="52"/>
      <c r="P26" s="52"/>
      <c r="Q26" s="42"/>
      <c r="R26" s="52"/>
      <c r="S26" s="48"/>
      <c r="T26" s="8"/>
      <c r="U26" s="30"/>
      <c r="V26" s="30"/>
      <c r="W26" s="30"/>
      <c r="X26" s="31"/>
      <c r="Z26" s="31"/>
      <c r="AA26" s="30"/>
      <c r="AB26" s="30"/>
      <c r="AC26" s="30"/>
    </row>
    <row r="27" spans="5:19" s="1" customFormat="1" ht="18" customHeight="1">
      <c r="E27" s="6"/>
      <c r="J27" s="43"/>
      <c r="S27" s="7"/>
    </row>
    <row r="28" spans="5:19" s="1" customFormat="1" ht="18" customHeight="1">
      <c r="E28" s="6"/>
      <c r="J28" s="43"/>
      <c r="S28" s="7"/>
    </row>
    <row r="29" spans="5:19" s="1" customFormat="1" ht="18" customHeight="1">
      <c r="E29" s="6"/>
      <c r="J29" s="43"/>
      <c r="S29" s="7"/>
    </row>
    <row r="30" spans="5:19" s="1" customFormat="1" ht="18" customHeight="1">
      <c r="E30" s="6"/>
      <c r="J30" s="43"/>
      <c r="S30" s="7"/>
    </row>
    <row r="31" spans="5:19" s="1" customFormat="1" ht="18" customHeight="1">
      <c r="E31" s="6"/>
      <c r="J31" s="43"/>
      <c r="S31" s="7"/>
    </row>
    <row r="32" spans="5:19" s="1" customFormat="1" ht="18" customHeight="1">
      <c r="E32" s="6"/>
      <c r="J32" s="43"/>
      <c r="S32" s="7"/>
    </row>
    <row r="33" spans="5:19" s="1" customFormat="1" ht="18" customHeight="1">
      <c r="E33" s="6"/>
      <c r="J33" s="43"/>
      <c r="S33" s="7"/>
    </row>
    <row r="34" spans="5:19" s="1" customFormat="1" ht="18" customHeight="1">
      <c r="E34" s="6"/>
      <c r="J34" s="43"/>
      <c r="S34" s="7"/>
    </row>
  </sheetData>
  <sheetProtection/>
  <mergeCells count="17">
    <mergeCell ref="B26:D26"/>
    <mergeCell ref="B4:B6"/>
    <mergeCell ref="C4:C6"/>
    <mergeCell ref="K4:K5"/>
    <mergeCell ref="F4:F6"/>
    <mergeCell ref="D4:D6"/>
    <mergeCell ref="E4:E6"/>
    <mergeCell ref="B2:S2"/>
    <mergeCell ref="M4:M5"/>
    <mergeCell ref="N4:N5"/>
    <mergeCell ref="O4:O5"/>
    <mergeCell ref="P4:P5"/>
    <mergeCell ref="G4:G5"/>
    <mergeCell ref="L4:L5"/>
    <mergeCell ref="H4:H5"/>
    <mergeCell ref="I4:I5"/>
    <mergeCell ref="J4:J5"/>
  </mergeCells>
  <dataValidations count="1">
    <dataValidation allowBlank="1" showInputMessage="1" showErrorMessage="1" imeMode="halfKatakana" sqref="E7:E26"/>
  </dataValidations>
  <printOptions/>
  <pageMargins left="0.4724409448818898" right="0.31496062992125984" top="0.5511811023622047" bottom="0.2" header="0.31496062992125984" footer="0.1968503937007874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cp:lastPrinted>2017-03-22T02:06:25Z</cp:lastPrinted>
  <dcterms:created xsi:type="dcterms:W3CDTF">2004-03-05T02:24:04Z</dcterms:created>
  <dcterms:modified xsi:type="dcterms:W3CDTF">2017-03-22T02:08:26Z</dcterms:modified>
  <cp:category/>
  <cp:version/>
  <cp:contentType/>
  <cp:contentStatus/>
</cp:coreProperties>
</file>