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1475" windowHeight="6330" activeTab="0"/>
  </bookViews>
  <sheets>
    <sheet name="都市整備局" sheetId="1" r:id="rId1"/>
  </sheets>
  <definedNames>
    <definedName name="_xlnm.Print_Titles" localSheetId="0">'都市整備局'!$4:$7</definedName>
  </definedNames>
  <calcPr fullCalcOnLoad="1" iterate="1" iterateCount="1" iterateDelta="0.001"/>
</workbook>
</file>

<file path=xl/sharedStrings.xml><?xml version="1.0" encoding="utf-8"?>
<sst xmlns="http://schemas.openxmlformats.org/spreadsheetml/2006/main" count="66" uniqueCount="66">
  <si>
    <t>○実施設計費については、コスト削減の観点から１割削減とした。</t>
  </si>
  <si>
    <t>○市町村が実施する特定の公共事業の推進を図るため、市町村が起債する場合に交付する県交付金
　・対象事業等     公共下水道事業      　　　　　     (630,273)
            　　　 特定環境保全公共下水道事業         (235,482)
            　　　 浄水公園整備事業                   (  4,775)</t>
  </si>
  <si>
    <t>○平成記念公園の整備
　　①公共事業                                 252,900(280,600)
       ・ハイウエイオアシス整備　　            226,870(251,664)
　　　　　(連絡路設置・舗装・修景・法面植栽工事)
　     ・下水道管設計・本設　　  　　　　　 　　12,400( 13,759)
       ・工事損失調査・事務費等　　　 　   　 　13,630( 15,177)
　　②単独事業                                  17,500( 28,361)
       ・造園工事(古木移植)                      6,200(  9,000)
　　　 ・高精細映像配信ネットワーク構築事業費    9,400( 11,833)
　　　 ・都市公園台帳作成・都市計画変更協議      1,900(  7,528)
　　　　【債務負担行為設定】　　限度額       　 60,000( 81,040)
　　　　　・民家移築                            60,000( 81,040)
　　　　　　　　（いずれも県土地開発公社で実施）　
     ③土地開発公社施設整備委託料支払     　 　610,485
 　　　　　　　　（平成13～15年度整備分）　
　　 ④その他経費
       ・不動産登記費用　　　　　　           　 2,200
　　　 ・民家・古木移植、運営委員会経費            900(  1,000)
　　　 ・推進諸費　　　　　　　　　　　　　  　　2,055(  2,417)
【関連要求事業】
○古民家再生保存事業助成費                           -( 40,000)
　　・みの・ひだの独自文化の継承、地域住文化を肌で感じられる空間
　　　の維持のために市町村が行う古民家等再生保存事業に対し助成
  　実施主体：市町村
  　補助対象：古民家等再生保存事業　　20,000＊２件=-(40,000)
  　補 助 率：県1/2  市町村1/2</t>
  </si>
  <si>
    <r>
      <t>漏水事故、河川汚染事故、異常渇水等の県営水道を取り巻く危機管理対策、多治見市における水需要増加（H25に現有施設能力を超過見込み）への対応策として、川合浄水場（可児市）～肥田調整池（土岐市）間を連絡管で接続し、東濃用水・可茂用水の相互融通、水源及び供給系統の多元化を図る。　　　　　　　　　　　　　　　　　　　　　　　　　　　　　　　　　　　　　　　　　　　　　　　　　　　　　　　　　　　　　　　　　　  　　　　　　　　　　　　　　　　　　　　　　　　　　　　　　　　　　　　　　　　　　　　　　　　　　　　　　　　　　　　　　　　　　　　　　　　　　　　　　　　　　　　　　　　　　　　　　　　　　　　　　　　　　　　 　　　　　　　　　　　　　　　　　　　　　　　　　　　　　　　　　　　　　　　　　　　　　　　 　　    　　　　　　　　　　　　　　　　　　　　　　　　　　　
　○全体事業概要　　　　　　　　　　　　　　　　　　　　　　　　　　　　　　　　 　　　　　　
　　・事業内容：連絡管 Ф600mm　L=12km（川合浄水場～新調整池）　　　　　　　　　　　　　　　　　　　　　　　　　　 　　　　　　
　　　　　　　　　 　  Ф450mm　L=19km（新調整池～肥田調整池）　　　　　　　　　　　　　　　　　　　　　　　　　　　　　　　　　　　　　　　　　　　　　　　　　　　　　　　　　　　　　　　　　　　　　　　　　　　　　　　　　　　　　　　　　　　　　　　　　　　　　　　　　　　　　　　　　　　　　　　　　　　　　　　　　　　　　　　　　　　　　　　　　　　 　　　　　　　　　　　　　　　　　　　　　　　　　　　　　　　　　　　　　　　　　　　　　　　 　　    　　　　　　　　　　　　　　　　　　　　　　　　　　　　　　　　　　　　　　　
　　　　　　　　増圧ポンプ場設置、浄水場改造　等　　　　　　　　　　　　　　　　　　　　　　　　　　　　　　　　　　　　　　　　　　　　　　　　　　　　　　　　　　　　　　　　　　　　　　　　　　　　　　　　　　　　　　　　　　　　　　　　　　　　　　　　　　　　　　　　　　　　　　　　　　　　　　　　　　　　　　　　　　　　　　　　　　　　　　　　　　　　　　　　　　　　　　　　　　　　　　　　　　　　　　　　　　　　　　　　　　　　　　　　　　　　　　　　　　　　　　　　　　　　　　　　　　　　　　　　　　　　　 　　　　　　　　　　　　　　　　　　　　　　　　　　　　　　　　　　　　　　　　　　　　　　　 　　    　　　　　　　　　　　　　　　　　　　　　　　　　　　
　　・事業期間：平成15年度～24年度       　　　　　　　　　　　　　　　　　　　　　　　　　　　　　　　　　　　　　　　　　　　　　　　　　　　　　　　　　　　　　　　　　　　　　　　　　　　　　　　　　　　　　　　　　　　　　　　　　　　　　　　　　　　　　　　　　　　　　　　　　　　　　　　　　　　　　　　　　　　　　　　　　　　　　　　　　　　　　　　　　　　　　　　　　　　　　　　　　　　　　　　　　　　　　　　　　　　　　　　　　　　　　　　　　　　　　　　　　　　　　　　　　　　　　　　　　　　　　　　 　　　　　　　　　　　　　　　　　　　　　　　　　　　　　　　　　　　　　　　　　　　　　　　 　　    　　　　　　　　　　　　　　　　　　　　　　　　　　　
　　・全体事業費：約93億円 （認可上の事業費）        　　　　　　　　　　　　　　　　　　　　　　　　　　　　　　　　　　　　　　　　　　　　　　　　　　　　　　　　　　　　　　　　　　　　　　　　　　　　　　　　　　　　　　　　　　　　　　　　　　　　　　　　　　　　　　　　　　　　　　　　　　　　　　　　　　　　　　　　　　　　　　　　　　　　　　　　　　　　　　　　　　　　　　　　　　　　　　　　　　　　　　　　　　　　　　　　　　　　　　　　　　　　　　　　　　　　　　　　　　　　　　　　　　　　　　　　　　　　　　　 　　　　　　　　　　　　　　　　　　　　　　　　　　　　　　　　　　　　　　　　　　　　　　　 　　    　　　　　　　　　　　　　　　　　　　　　　　　　　　
　　　　　（財源区分：国1/3・自己資金1/3・一般会計出資金1/3）　　　　　　　　　　　　　　　　　　　　　　　　　　        　　　　　　　　　　　　　　　　　　　　　　　　　　　　　　　　　　　　　　　　　　　　　　　　　　　　　　　　　　　　　　　　　　　　　　　　　　　　　　　　　　　　　　　　　　　　　　　　　　　　　　　　　　　　　　　　　　　　　　　　　　　　　　　　　　　　　　　　　　　　　　　　　　　　　　　　　　　　　　　　　　　　　　　　　　　　　　　　　　　　　　　　　　　　　　　　　　　　　　　　　　　　　　　　　　　　　　　　　　　　　　　　　　　　　　　　　　　　　　　　　 　　　　　　　　　　　　　　　　　　　　　　　　　　　　　　　　　　　　　　　　　　　　　　　 　　    　　　　　　　　　　　　　　　　　　　　　　　　　　　
　○平成16年度事業概要　　　　　　　　　　　　　　　　　　　　　　　　　        　　　　　　　　　　　　　　　　　　　　　　　　　　　　　　　　　　　　　　　　　　　　　　　　　　　　　　　　　　　　　　　　　　　　　　　　　　　　　　　　　　　　　　　　　　　　　　　　　　　　　　　　　　　　　　　　　　　　　　　　　　　　　　　　　　　　　　　　　　　　　　　　　　　　　　　　　　　　　　　　　　　　　　　　　　　　　　　　　　　　　　　　　　　　　　　　　　　　　　　　　　　　　　　　　　　　　　　　　　　　　　　　　　　　　　　　　　　　　　　　　 　　　　　　　　　　　　　　　　　　　　　　　　　　　　　　　　　　　　　　　　　　　　　　　 　　    　　　　　　　　　　　　　　　　　　　　　　　　　　　
　　・実施設計費　　　　　204,700(227,535)千円　　　　　　　　　　　　　　　　　　　　　　　　　　        　　　　　　　　　　　　　　　　　　　　　　　　　　　　　　　　　　　　　　　　　　　　　　　　　　　　　　　　　　　　　　　　　　　　　　　　　　　　　　　　　　　　　　　　　　　　　　　　　　　　　　　　　　　　　　　　　　　　　　　　　　　　　　　　　　　　　　　　　　　　　　　　　　　　　　　　　　　　　　　　　　　　　　　　　　　　　　　　　　　　　　　　　　　　　　　　　　　　　　　　　　　　　　　　　　　　　　　　　　　　　　　　　　　　　　　　　　　　　　　　　 　　　　　　　　　　　　　　　　　　　　　　　　　　　　　　　　　　　　　　　　　　　　　　　 　　    　　　　　　　　　　　　　　　　　　　　　　　　　　　
　　</t>
    </r>
    <r>
      <rPr>
        <u val="single"/>
        <sz val="9"/>
        <rFont val="ＭＳ 明朝"/>
        <family val="1"/>
      </rPr>
      <t>・事務費(人件費)　　　 　　　　 24,587千円</t>
    </r>
    <r>
      <rPr>
        <sz val="9"/>
        <rFont val="ＭＳ 明朝"/>
        <family val="1"/>
      </rPr>
      <t>　　　　　　　　　　　　　　　　　　　　　　　　　         　　　　　　　　　　　　　　　　　　　　　　　　　　　　　　　　　　　　　　　　　　　　　　　　　　　　　　　　　　　　　　　　　　　　　　　　　　　　　　　　　　　　　　　　　　　　　　　　　　　　　　　　　　　　　　　　　　　　　　　　　　　　　　　　　　　　　　　　　　　　　　　　　　　　　　　　　　　　　　　　　　　　　　　　　　　　　　　　　　　　　　　　　　　　　　　　　　　　　　　　　　　　　　　　　　　　　　　　　　　　　　　　　　　　　　　　　　　　　　　 　　　　　　　　　　　　　　　　　　　　　　　　　　　　　　　　　　　　　　　　　　　　　　　 　　    　　　　　　　　　　　　　　　　　　　　　　　　　　　
　　　　　計　　　　　　  229,287(252,122)千円</t>
    </r>
  </si>
  <si>
    <t xml:space="preserve">○流域下水道事業特別会計に対する繰出金
　・建設費繰出金　　　　　42,823　→ 　　19,883(20,072)
　・維持管理費繰出金　  　11,998　→ 　　11,052(11,243)
　・公債費繰出金　　　 2,087,708　→　2,125,155
</t>
  </si>
  <si>
    <t>○高齢者が安心して暮らすことができる福祉と連携した賃貸住宅を民間事業者が建設するものに対する助成
　平成16年度認定予定　18戸
　事業主体：社会福祉法人　
　事業期間：平成16年度
　事業箇所：垂井町
　補 助 率：共用部分の建設費の1/6以内で市町村の補助金額の1/2以内
【関連事業】高齢者向けケア付き住宅家賃減額補助金　　　　　　382</t>
  </si>
  <si>
    <t>いきいき福祉のまち
づくり事業費
［都市政策課］
（特定課題）</t>
  </si>
  <si>
    <t>○東濃西部送水幹線整備事業費は、都市21参照</t>
  </si>
  <si>
    <t>（単位：千円）</t>
  </si>
  <si>
    <t>事業名及び所管課</t>
  </si>
  <si>
    <t>前年度
予算額</t>
  </si>
  <si>
    <t>要求額</t>
  </si>
  <si>
    <t>調査額</t>
  </si>
  <si>
    <t>事　　業　　の　　概　　要</t>
  </si>
  <si>
    <t>番号</t>
  </si>
  <si>
    <t>調　　査　　額　　の　　考　　え　　方</t>
  </si>
  <si>
    <t>水道事業会計・
工業用水道事業会計
補助金・出資金
［水道企業課］
（特定課題）</t>
  </si>
  <si>
    <t>簡易水道等施設整備事業費補助金
［上下水道課］
（一千万以上）</t>
  </si>
  <si>
    <t xml:space="preserve">○簡易水道の普及促進を図るための施設整備補助
　　　対象事業：３市７町１４村  ３４地区  ３８事業
　　　補助率　　  国庫補助金（補助率：４／１０～１／４）の１／４
</t>
  </si>
  <si>
    <t>特定基盤整備推進
交付金
［都市政策課］
（一千万円以上）</t>
  </si>
  <si>
    <t>○繰越見込額を除く所要額を計上する。</t>
  </si>
  <si>
    <t>名古屋鉄道高架化事業
調査費
［都市整備課］
（拠点施設）</t>
  </si>
  <si>
    <t>都市公園整備費
［公園緑地課］
（一千万円以上）</t>
  </si>
  <si>
    <t>花フェスタ記念公園
整備費
［公園緑地課］
（拠点施設）</t>
  </si>
  <si>
    <t>○世界淡水魚園の整備・維持管理
　①世界淡水魚園整備費　       　               126,700(147,447)
　　　・臨時駐車場整備：800台収容                15,500( 17,400)
　　  ・案内標識設置工事：22基 　                     -(  9,080)
　　  ・高精細映像配信ネットワーク構築事業費      1,700(  7,555)
      ・水路延長工事　　　　　                  103,100(103,111)
　　　　【H15債務負担行為設定済】
　　  ・都市公園台帳整備　　　　　　   　       　2,400(  5,169)
　　  ・噴水修繕　　　　　　　　　　　　　        4,000(  5,132)
　②世界淡水魚園水族館借上費　                　454,650
  　  ・水族館施設リース料の支払
　　　　【H14債務負担行為設定済】
　　　　　限度額　13,640,000　　期間　平成45年度まで
　③世界淡水魚園水族館開館準備業務委託費　       87,400( 87,455)
  　  ・開館前の準備及び展示魚類等管理
　④世界淡水魚園維持管理費　　   　　　　　     109,485(112,041)
　⑤その他経費
　　　・メコンオオナマズ研究委託費　            　1,000(  1,009)
　　  ・水族館オープン記念広報宣伝費　                -( 22,508)
      ・水族館開館事業費　　　　　　　　　　      7,000(  8,904)
　　  ・アドバイザー経費　　　　　　　　 　　　   1,000(  1,120)
　　  ・世界淡水魚園整備推進費　　　　　　        6,300
※雇用効果：最大９４人（観覧車含む）</t>
  </si>
  <si>
    <t>花フェスタ２００５推進費
［花フェスタ推進室］
（特定課題）</t>
  </si>
  <si>
    <t>世界淡水魚園整備費・
維持管理費
［公園緑地課］
（拠点施設）</t>
  </si>
  <si>
    <t>平成記念公園整備費
［公園緑地課］
（拠点施設）</t>
  </si>
  <si>
    <t>土地区画整理事業
助成費（土地区画整理
組合施行）
［都市整備課］
（一千万円以上）</t>
  </si>
  <si>
    <t>新都市拠点ＧＩＦＵ
利子補給事業費
［都市整備課］
（一千万円以上）</t>
  </si>
  <si>
    <t>市街地再開発事業
助成費（市街地再開発
組合施行）
［都市整備課］
（一千万円以上）</t>
  </si>
  <si>
    <t>○花フェスタ２００５ぎふ開催費
　 ・花フェスタ２００５ぎふ推進本部の運営経費    4,500(  6,574)
　 ・花フェスタ2005実行委員会負担金　　 　 　　159,900
 　　　実行委員会平成16年度事業への負担金
        　＜負担金額＞　平成15年度　90,000
              　 　　　 平成16年度 159,900
              　　 　 　平成17年度(250,100)　計　     (500,000)
   ・県イベント開催費　　　　　　　　　　　　　 15,000( 15,749)
 　　　フラワーコンサート開催　（平成17年３月予定）</t>
  </si>
  <si>
    <t>東濃西部送水幹線（緊急時連絡管）事業
［水道企業課］
（水道事業会計）</t>
  </si>
  <si>
    <t>○市街地再開発組合が施行する市街地再開発事業に対する助成
   ・継続事業：施設整備
　　   吉野町５丁目東地区　                         　　 120,465
　　 　岐阜駅西地区 　　　　                        　 　198,360
　　　　【関連要求事業】
　　　　　高齢者向けケア付き住宅モデル事業建設費補助金：42,000
　　 　問屋町西部南街区　　                      　   　　18,000
　 ・新規事業：計画策定
　　   高島屋南地区　　　    　                      　　　　988
　　   柳ヶ瀬通北地区　　　　  　                      　　  988
       郭町１丁目西街区 　　　  　                      　　 431</t>
  </si>
  <si>
    <t>○都市拠点地区整備のため、市町村が国鉄清算事業団用地を取得する資金を調達するために発行した地方債の償還利子への助成
   ・助成対象：多治見市内(平成６年度取得分)  2.41ha
　 ・助成額：   15,617千円
   ・終　　期：H17年度</t>
  </si>
  <si>
    <t>○優良な住宅供給のため特定優良賃貸住宅供給促進事業に対し助成
　①家賃減額補助に対する助成
　　　平成６～11年度建設分　３９５戸　　11,860
　　 ・11年度分  99戸  4,769      ・ 8年度分  80戸  1,034
  　 ・10年度分  48戸  1,410      ・ 7年度分  46戸  2,494
     ・ 9年度分  80戸  1,667      ・ 6年度分　42戸    486
　②建設費借入金利子に対する助成
　　　平成９～１１年度建設分　　１０棟　　12,618
     ・11年度認定分    6,933       ・10年度認定分  4,942
     ・ 9年度認定分      743</t>
  </si>
  <si>
    <t>建築物地震災害対策費
［建築指導課］
（特定課題）</t>
  </si>
  <si>
    <t>国営木曽三川直轄公園
事業負担金
［公園緑地課］
（一千万以上）</t>
  </si>
  <si>
    <t>北方住宅建替事業費
［住宅課］
（拠点施設）</t>
  </si>
  <si>
    <t>都市定住促進優良賃貸
住宅供給促進助成費
［住宅課］
（一千万円以上）</t>
  </si>
  <si>
    <t>高齢者向けケア付き住宅建設費補助金
［住宅課］
（一千万円以上）</t>
  </si>
  <si>
    <t>流域下水道特別会計
繰出金（建設費）
［上下水道課］
（プロその他）</t>
  </si>
  <si>
    <t>高齢者向けケア付き住宅モデル事業建設費補助金
［住宅課］
（一千万以上）</t>
  </si>
  <si>
    <t>○県営北方住宅北ブロックの建替工事の実施     　　1,159,427
　　・北ブロックＡ棟Ⅰ期建設工事　　　　　 　　　1,114,333
　　　　　【平成15年度債務負担行為設定済】
　　　　　　限度額　2,115,000　　債務期間　平成16・17年度
　　・建築情報センター建設工事(北方町へ委託)　    　43,306
　　　　　【平成15年度債務負担行為設定済】
　　　　　　限度額　　81,000　　債務期間　平成16・17年度
  　・電波障害対策費　　　　                  　　 　1,788</t>
  </si>
  <si>
    <t>○名古屋鉄道高架事業の事業化に向けた着工準備調査
　　事業区間：名古屋鉄道本線新岐阜駅～茶所駅間
    調査内容：事業認可申請図書作成　　10,000
　　　　※事業評価監視委員会(平成15年８月実施)で事業継続了承</t>
  </si>
  <si>
    <t>○維持管理費繰出金については、事務費を部局別枠予算の削減率に準じたほか、委託料については対前年度△３％として所要額を計上した。</t>
  </si>
  <si>
    <r>
      <t xml:space="preserve">○工業用水道事業会計出資金
</t>
    </r>
    <r>
      <rPr>
        <sz val="9"/>
        <rFont val="ＭＳ 明朝"/>
        <family val="1"/>
      </rPr>
      <t>　・工業用水水源費負担金
　　※工業用水の木曽川用水水源費割賦負担金のうち、未使用水量分を
　　　一般会計から繰出
　　　水源費負担金　　元金　31,202　利息　4,172　計　35,374
　　　　うち使用水量分　　 4,071（工業用水道事業会計負担）
　　　　　　未使用水量分　31,303</t>
    </r>
  </si>
  <si>
    <t>○いきいき福祉のまちづくり構想推進事業費           8,000( 8,500)
　高齢者・障害者等社会的弱者の視点に立ったまちのあり方について関係する施策を総合的に推進
　①住み替え円滑化推進事業　　　　　　　　　　　   3,000
　　　・(新)バリアフリー等住宅評価基準の設定
　　　・(新)住み替え関連住情報提供システムの開発
　②高齢者対応住宅改修推進事業　　　　　　  　     1,500( 2,000)
　　　・(新)定期相談会開催、登録建築士活動支援
　③福祉事業活性化推進事業　　　　　　　　　　　　 3,500
　　　・県統合型ＧＩＳを活用した福祉施設情報のマップ化
　　　・高齢者福祉施設情報管理に関する研修会の開催
　　　・掲載情報の充実化（ＮＰＯ、ボランティア情報等）
○(新)いきいき福祉のまちづくり構想推進協議会補助金 6,000( 7,000)
　いきいき福祉のまちづくり構想推進協議会が設置する相談窓口の運営に係る経費を補助
○(新)高齢者向けケア付き住宅モデル事業予備調査費   2,000( 6,000)
　ケア付き住宅に係るニーズ調査</t>
  </si>
  <si>
    <t>○花フェスタ記念公園の整備
　①公共事業：
　　・世界一のバラ園整備　　　              　 　 28,907
    ・回廊整備(トンネル等)　　             　 　　33,441
    ・花のミュージアム建設 　　              　　540,489
     【平成15年度債務負担行為設定済】
　　　　限度額　建設工事　659,000
　　　　　　　　展示工事　128,000(単独分含む)　
    ・西ゲート整備　　　　　　　　   　       　64,563( 67,163)
     　(西入口県道拡幅・植栽整備)
　②単独事業：
　　・花のミュージアム建設　　            　　 324,270(381,139)　　　　　　　　　　
　　　うち、建築・展示工事　　　　         　　215,898
　　　　　　映像ソフト制作                      42,000
　　　　　　【平成15年度債務負担行為設定済】
　　　　　　情報ライブラリー用書籍：3,000冊 　 　3,000( 26,397)　　
　　　　　　情報ライブラリーデータベース作成    32,572( 38,184)
　　　　　　初度調弁                            30,800( 58,660)　　　
　　・園内案内標識(サイン)整備　            　　49,000
　 　【平成15年度債務負担行為設定済】
　　　　限度額　建設工事　45,000(事務費除く)
  　・上水道改修(量水器追加設置)　           　 8,400(  8,660)
    ・雨水貯留施設整備　　　　                　　　-( 30,816)
　　・音楽広場ユニバーサルスクエア                  -( 87,882)
　　・植栽再整備　　　     　　　  　         100,000(200,000)
　　・公園施設改修(地球館他)　 　            　56,000(113,379)
※関連事業費
　　・警備・清掃等支援　　　　　 　       　　 47,408( 60,134)
    ・植栽維持管理(増加分)　　          　　　 31,383( 37,386)</t>
  </si>
  <si>
    <t>○財源対策として、花フェスタ９５の余剰金を原資とする花の都ぎふ花と緑の推進センターにおける積立金を活用する。
　充当事業：実行委員会負担金等
○フラワーコンサートは、宝くじイベント助成金の範囲内で実施すること。</t>
  </si>
  <si>
    <t xml:space="preserve">○土地区画整理組合が施行する土地区画整理事業に対する助成
   ・継続事業：６箇所  岐阜市正木土地区画整理組合  ほか５組合
   ・新規事業：１箇所  笠原町神戸・栄土地区画整理組合
</t>
  </si>
  <si>
    <r>
      <t>○建築物震後対策推進費　                          　3,300(6,108)
　・震災建築物応急危険度判定士の養成・登録          2,000(2,137)
　・応急危険度判定模擬演習の実施等                  1,300(1,488)
　・被災度区分判定技術者の養成・登録                    -(2,483)
　　＜被災度区分判定技術者＞
　　 　大地震による被災建築物の復旧要否と恒久復旧がなされるまで
　　　　 の応急的復旧手法等について提言
○木造住宅耐震診断費補助金                     　　10,000
　・木造住宅の耐震診断費用の一部を補助し、危険住宅の把握と
    早期改修、補強、建て替えを誘導
　  　予定件数：2,000件
　　  補助率：県1/6　国1/3　市町村1/6　個人1/3
○木造住宅耐震補強工事費補助金                    50,000(50,700)
　・木造住宅耐震診断で「倒壊のおそれがある」とされた住宅が補強工
     事を行う場合に費用の一部を補助
　　　予定件数：169件
  　　補助率：県1/4　市町村1/4　個人1/2
　※全体事業
　　　①期</t>
    </r>
    <r>
      <rPr>
        <sz val="9"/>
        <color indexed="9"/>
        <rFont val="ＭＳ 明朝"/>
        <family val="1"/>
      </rPr>
      <t>○</t>
    </r>
    <r>
      <rPr>
        <sz val="9"/>
        <rFont val="ＭＳ 明朝"/>
        <family val="1"/>
      </rPr>
      <t>間：H16～18
　　　②事業費：450,000（目標戸数：1,500戸）
○木造住宅耐震補強工事促進費　　                          3,300
　・相談会開催：５圏域×３回　　　　　                  　1,800
　・岐阜県木造住宅耐震相談士の追加養成：600人(現状：337人)1,500</t>
    </r>
  </si>
  <si>
    <t xml:space="preserve">
○被災度区分判定技術者養成・登録を実効性のあるものとするため、以下の点を検討することとし計上を見送る。
　・被災度区分判定技術者の活用に係るスキームが不明確
　・関係協会との役割分担不明確
　・本事業による効果不明確
○緊要性が高いことから、３年間に限定し実施することとする。</t>
  </si>
  <si>
    <t>○財政状況を勘案し、北ブロックＡ棟Ⅱ期建設工事の着工時期を１年延期することとして要求の見直しがされた。</t>
  </si>
  <si>
    <t>○高齢者が安心して暮らすことができるケア付き住宅を整備する県住宅供給公社のモデル事業に対する助成
　事業主体：岐阜県住宅供給公社
　補助対象事業費：126,000
　補助額：126,000×1/3＝42,000(国1/6、県1/6)
　全体事業費：約35億4千万円
　事業期間：平成16年度～平成18年度
　【債務負担行為設定】
　金融機関が岐阜県住宅供給公社に再開発事業に係る保留床取得
　負担金資金を融資したことによって損失を受けた場合の損失補償
　　　限度額　2,737,998　　　期間　10年間</t>
  </si>
  <si>
    <t xml:space="preserve">○国営木曽三川公園の建設及び管理に対する負担金
    　建設事業負担金 　         382,837
    　管理費負担金  　          212,623
</t>
  </si>
  <si>
    <t>予　算　計　上　を　し　た　も　の</t>
  </si>
  <si>
    <t>政策予算協議事項一覧（都市整備局）</t>
  </si>
  <si>
    <t>○都市公園の既設修繕等の整備費
　・養老公園既設修繕等整備費                          (136,709)
　　　うち、養老天命反転地分　　　              27,000( 84,023)
　　　　　　①パビリオン修繕（６(８)カ所）      10,200( 55,418)
　　　　　　②塗装（A=500(4,500)㎡）             3,000( 12,833)
　　　　　　③外周壁補修                        13,800( 15,772)
　・百年公園既設修繕等整備費                          ( 24,885)
　　　うち、水道施設現況調査　　　　                　(  3,386)
　　　老朽水道管の敷設のため調査、工事費：226,800軽減方法検討
　・各務原公園既設修繕等整備費                        (  5,360)
　・長良公園既設修繕等整備費                          (  1,187)</t>
  </si>
  <si>
    <t>○市町村（岐阜県簡易水道協会）要望額に基づき所要額を計上する。</t>
  </si>
  <si>
    <t>○いきいき福祉のまちづくり構想推進事業費については、弱者対策として対前年度同額を計上する。
○調査規模を見直すこととして、所要額を計上する。</t>
  </si>
  <si>
    <t>○部局別枠予算の削減率に準じ、前年度の８５％相当額を枠的に計上する。
○養老公園天命反転地修繕費については、美観保持の観点から、別途27,000千円を計上する。</t>
  </si>
  <si>
    <t xml:space="preserve">
○西ゲート整備は、進入路整備及び実施設計について契約差金を見込み要求の９０％を計上することとした。
○情報ライブラリー用書籍は、３年間で3,000冊を整備することとする。
○情報ライブラリーデータベース作成において、機器の導入をリースにより対応することとする。
○初度調弁は、カーテン等を建設費内において対応することとした。
○初度調弁のうち、モニターの導入はリースにより対応することとする。
○雨水貯留施設整備及び音楽広場ユニバーサルスクエアは、緊要性が小さいことから計上を見送る。
○植栽再整備は、ボランティア等県民の積極的な参加を促進することにより、県民協働型事業としての位置付けを明らかにするとともに、併せて経費の節減に努めることとし、100百万円を計上する。
○公園施設改修は、安全対策上必要となるもの及び施設の機能維持のため必要となるものを対象に56,000千円を枠的に計上することとした。
○維持管理費については、所要人数及び日数に基づき所要額を計上することとした。</t>
  </si>
  <si>
    <t>＜世界淡水魚園整備費＞
○臨時駐車場は、契約差金を見込み、要求の９０％を計上することとした。
○案内標識設置工事は、平成記念公園の実績を参考に9,000千円を上限として県単枠対応とする。
○高精細映像配信ネットワーク構築事業に係る機器については、リースにより対応することとする。
○都市公園台帳整備は、花フェスタ記念公園における実績を参考に所要額を計上することとした。
＜世界淡水魚園維持管理費＞
○水族館による来園者の増加に伴う清掃業務については、ボランティア対応としたほか、事務費は節減に努めることとし対前年度９０％を計上することとした。
＜その他経費＞
○水族館オープン記念広報宣伝費は、広報枠対応を検討することとし計上を見送った。
○水族館開館事業は、過去における記念式典の標準額に特殊事情による増蒿経費を加味し所要額を計上することとした。
　特殊事情：タイ国関係者、テネシー州関係者、小学生・盲聾養護学校内覧会</t>
  </si>
  <si>
    <t>＜公共事業＞
○ハイウェイオアシス整備は、H15における前倒し分を勘案し、所要額を計上することとした。
○イベントホールは、事業の緊要性及び財政状況を勘案し段階的に整備することとし、計上を見送る。
○下水道管設計・本設は契約差金を見込み、要求の９０％を計上することとした。
○工事損失調査は、工事費内において対応することとして計上を見送る。
＜単独事業＞
○古木移植は、H15における古木移植検討委員会の選定に基づき所要額を計上することとした。
○高精細映像配信ネットワーク構築事業費は、花フェスタ記念公園を参考に所要額を計上することとした。なお、財政状況を勘案し、要求の見直しがされた。
○都市公園台帳は、H15において契約差金を活用して早急に整備することとし、ハイウェイオアシスの完成に伴う都市計画変更のみ計上することとした。
＜その他経費＞
○民家・古木移植検討委員会及び平成記念公園運営委員会に係る経費については、部局別枠予算額に準じて対前年度８５％を計上することとした。
＜関連要求事業＞
○古民家再生保存事業助成費は、以下の理由から計上を見送る。
　①制度をより実効性のあるものとするため、次の課題を検討する必要があること。
　・古民家再生保存事業の推進体制の確立
　・制度の仕組みを検討
　・目的の明確化
　②他事業との住み分けが不明確であること。</t>
  </si>
  <si>
    <r>
      <t>○水道事業会計補助金・出資金</t>
    </r>
    <r>
      <rPr>
        <sz val="9"/>
        <rFont val="ＭＳ 明朝"/>
        <family val="1"/>
      </rPr>
      <t xml:space="preserve">
　・企業債元利償還金　　　　　　　　  　223,987
　　※企業債の1/3を繰出（超過率適用分除く）
　 　　昭和49～51年度起債分
  　　　　償還金：東濃用水道　1,078,008　可茂用水道　247,957
　・水源費負担金　　　　　　　　　　　　272,085
　　※国庫補助の対象となった水道水源施設にかかる水資源機構に対す
　　　る割賦負担金の1/3を繰出
　　　　  割賦元金：東濃用水道　504,344　可茂用水道　311,911
　・就学前特例給付補助金　                　350
　・</t>
    </r>
    <r>
      <rPr>
        <u val="single"/>
        <sz val="9"/>
        <rFont val="ＭＳ 明朝"/>
        <family val="1"/>
      </rPr>
      <t>可茂第３次拡張事業費</t>
    </r>
    <r>
      <rPr>
        <b/>
        <sz val="9"/>
        <rFont val="ＭＳ 明朝"/>
        <family val="1"/>
      </rPr>
      <t xml:space="preserve">　　　　　　　 </t>
    </r>
    <r>
      <rPr>
        <sz val="9"/>
        <rFont val="ＭＳ 明朝"/>
        <family val="1"/>
      </rPr>
      <t>153,255(153,566)
　　※可茂地域の将来の水需要に備えての拡張工事（1/3繰出）
　　　　総事業費：115.2億円
　　　　事業期間：平成５～22年度
　　　　平成16年度事業内容
　　　　 ・山之上浄水場用水ポンプ増設　316,633
　　　　 ・川合浄水場排水池建設工事　　301,516
　　　　　　（いずれもH15債務負担行為設定済）
　・</t>
    </r>
    <r>
      <rPr>
        <u val="single"/>
        <sz val="9"/>
        <rFont val="ＭＳ 明朝"/>
        <family val="1"/>
      </rPr>
      <t>高度浄水施設整備事業費</t>
    </r>
    <r>
      <rPr>
        <b/>
        <sz val="9"/>
        <rFont val="ＭＳ 明朝"/>
        <family val="1"/>
      </rPr>
      <t xml:space="preserve">　　　　　　 </t>
    </r>
    <r>
      <rPr>
        <sz val="9"/>
        <rFont val="ＭＳ 明朝"/>
        <family val="1"/>
      </rPr>
      <t>227,806(230,349)
　　※川合浄水場のろ過機能向上
　　　　（クリプトスポリジウム対策：1/3繰出）
　　　　総事業費：15.9億円
　　　　事業期間：平成12～18年度
　　　　平成16年度事業内容
　　　　 ・ろ過池築造工事(土木・機械電気・建築・場内配管)703,724
　　　　　　（H15債務負担行為設定済）
　・東濃西部送水幹線整備事業費               -(75,845)
　　※東濃用水道・可茂用水道間の緊急時連絡管路整備（1/3繰出）
　　　　総事業費：約93億円
　　　　事業期間：平成15～24年度
　　　　事業内容：平成15年度　基本設計等（事業認可）
　　　　　　 　　 平成16年度　実施設計等
　　              平成17～24年度　施設建設</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</si>
</sst>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9">
    <font>
      <sz val="11"/>
      <name val="ＭＳ Ｐゴシック"/>
      <family val="3"/>
    </font>
    <font>
      <sz val="6"/>
      <name val="ＭＳ Ｐゴシック"/>
      <family val="3"/>
    </font>
    <font>
      <b/>
      <sz val="14"/>
      <name val="ＭＳ Ｐゴシック"/>
      <family val="3"/>
    </font>
    <font>
      <sz val="9"/>
      <name val="ＭＳ 明朝"/>
      <family val="1"/>
    </font>
    <font>
      <sz val="11"/>
      <name val="ＭＳ ゴシック"/>
      <family val="3"/>
    </font>
    <font>
      <sz val="9"/>
      <name val="ＭＳ Ｐゴシック"/>
      <family val="3"/>
    </font>
    <font>
      <b/>
      <sz val="9"/>
      <name val="ＭＳ 明朝"/>
      <family val="1"/>
    </font>
    <font>
      <u val="single"/>
      <sz val="9"/>
      <name val="ＭＳ 明朝"/>
      <family val="1"/>
    </font>
    <font>
      <sz val="9"/>
      <color indexed="9"/>
      <name val="ＭＳ 明朝"/>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xf>
    <xf numFmtId="176"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0" fillId="0" borderId="0" xfId="0" applyAlignment="1">
      <alignment horizontal="righ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7" fontId="3" fillId="0" borderId="1" xfId="0" applyNumberFormat="1" applyFont="1" applyBorder="1" applyAlignment="1">
      <alignment/>
    </xf>
    <xf numFmtId="0" fontId="0" fillId="0" borderId="1" xfId="0" applyFont="1" applyBorder="1" applyAlignment="1">
      <alignment horizontal="center" vertical="center"/>
    </xf>
    <xf numFmtId="0" fontId="0" fillId="0" borderId="2" xfId="0" applyFont="1" applyBorder="1" applyAlignment="1">
      <alignment horizontal="center" vertical="center"/>
    </xf>
    <xf numFmtId="177" fontId="3" fillId="0" borderId="3" xfId="0" applyNumberFormat="1" applyFont="1" applyBorder="1" applyAlignment="1">
      <alignment/>
    </xf>
    <xf numFmtId="0" fontId="4" fillId="0" borderId="1" xfId="0" applyFont="1" applyBorder="1" applyAlignment="1">
      <alignment horizontal="center" vertical="center" wrapText="1"/>
    </xf>
    <xf numFmtId="177" fontId="3" fillId="0" borderId="4" xfId="0" applyNumberFormat="1" applyFont="1" applyBorder="1" applyAlignment="1">
      <alignment/>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5" fillId="0" borderId="5"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vertical="top"/>
    </xf>
    <xf numFmtId="0" fontId="5" fillId="0" borderId="6" xfId="0" applyFont="1" applyBorder="1" applyAlignment="1">
      <alignment vertical="center" wrapText="1"/>
    </xf>
    <xf numFmtId="0" fontId="5" fillId="0" borderId="7" xfId="0" applyFont="1" applyBorder="1" applyAlignment="1">
      <alignment vertical="center" wrapText="1"/>
    </xf>
    <xf numFmtId="177" fontId="3" fillId="0" borderId="4" xfId="0" applyNumberFormat="1" applyFont="1" applyBorder="1" applyAlignment="1">
      <alignment vertical="top"/>
    </xf>
    <xf numFmtId="0" fontId="6" fillId="0" borderId="3" xfId="0" applyFont="1" applyBorder="1" applyAlignment="1">
      <alignment vertical="top" wrapText="1"/>
    </xf>
    <xf numFmtId="177" fontId="3" fillId="0" borderId="3" xfId="0" applyNumberFormat="1" applyFont="1" applyBorder="1" applyAlignment="1">
      <alignment vertical="top"/>
    </xf>
    <xf numFmtId="0" fontId="3" fillId="0" borderId="3" xfId="0" applyFont="1" applyBorder="1" applyAlignment="1">
      <alignment vertical="top"/>
    </xf>
    <xf numFmtId="0" fontId="5" fillId="0" borderId="8" xfId="0" applyFont="1" applyBorder="1" applyAlignment="1">
      <alignment vertical="center" wrapText="1"/>
    </xf>
    <xf numFmtId="177" fontId="3" fillId="0" borderId="9" xfId="0" applyNumberFormat="1" applyFont="1" applyBorder="1" applyAlignment="1">
      <alignment/>
    </xf>
    <xf numFmtId="0" fontId="3" fillId="0" borderId="9" xfId="0" applyFont="1" applyBorder="1" applyAlignment="1">
      <alignment vertical="top" wrapText="1"/>
    </xf>
    <xf numFmtId="0" fontId="3" fillId="0" borderId="4" xfId="0" applyFont="1" applyBorder="1" applyAlignment="1">
      <alignment vertical="top"/>
    </xf>
    <xf numFmtId="177" fontId="3" fillId="0" borderId="1" xfId="0" applyNumberFormat="1" applyFont="1" applyBorder="1" applyAlignment="1">
      <alignment horizontal="center" wrapText="1" shrinkToFit="1"/>
    </xf>
    <xf numFmtId="177" fontId="3" fillId="0" borderId="1" xfId="0" applyNumberFormat="1" applyFont="1" applyBorder="1" applyAlignment="1">
      <alignment shrinkToFit="1"/>
    </xf>
    <xf numFmtId="177" fontId="3" fillId="0" borderId="1" xfId="0" applyNumberFormat="1" applyFont="1" applyBorder="1" applyAlignment="1">
      <alignment horizontal="right" shrinkToFit="1"/>
    </xf>
    <xf numFmtId="0" fontId="5" fillId="0" borderId="1" xfId="0" applyFont="1" applyBorder="1" applyAlignment="1">
      <alignment vertical="center" wrapText="1"/>
    </xf>
    <xf numFmtId="0" fontId="6" fillId="0" borderId="4" xfId="0" applyFont="1" applyBorder="1" applyAlignment="1">
      <alignment vertical="top" wrapText="1"/>
    </xf>
    <xf numFmtId="0" fontId="0" fillId="0" borderId="0" xfId="0" applyAlignment="1">
      <alignment vertical="center" wrapText="1"/>
    </xf>
    <xf numFmtId="0" fontId="0" fillId="0" borderId="10" xfId="0" applyBorder="1" applyAlignment="1">
      <alignment horizontal="lef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0" fillId="0" borderId="5" xfId="0" applyBorder="1" applyAlignment="1">
      <alignment horizontal="left" vertical="center" wrapText="1"/>
    </xf>
    <xf numFmtId="0" fontId="0" fillId="0" borderId="4"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1"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pageSetUpPr fitToPage="1"/>
  </sheetPr>
  <dimension ref="A4:G30"/>
  <sheetViews>
    <sheetView tabSelected="1" zoomScaleSheetLayoutView="100" workbookViewId="0" topLeftCell="A5">
      <pane ySplit="3" topLeftCell="BM8" activePane="bottomLeft" state="frozen"/>
      <selection pane="topLeft" activeCell="A5" sqref="A5"/>
      <selection pane="bottomLeft" activeCell="A5" sqref="A5"/>
    </sheetView>
  </sheetViews>
  <sheetFormatPr defaultColWidth="9.00390625" defaultRowHeight="13.5"/>
  <cols>
    <col min="1" max="1" width="4.625" style="0" customWidth="1"/>
    <col min="2" max="2" width="18.875" style="0" customWidth="1"/>
    <col min="3" max="3" width="9.125" style="0" bestFit="1" customWidth="1"/>
    <col min="4" max="4" width="10.25390625" style="0" bestFit="1" customWidth="1"/>
    <col min="5" max="5" width="9.125" style="0" bestFit="1" customWidth="1"/>
    <col min="6" max="6" width="53.625" style="0" customWidth="1"/>
    <col min="7" max="7" width="47.375" style="0" customWidth="1"/>
  </cols>
  <sheetData>
    <row r="4" spans="2:7" ht="13.5">
      <c r="B4" s="35"/>
      <c r="C4" s="35"/>
      <c r="D4" s="35"/>
      <c r="E4" s="35"/>
      <c r="F4" s="35"/>
      <c r="G4" s="2"/>
    </row>
    <row r="5" spans="2:7" ht="17.25">
      <c r="B5" s="3" t="s">
        <v>57</v>
      </c>
      <c r="D5" s="1"/>
      <c r="E5" s="1"/>
      <c r="F5" s="2"/>
      <c r="G5" s="2"/>
    </row>
    <row r="6" spans="2:7" ht="13.5">
      <c r="B6" s="2"/>
      <c r="C6" s="1"/>
      <c r="D6" s="1"/>
      <c r="E6" s="1"/>
      <c r="F6" s="2"/>
      <c r="G6" s="4" t="s">
        <v>8</v>
      </c>
    </row>
    <row r="7" spans="1:7" ht="27">
      <c r="A7" s="9" t="s">
        <v>14</v>
      </c>
      <c r="B7" s="12" t="s">
        <v>9</v>
      </c>
      <c r="C7" s="6" t="s">
        <v>10</v>
      </c>
      <c r="D7" s="7" t="s">
        <v>11</v>
      </c>
      <c r="E7" s="7" t="s">
        <v>12</v>
      </c>
      <c r="F7" s="5" t="s">
        <v>13</v>
      </c>
      <c r="G7" s="5" t="s">
        <v>15</v>
      </c>
    </row>
    <row r="8" spans="1:7" ht="27" customHeight="1">
      <c r="A8" s="10"/>
      <c r="B8" s="36" t="s">
        <v>56</v>
      </c>
      <c r="C8" s="36"/>
      <c r="D8" s="36"/>
      <c r="E8" s="36"/>
      <c r="F8" s="36"/>
      <c r="G8" s="39"/>
    </row>
    <row r="9" spans="1:7" ht="379.5" customHeight="1">
      <c r="A9" s="40"/>
      <c r="B9" s="37" t="s">
        <v>16</v>
      </c>
      <c r="C9" s="22">
        <v>625323</v>
      </c>
      <c r="D9" s="22">
        <v>956182</v>
      </c>
      <c r="E9" s="22">
        <v>877483</v>
      </c>
      <c r="F9" s="34" t="s">
        <v>65</v>
      </c>
      <c r="G9" s="14" t="s">
        <v>7</v>
      </c>
    </row>
    <row r="10" spans="1:7" ht="90" customHeight="1">
      <c r="A10" s="41">
        <v>1</v>
      </c>
      <c r="B10" s="38"/>
      <c r="C10" s="24">
        <v>31631</v>
      </c>
      <c r="D10" s="24">
        <v>31303</v>
      </c>
      <c r="E10" s="24">
        <v>31303</v>
      </c>
      <c r="F10" s="23" t="s">
        <v>46</v>
      </c>
      <c r="G10" s="16"/>
    </row>
    <row r="11" spans="1:7" ht="56.25">
      <c r="A11" s="42">
        <v>2</v>
      </c>
      <c r="B11" s="17" t="s">
        <v>17</v>
      </c>
      <c r="C11" s="8">
        <v>384700</v>
      </c>
      <c r="D11" s="8">
        <v>474493</v>
      </c>
      <c r="E11" s="8">
        <v>413000</v>
      </c>
      <c r="F11" s="18" t="s">
        <v>18</v>
      </c>
      <c r="G11" s="18" t="s">
        <v>59</v>
      </c>
    </row>
    <row r="12" spans="1:7" ht="207" customHeight="1">
      <c r="A12" s="40">
        <v>3</v>
      </c>
      <c r="B12" s="20" t="s">
        <v>6</v>
      </c>
      <c r="C12" s="13">
        <v>8000</v>
      </c>
      <c r="D12" s="13">
        <f>8500+7000+6000</f>
        <v>21500</v>
      </c>
      <c r="E12" s="13">
        <f>7200+800+6000+2000</f>
        <v>16000</v>
      </c>
      <c r="F12" s="14" t="s">
        <v>47</v>
      </c>
      <c r="G12" s="14" t="s">
        <v>60</v>
      </c>
    </row>
    <row r="13" spans="1:7" ht="66.75" customHeight="1">
      <c r="A13" s="42">
        <v>4</v>
      </c>
      <c r="B13" s="17" t="s">
        <v>19</v>
      </c>
      <c r="C13" s="8">
        <v>776715</v>
      </c>
      <c r="D13" s="8">
        <v>870530</v>
      </c>
      <c r="E13" s="8">
        <v>683000</v>
      </c>
      <c r="F13" s="18" t="s">
        <v>1</v>
      </c>
      <c r="G13" s="19" t="s">
        <v>20</v>
      </c>
    </row>
    <row r="14" spans="1:7" ht="58.5" customHeight="1">
      <c r="A14" s="42">
        <v>5</v>
      </c>
      <c r="B14" s="17" t="s">
        <v>21</v>
      </c>
      <c r="C14" s="8">
        <v>10000</v>
      </c>
      <c r="D14" s="8">
        <v>10000</v>
      </c>
      <c r="E14" s="8">
        <v>10000</v>
      </c>
      <c r="F14" s="18" t="s">
        <v>44</v>
      </c>
      <c r="G14" s="18"/>
    </row>
    <row r="15" spans="1:7" ht="136.5" customHeight="1">
      <c r="A15" s="41">
        <v>6</v>
      </c>
      <c r="B15" s="21" t="s">
        <v>22</v>
      </c>
      <c r="C15" s="11">
        <v>22140</v>
      </c>
      <c r="D15" s="11">
        <v>168141</v>
      </c>
      <c r="E15" s="11">
        <f>ROUNDDOWN(C15*0.85,-2)+27000</f>
        <v>45800</v>
      </c>
      <c r="F15" s="15" t="s">
        <v>58</v>
      </c>
      <c r="G15" s="15" t="s">
        <v>61</v>
      </c>
    </row>
    <row r="16" spans="1:7" ht="390.75" customHeight="1">
      <c r="A16" s="42">
        <v>7</v>
      </c>
      <c r="B16" s="17" t="s">
        <v>23</v>
      </c>
      <c r="C16" s="8">
        <v>621356</v>
      </c>
      <c r="D16" s="8">
        <f>1550514+87882</f>
        <v>1638396</v>
      </c>
      <c r="E16" s="8">
        <f>1180673-1200-5612+100000+10000</f>
        <v>1283861</v>
      </c>
      <c r="F16" s="18" t="s">
        <v>48</v>
      </c>
      <c r="G16" s="18" t="s">
        <v>62</v>
      </c>
    </row>
    <row r="17" spans="1:7" ht="105" customHeight="1">
      <c r="A17" s="42">
        <v>8</v>
      </c>
      <c r="B17" s="33" t="s">
        <v>25</v>
      </c>
      <c r="C17" s="8">
        <v>5000</v>
      </c>
      <c r="D17" s="8">
        <v>182223</v>
      </c>
      <c r="E17" s="8">
        <v>179400</v>
      </c>
      <c r="F17" s="18" t="s">
        <v>31</v>
      </c>
      <c r="G17" s="18" t="s">
        <v>49</v>
      </c>
    </row>
    <row r="18" spans="1:7" ht="279.75" customHeight="1">
      <c r="A18" s="43">
        <v>9</v>
      </c>
      <c r="B18" s="26" t="s">
        <v>26</v>
      </c>
      <c r="C18" s="27">
        <v>174069</v>
      </c>
      <c r="D18" s="27">
        <v>841434</v>
      </c>
      <c r="E18" s="27">
        <f>791835+1700</f>
        <v>793535</v>
      </c>
      <c r="F18" s="28" t="s">
        <v>24</v>
      </c>
      <c r="G18" s="28" t="s">
        <v>63</v>
      </c>
    </row>
    <row r="19" spans="1:7" ht="367.5" customHeight="1">
      <c r="A19" s="42">
        <v>10</v>
      </c>
      <c r="B19" s="17" t="s">
        <v>27</v>
      </c>
      <c r="C19" s="8">
        <v>981629</v>
      </c>
      <c r="D19" s="8">
        <v>925063</v>
      </c>
      <c r="E19" s="8">
        <f>904893-3700-362-11091-3700</f>
        <v>886040</v>
      </c>
      <c r="F19" s="18" t="s">
        <v>2</v>
      </c>
      <c r="G19" s="18" t="s">
        <v>64</v>
      </c>
    </row>
    <row r="20" spans="1:7" ht="56.25">
      <c r="A20" s="41">
        <v>11</v>
      </c>
      <c r="B20" s="21" t="s">
        <v>28</v>
      </c>
      <c r="C20" s="11">
        <v>150000</v>
      </c>
      <c r="D20" s="11">
        <v>214000</v>
      </c>
      <c r="E20" s="11">
        <v>214000</v>
      </c>
      <c r="F20" s="15" t="s">
        <v>50</v>
      </c>
      <c r="G20" s="25"/>
    </row>
    <row r="21" spans="1:7" ht="67.5" customHeight="1">
      <c r="A21" s="42">
        <v>12</v>
      </c>
      <c r="B21" s="17" t="s">
        <v>29</v>
      </c>
      <c r="C21" s="8">
        <v>20360</v>
      </c>
      <c r="D21" s="8">
        <v>15617</v>
      </c>
      <c r="E21" s="8">
        <v>15617</v>
      </c>
      <c r="F21" s="18" t="s">
        <v>34</v>
      </c>
      <c r="G21" s="19"/>
    </row>
    <row r="22" spans="1:7" ht="134.25" customHeight="1">
      <c r="A22" s="42">
        <v>13</v>
      </c>
      <c r="B22" s="17" t="s">
        <v>30</v>
      </c>
      <c r="C22" s="8">
        <v>259500</v>
      </c>
      <c r="D22" s="8">
        <v>339232</v>
      </c>
      <c r="E22" s="8">
        <v>339232</v>
      </c>
      <c r="F22" s="18" t="s">
        <v>33</v>
      </c>
      <c r="G22" s="19"/>
    </row>
    <row r="23" spans="1:7" ht="279.75" customHeight="1">
      <c r="A23" s="42">
        <v>14</v>
      </c>
      <c r="B23" s="17" t="s">
        <v>36</v>
      </c>
      <c r="C23" s="8">
        <v>18299</v>
      </c>
      <c r="D23" s="8">
        <v>70108</v>
      </c>
      <c r="E23" s="8">
        <v>66600</v>
      </c>
      <c r="F23" s="18" t="s">
        <v>51</v>
      </c>
      <c r="G23" s="18" t="s">
        <v>52</v>
      </c>
    </row>
    <row r="24" spans="1:7" ht="56.25">
      <c r="A24" s="41">
        <v>15</v>
      </c>
      <c r="B24" s="21" t="s">
        <v>37</v>
      </c>
      <c r="C24" s="11">
        <v>533122</v>
      </c>
      <c r="D24" s="11">
        <v>595460</v>
      </c>
      <c r="E24" s="11">
        <v>595460</v>
      </c>
      <c r="F24" s="15" t="s">
        <v>55</v>
      </c>
      <c r="G24" s="25"/>
    </row>
    <row r="25" spans="1:7" ht="105" customHeight="1">
      <c r="A25" s="42">
        <v>16</v>
      </c>
      <c r="B25" s="17" t="s">
        <v>38</v>
      </c>
      <c r="C25" s="8">
        <v>199146</v>
      </c>
      <c r="D25" s="8">
        <f>1299628-137624-2577</f>
        <v>1159427</v>
      </c>
      <c r="E25" s="8">
        <f>1294000-131996-2577</f>
        <v>1159427</v>
      </c>
      <c r="F25" s="18" t="s">
        <v>43</v>
      </c>
      <c r="G25" s="18" t="s">
        <v>53</v>
      </c>
    </row>
    <row r="26" spans="1:7" ht="123.75" customHeight="1">
      <c r="A26" s="42">
        <v>17</v>
      </c>
      <c r="B26" s="17" t="s">
        <v>39</v>
      </c>
      <c r="C26" s="8">
        <v>54599</v>
      </c>
      <c r="D26" s="8">
        <v>24478</v>
      </c>
      <c r="E26" s="8">
        <v>24478</v>
      </c>
      <c r="F26" s="18" t="s">
        <v>35</v>
      </c>
      <c r="G26" s="19"/>
    </row>
    <row r="27" spans="1:7" ht="132" customHeight="1">
      <c r="A27" s="42">
        <v>18</v>
      </c>
      <c r="B27" s="17" t="s">
        <v>42</v>
      </c>
      <c r="C27" s="8">
        <v>0</v>
      </c>
      <c r="D27" s="8">
        <v>42000</v>
      </c>
      <c r="E27" s="8">
        <v>42000</v>
      </c>
      <c r="F27" s="18" t="s">
        <v>54</v>
      </c>
      <c r="G27" s="18"/>
    </row>
    <row r="28" spans="1:7" ht="94.5" customHeight="1">
      <c r="A28" s="40">
        <v>19</v>
      </c>
      <c r="B28" s="20" t="s">
        <v>40</v>
      </c>
      <c r="C28" s="13">
        <v>14192</v>
      </c>
      <c r="D28" s="13">
        <v>14734</v>
      </c>
      <c r="E28" s="13">
        <v>14734</v>
      </c>
      <c r="F28" s="14" t="s">
        <v>5</v>
      </c>
      <c r="G28" s="29"/>
    </row>
    <row r="29" spans="1:7" ht="56.25">
      <c r="A29" s="42">
        <v>20</v>
      </c>
      <c r="B29" s="17" t="s">
        <v>41</v>
      </c>
      <c r="C29" s="8">
        <v>2142529</v>
      </c>
      <c r="D29" s="8">
        <v>2156470</v>
      </c>
      <c r="E29" s="8">
        <v>2156090</v>
      </c>
      <c r="F29" s="18" t="s">
        <v>4</v>
      </c>
      <c r="G29" s="18" t="s">
        <v>45</v>
      </c>
    </row>
    <row r="30" spans="1:7" ht="199.5" customHeight="1">
      <c r="A30" s="44">
        <v>21</v>
      </c>
      <c r="B30" s="17" t="s">
        <v>32</v>
      </c>
      <c r="C30" s="30">
        <v>146000</v>
      </c>
      <c r="D30" s="31">
        <v>252122</v>
      </c>
      <c r="E30" s="32">
        <v>229287</v>
      </c>
      <c r="F30" s="18" t="s">
        <v>3</v>
      </c>
      <c r="G30" s="18" t="s">
        <v>0</v>
      </c>
    </row>
  </sheetData>
  <mergeCells count="3">
    <mergeCell ref="B4:F4"/>
    <mergeCell ref="B8:G8"/>
    <mergeCell ref="B9:B10"/>
  </mergeCells>
  <printOptions horizontalCentered="1"/>
  <pageMargins left="0.5905511811023623" right="0.1968503937007874" top="0.1968503937007874" bottom="0.4724409448818898" header="0.1968503937007874" footer="0.1968503937007874"/>
  <pageSetup fitToHeight="0" fitToWidth="1" horizontalDpi="400" verticalDpi="400" orientation="landscape" paperSize="9" scale="91" r:id="rId1"/>
  <headerFooter alignWithMargins="0">
    <oddFooter>&amp;R&amp;8都市 政策-&amp;P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p32968</cp:lastModifiedBy>
  <cp:lastPrinted>2004-05-10T05:56:41Z</cp:lastPrinted>
  <dcterms:created xsi:type="dcterms:W3CDTF">2002-10-23T12:44:46Z</dcterms:created>
  <dcterms:modified xsi:type="dcterms:W3CDTF">2004-05-10T05:57:08Z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1743941803</vt:i4>
  </property>
  <property fmtid="{D5CDD505-2E9C-101B-9397-08002B2CF9AE}" pid="3" name="_EmailSubject">
    <vt:lpwstr>一覧</vt:lpwstr>
  </property>
  <property fmtid="{D5CDD505-2E9C-101B-9397-08002B2CF9AE}" pid="4" name="_AuthorEmail">
    <vt:lpwstr>ono-takeo@pref.gifu.lg.jp</vt:lpwstr>
  </property>
  <property fmtid="{D5CDD505-2E9C-101B-9397-08002B2CF9AE}" pid="5" name="_AuthorEmailDisplayName">
    <vt:lpwstr>大野 健夫</vt:lpwstr>
  </property>
  <property fmtid="{D5CDD505-2E9C-101B-9397-08002B2CF9AE}" pid="6" name="_PreviousAdHocReviewCycleID">
    <vt:i4>39091543</vt:i4>
  </property>
  <property fmtid="{D5CDD505-2E9C-101B-9397-08002B2CF9AE}" pid="7" name="_ReviewingToolsShownOnce">
    <vt:lpwstr/>
  </property>
</Properties>
</file>