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20" windowHeight="447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<sst xmlns="http://schemas.openxmlformats.org/spreadsheetml/2006/main" count="128" uniqueCount="65">
  <si>
    <t>（１）　人口動態総覧</t>
  </si>
  <si>
    <t>　ア　実数　（Ｔ２－１）</t>
  </si>
  <si>
    <t>　イ  率 （Ｔ２－２）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</si>
  <si>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</si>
  <si>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</si>
  <si>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</si>
  <si>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</si>
  <si>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</si>
  <si>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</si>
  <si>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</si>
  <si>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</si>
  <si>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</si>
  <si>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</si>
  <si>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</si>
  <si>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</si>
  <si>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</si>
  <si>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</si>
  <si>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</si>
  <si>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</si>
  <si>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</si>
  <si>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</si>
  <si>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</si>
  <si>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</si>
  <si>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</si>
  <si>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</si>
  <si>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</si>
  <si>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</si>
  <si>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</si>
  <si>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</si>
  <si>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</si>
  <si>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</si>
  <si>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</si>
  <si>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</si>
  <si>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</si>
  <si>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</si>
  <si>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</si>
  <si>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</si>
  <si>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</si>
  <si>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</si>
  <si>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</si>
  <si>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</si>
  <si>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</si>
  <si>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</si>
  <si>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</si>
  <si>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</si>
  <si>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</si>
  <si>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</si>
  <si>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</si>
  <si>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</si>
  <si>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</si>
  <si>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</si>
  <si>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</si>
  <si>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</si>
  <si>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</si>
  <si>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</si>
  <si>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</si>
  <si>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</si>
  <si>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</si>
  <si>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</si>
  <si>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</si>
  <si>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</si>
  <si>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 xml:space="preserve">     （平成１９年）</t>
  </si>
  <si>
    <t>　：　平成19年10月1日現在の推計人口　(総務省統計局）</t>
  </si>
  <si>
    <t>　：　平成19年10月1日現在の推計人口　(岐阜県人口動態調査）</t>
  </si>
  <si>
    <t>※全国及び県の数値は、厚生労働省公表値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</si>
</sst>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179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179" fontId="0" fillId="0" borderId="31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80" fontId="0" fillId="33" borderId="32" xfId="0" applyNumberFormat="1" applyFill="1" applyBorder="1" applyAlignment="1" applyProtection="1">
      <alignment vertical="center"/>
      <protection/>
    </xf>
    <xf numFmtId="180" fontId="0" fillId="33" borderId="22" xfId="0" applyNumberFormat="1" applyFill="1" applyBorder="1" applyAlignment="1" applyProtection="1">
      <alignment vertical="center"/>
      <protection/>
    </xf>
    <xf numFmtId="181" fontId="0" fillId="33" borderId="23" xfId="0" applyNumberFormat="1" applyFill="1" applyBorder="1" applyAlignment="1" applyProtection="1">
      <alignment vertical="center"/>
      <protection/>
    </xf>
    <xf numFmtId="180" fontId="0" fillId="33" borderId="33" xfId="0" applyNumberFormat="1" applyFill="1" applyBorder="1" applyAlignment="1" applyProtection="1">
      <alignment vertical="center"/>
      <protection/>
    </xf>
    <xf numFmtId="180" fontId="0" fillId="33" borderId="11" xfId="0" applyNumberFormat="1" applyFill="1" applyBorder="1" applyAlignment="1" applyProtection="1">
      <alignment vertical="center"/>
      <protection/>
    </xf>
    <xf numFmtId="181" fontId="0" fillId="33" borderId="12" xfId="0" applyNumberFormat="1" applyFill="1" applyBorder="1" applyAlignment="1" applyProtection="1">
      <alignment vertical="center"/>
      <protection/>
    </xf>
    <xf numFmtId="180" fontId="0" fillId="33" borderId="34" xfId="0" applyNumberFormat="1" applyFill="1" applyBorder="1" applyAlignment="1" applyProtection="1">
      <alignment vertical="center"/>
      <protection/>
    </xf>
    <xf numFmtId="180" fontId="0" fillId="33" borderId="35" xfId="0" applyNumberFormat="1" applyFill="1" applyBorder="1" applyAlignment="1" applyProtection="1">
      <alignment vertical="center"/>
      <protection/>
    </xf>
    <xf numFmtId="181" fontId="0" fillId="33" borderId="36" xfId="0" applyNumberFormat="1" applyFill="1" applyBorder="1" applyAlignment="1" applyProtection="1">
      <alignment vertical="center"/>
      <protection/>
    </xf>
    <xf numFmtId="180" fontId="0" fillId="33" borderId="19" xfId="0" applyNumberFormat="1" applyFill="1" applyBorder="1" applyAlignment="1" applyProtection="1">
      <alignment vertical="center"/>
      <protection/>
    </xf>
    <xf numFmtId="180" fontId="0" fillId="33" borderId="17" xfId="0" applyNumberFormat="1" applyFill="1" applyBorder="1" applyAlignment="1" applyProtection="1">
      <alignment vertical="center"/>
      <protection/>
    </xf>
    <xf numFmtId="181" fontId="0" fillId="33" borderId="18" xfId="0" applyNumberFormat="1" applyFill="1" applyBorder="1" applyAlignment="1" applyProtection="1">
      <alignment vertical="center"/>
      <protection/>
    </xf>
    <xf numFmtId="180" fontId="0" fillId="33" borderId="37" xfId="0" applyNumberFormat="1" applyFill="1" applyBorder="1" applyAlignment="1" applyProtection="1">
      <alignment vertical="center"/>
      <protection/>
    </xf>
    <xf numFmtId="180" fontId="0" fillId="33" borderId="14" xfId="0" applyNumberFormat="1" applyFill="1" applyBorder="1" applyAlignment="1" applyProtection="1">
      <alignment vertical="center"/>
      <protection/>
    </xf>
    <xf numFmtId="181" fontId="0" fillId="33" borderId="31" xfId="0" applyNumberFormat="1" applyFill="1" applyBorder="1" applyAlignment="1" applyProtection="1">
      <alignment vertical="center"/>
      <protection/>
    </xf>
    <xf numFmtId="179" fontId="0" fillId="0" borderId="38" xfId="0" applyNumberFormat="1" applyBorder="1" applyAlignment="1" applyProtection="1">
      <alignment vertical="center"/>
      <protection locked="0"/>
    </xf>
    <xf numFmtId="179" fontId="0" fillId="33" borderId="34" xfId="0" applyNumberFormat="1" applyFill="1" applyBorder="1" applyAlignment="1" applyProtection="1">
      <alignment vertical="center"/>
      <protection/>
    </xf>
    <xf numFmtId="179" fontId="0" fillId="33" borderId="37" xfId="0" applyNumberFormat="1" applyFill="1" applyBorder="1" applyAlignment="1" applyProtection="1">
      <alignment vertical="center"/>
      <protection/>
    </xf>
    <xf numFmtId="179" fontId="0" fillId="33" borderId="14" xfId="0" applyNumberFormat="1" applyFill="1" applyBorder="1" applyAlignment="1" applyProtection="1">
      <alignment vertical="center"/>
      <protection/>
    </xf>
    <xf numFmtId="179" fontId="0" fillId="33" borderId="35" xfId="0" applyNumberFormat="1" applyFill="1" applyBorder="1" applyAlignment="1" applyProtection="1">
      <alignment vertical="center"/>
      <protection/>
    </xf>
    <xf numFmtId="179" fontId="0" fillId="33" borderId="31" xfId="0" applyNumberFormat="1" applyFill="1" applyBorder="1" applyAlignment="1" applyProtection="1">
      <alignment vertical="center"/>
      <protection/>
    </xf>
    <xf numFmtId="179" fontId="0" fillId="33" borderId="36" xfId="0" applyNumberFormat="1" applyFill="1" applyBorder="1" applyAlignment="1" applyProtection="1">
      <alignment vertical="center"/>
      <protection/>
    </xf>
    <xf numFmtId="179" fontId="0" fillId="33" borderId="38" xfId="0" applyNumberFormat="1" applyFill="1" applyBorder="1" applyAlignment="1" applyProtection="1">
      <alignment vertical="center"/>
      <protection/>
    </xf>
    <xf numFmtId="179" fontId="0" fillId="33" borderId="39" xfId="0" applyNumberFormat="1" applyFill="1" applyBorder="1" applyAlignment="1" applyProtection="1">
      <alignment vertical="center"/>
      <protection/>
    </xf>
    <xf numFmtId="179" fontId="0" fillId="33" borderId="22" xfId="0" applyNumberFormat="1" applyFill="1" applyBorder="1" applyAlignment="1" applyProtection="1">
      <alignment vertical="center"/>
      <protection/>
    </xf>
    <xf numFmtId="179" fontId="0" fillId="33" borderId="11" xfId="0" applyNumberFormat="1" applyFill="1" applyBorder="1" applyAlignment="1" applyProtection="1">
      <alignment vertical="center"/>
      <protection/>
    </xf>
    <xf numFmtId="179" fontId="0" fillId="33" borderId="17" xfId="0" applyNumberFormat="1" applyFill="1" applyBorder="1" applyAlignment="1" applyProtection="1">
      <alignment vertical="center"/>
      <protection/>
    </xf>
    <xf numFmtId="179" fontId="0" fillId="0" borderId="40" xfId="0" applyNumberFormat="1" applyBorder="1" applyAlignment="1" applyProtection="1">
      <alignment vertical="center"/>
      <protection locked="0"/>
    </xf>
    <xf numFmtId="179" fontId="0" fillId="0" borderId="41" xfId="0" applyNumberFormat="1" applyBorder="1" applyAlignment="1" applyProtection="1">
      <alignment vertical="center"/>
      <protection locked="0"/>
    </xf>
    <xf numFmtId="179" fontId="0" fillId="33" borderId="42" xfId="0" applyNumberFormat="1" applyFill="1" applyBorder="1" applyAlignment="1" applyProtection="1">
      <alignment vertical="center"/>
      <protection/>
    </xf>
    <xf numFmtId="179" fontId="0" fillId="33" borderId="43" xfId="0" applyNumberFormat="1" applyFill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 locked="0"/>
    </xf>
    <xf numFmtId="179" fontId="0" fillId="0" borderId="42" xfId="0" applyNumberFormat="1" applyBorder="1" applyAlignment="1" applyProtection="1">
      <alignment vertical="center"/>
      <protection locked="0"/>
    </xf>
    <xf numFmtId="179" fontId="0" fillId="33" borderId="45" xfId="0" applyNumberFormat="1" applyFill="1" applyBorder="1" applyAlignment="1" applyProtection="1">
      <alignment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179" fontId="0" fillId="33" borderId="46" xfId="0" applyNumberFormat="1" applyFill="1" applyBorder="1" applyAlignment="1" applyProtection="1">
      <alignment vertical="center"/>
      <protection/>
    </xf>
    <xf numFmtId="179" fontId="0" fillId="0" borderId="17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180" fontId="0" fillId="0" borderId="32" xfId="0" applyNumberFormat="1" applyFill="1" applyBorder="1" applyAlignment="1" applyProtection="1">
      <alignment vertical="center"/>
      <protection/>
    </xf>
    <xf numFmtId="180" fontId="0" fillId="0" borderId="22" xfId="0" applyNumberFormat="1" applyFill="1" applyBorder="1" applyAlignment="1" applyProtection="1">
      <alignment vertical="center"/>
      <protection/>
    </xf>
    <xf numFmtId="181" fontId="0" fillId="0" borderId="2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82" fontId="0" fillId="33" borderId="38" xfId="0" applyNumberFormat="1" applyFill="1" applyBorder="1" applyAlignment="1" applyProtection="1">
      <alignment vertical="center"/>
      <protection/>
    </xf>
    <xf numFmtId="182" fontId="0" fillId="33" borderId="47" xfId="0" applyNumberFormat="1" applyFill="1" applyBorder="1" applyAlignment="1" applyProtection="1">
      <alignment vertical="center"/>
      <protection/>
    </xf>
    <xf numFmtId="182" fontId="0" fillId="33" borderId="22" xfId="0" applyNumberFormat="1" applyFill="1" applyBorder="1" applyAlignment="1" applyProtection="1">
      <alignment vertical="center"/>
      <protection/>
    </xf>
    <xf numFmtId="182" fontId="0" fillId="33" borderId="23" xfId="0" applyNumberFormat="1" applyFill="1" applyBorder="1" applyAlignment="1" applyProtection="1">
      <alignment vertical="center"/>
      <protection/>
    </xf>
    <xf numFmtId="182" fontId="0" fillId="33" borderId="11" xfId="0" applyNumberFormat="1" applyFill="1" applyBorder="1" applyAlignment="1" applyProtection="1">
      <alignment vertical="center"/>
      <protection/>
    </xf>
    <xf numFmtId="182" fontId="0" fillId="33" borderId="12" xfId="0" applyNumberFormat="1" applyFill="1" applyBorder="1" applyAlignment="1" applyProtection="1">
      <alignment vertical="center"/>
      <protection/>
    </xf>
    <xf numFmtId="182" fontId="0" fillId="33" borderId="35" xfId="0" applyNumberFormat="1" applyFill="1" applyBorder="1" applyAlignment="1" applyProtection="1">
      <alignment vertical="center"/>
      <protection/>
    </xf>
    <xf numFmtId="182" fontId="0" fillId="33" borderId="36" xfId="0" applyNumberFormat="1" applyFill="1" applyBorder="1" applyAlignment="1" applyProtection="1">
      <alignment vertical="center"/>
      <protection/>
    </xf>
    <xf numFmtId="182" fontId="0" fillId="33" borderId="17" xfId="0" applyNumberFormat="1" applyFill="1" applyBorder="1" applyAlignment="1" applyProtection="1">
      <alignment vertical="center"/>
      <protection/>
    </xf>
    <xf numFmtId="182" fontId="0" fillId="33" borderId="18" xfId="0" applyNumberFormat="1" applyFill="1" applyBorder="1" applyAlignment="1" applyProtection="1">
      <alignment vertical="center"/>
      <protection/>
    </xf>
    <xf numFmtId="182" fontId="0" fillId="33" borderId="14" xfId="0" applyNumberFormat="1" applyFill="1" applyBorder="1" applyAlignment="1" applyProtection="1">
      <alignment vertical="center"/>
      <protection/>
    </xf>
    <xf numFmtId="182" fontId="0" fillId="33" borderId="31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 locked="0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184" fontId="0" fillId="0" borderId="17" xfId="0" applyNumberFormat="1" applyBorder="1" applyAlignment="1" applyProtection="1">
      <alignment vertical="center"/>
      <protection locked="0"/>
    </xf>
    <xf numFmtId="184" fontId="0" fillId="0" borderId="22" xfId="0" applyNumberFormat="1" applyFill="1" applyBorder="1" applyAlignment="1" applyProtection="1">
      <alignment vertical="center"/>
      <protection/>
    </xf>
    <xf numFmtId="184" fontId="0" fillId="33" borderId="11" xfId="0" applyNumberFormat="1" applyFill="1" applyBorder="1" applyAlignment="1" applyProtection="1">
      <alignment vertical="center"/>
      <protection/>
    </xf>
    <xf numFmtId="184" fontId="0" fillId="33" borderId="35" xfId="0" applyNumberFormat="1" applyFill="1" applyBorder="1" applyAlignment="1" applyProtection="1">
      <alignment vertical="center"/>
      <protection/>
    </xf>
    <xf numFmtId="184" fontId="0" fillId="33" borderId="17" xfId="0" applyNumberFormat="1" applyFill="1" applyBorder="1" applyAlignment="1" applyProtection="1">
      <alignment vertical="center"/>
      <protection/>
    </xf>
    <xf numFmtId="184" fontId="0" fillId="33" borderId="22" xfId="0" applyNumberFormat="1" applyFill="1" applyBorder="1" applyAlignment="1" applyProtection="1">
      <alignment vertical="center"/>
      <protection/>
    </xf>
    <xf numFmtId="184" fontId="0" fillId="33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tabSelected="1" view="pageBreakPreview" zoomScale="70" zoomScaleNormal="77" zoomScaleSheetLayoutView="70" zoomScalePageLayoutView="0" workbookViewId="0" topLeftCell="A1">
      <selection activeCell="J22" sqref="J22"/>
    </sheetView>
  </sheetViews>
  <sheetFormatPr defaultColWidth="9.00390625" defaultRowHeight="13.5"/>
  <cols>
    <col min="2" max="2" width="13.375" style="0" customWidth="1"/>
    <col min="3" max="3" width="12.375" style="0" customWidth="1"/>
    <col min="4" max="4" width="12.00390625" style="0" customWidth="1"/>
    <col min="5" max="5" width="9.25390625" style="0" bestFit="1" customWidth="1"/>
    <col min="6" max="7" width="9.125" style="0" bestFit="1" customWidth="1"/>
    <col min="8" max="8" width="9.25390625" style="0" bestFit="1" customWidth="1"/>
    <col min="9" max="13" width="9.125" style="0" bestFit="1" customWidth="1"/>
    <col min="14" max="14" width="5.625" style="0" customWidth="1"/>
    <col min="15" max="15" width="9.00390625" style="3" customWidth="1"/>
    <col min="28" max="28" width="5.625" style="0" customWidth="1"/>
    <col min="34" max="35" width="9.25390625" style="0" bestFit="1" customWidth="1"/>
  </cols>
  <sheetData>
    <row r="1" spans="1:42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2</v>
      </c>
      <c r="AD2" s="5"/>
      <c r="AE2" s="5"/>
      <c r="AF2" s="5"/>
      <c r="AG2" s="7"/>
      <c r="AH2" s="7"/>
      <c r="AI2" s="7"/>
      <c r="AJ2" s="5"/>
      <c r="AK2" s="5"/>
      <c r="AL2" s="5"/>
      <c r="AM2" s="5"/>
      <c r="AN2" s="5"/>
      <c r="AO2" s="5"/>
      <c r="AP2" s="5"/>
    </row>
    <row r="3" spans="1:42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85" t="s">
        <v>61</v>
      </c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5" t="s">
        <v>61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85" t="s">
        <v>61</v>
      </c>
    </row>
    <row r="4" spans="1:42" ht="19.5" customHeight="1">
      <c r="A4" s="109"/>
      <c r="B4" s="122" t="s">
        <v>48</v>
      </c>
      <c r="C4" s="111"/>
      <c r="D4" s="112"/>
      <c r="E4" s="117" t="s">
        <v>49</v>
      </c>
      <c r="F4" s="111"/>
      <c r="G4" s="112"/>
      <c r="H4" s="117" t="s">
        <v>50</v>
      </c>
      <c r="I4" s="111"/>
      <c r="J4" s="112"/>
      <c r="K4" s="117" t="s">
        <v>51</v>
      </c>
      <c r="L4" s="111"/>
      <c r="M4" s="123"/>
      <c r="N4" s="8"/>
      <c r="O4" s="113"/>
      <c r="P4" s="111" t="s">
        <v>52</v>
      </c>
      <c r="Q4" s="111"/>
      <c r="R4" s="112"/>
      <c r="S4" s="115" t="s">
        <v>41</v>
      </c>
      <c r="T4" s="117" t="s">
        <v>53</v>
      </c>
      <c r="U4" s="111"/>
      <c r="V4" s="112"/>
      <c r="W4" s="117" t="s">
        <v>54</v>
      </c>
      <c r="X4" s="111"/>
      <c r="Y4" s="112"/>
      <c r="Z4" s="115" t="s">
        <v>4</v>
      </c>
      <c r="AA4" s="118" t="s">
        <v>5</v>
      </c>
      <c r="AB4" s="9"/>
      <c r="AC4" s="113"/>
      <c r="AD4" s="120" t="s">
        <v>6</v>
      </c>
      <c r="AE4" s="115" t="s">
        <v>7</v>
      </c>
      <c r="AF4" s="115" t="s">
        <v>44</v>
      </c>
      <c r="AG4" s="115" t="s">
        <v>45</v>
      </c>
      <c r="AH4" s="115" t="s">
        <v>46</v>
      </c>
      <c r="AI4" s="117" t="s">
        <v>56</v>
      </c>
      <c r="AJ4" s="111"/>
      <c r="AK4" s="112"/>
      <c r="AL4" s="117" t="s">
        <v>55</v>
      </c>
      <c r="AM4" s="111"/>
      <c r="AN4" s="112"/>
      <c r="AO4" s="115" t="s">
        <v>8</v>
      </c>
      <c r="AP4" s="118" t="s">
        <v>9</v>
      </c>
    </row>
    <row r="5" spans="1:42" ht="41.25" thickBot="1">
      <c r="A5" s="110"/>
      <c r="B5" s="10" t="s">
        <v>10</v>
      </c>
      <c r="C5" s="11" t="s">
        <v>11</v>
      </c>
      <c r="D5" s="11" t="s">
        <v>12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11</v>
      </c>
      <c r="J5" s="11" t="s">
        <v>12</v>
      </c>
      <c r="K5" s="11" t="s">
        <v>13</v>
      </c>
      <c r="L5" s="11" t="s">
        <v>11</v>
      </c>
      <c r="M5" s="12" t="s">
        <v>12</v>
      </c>
      <c r="N5" s="8"/>
      <c r="O5" s="114"/>
      <c r="P5" s="13" t="s">
        <v>14</v>
      </c>
      <c r="Q5" s="14" t="s">
        <v>11</v>
      </c>
      <c r="R5" s="14" t="s">
        <v>12</v>
      </c>
      <c r="S5" s="116"/>
      <c r="T5" s="14" t="s">
        <v>13</v>
      </c>
      <c r="U5" s="14" t="s">
        <v>3</v>
      </c>
      <c r="V5" s="14" t="s">
        <v>15</v>
      </c>
      <c r="W5" s="14" t="s">
        <v>13</v>
      </c>
      <c r="X5" s="14" t="s">
        <v>42</v>
      </c>
      <c r="Y5" s="14" t="s">
        <v>43</v>
      </c>
      <c r="Z5" s="116"/>
      <c r="AA5" s="119"/>
      <c r="AB5" s="9"/>
      <c r="AC5" s="114"/>
      <c r="AD5" s="121"/>
      <c r="AE5" s="116"/>
      <c r="AF5" s="116"/>
      <c r="AG5" s="116"/>
      <c r="AH5" s="116"/>
      <c r="AI5" s="14" t="s">
        <v>13</v>
      </c>
      <c r="AJ5" s="14" t="s">
        <v>3</v>
      </c>
      <c r="AK5" s="14" t="s">
        <v>15</v>
      </c>
      <c r="AL5" s="14" t="s">
        <v>13</v>
      </c>
      <c r="AM5" s="14" t="s">
        <v>47</v>
      </c>
      <c r="AN5" s="14" t="s">
        <v>43</v>
      </c>
      <c r="AO5" s="116"/>
      <c r="AP5" s="119"/>
    </row>
    <row r="6" spans="1:42" ht="20.25" customHeight="1">
      <c r="A6" s="15" t="s">
        <v>16</v>
      </c>
      <c r="B6" s="66">
        <f>SUM(C6:D6)</f>
        <v>127771000</v>
      </c>
      <c r="C6" s="58">
        <v>62310000</v>
      </c>
      <c r="D6" s="70">
        <v>65461000</v>
      </c>
      <c r="E6" s="65">
        <f aca="true" t="shared" si="0" ref="E6:E21">SUM(F6:G6)</f>
        <v>1089818</v>
      </c>
      <c r="F6" s="58">
        <v>559847</v>
      </c>
      <c r="G6" s="70">
        <v>529971</v>
      </c>
      <c r="H6" s="65">
        <f aca="true" t="shared" si="1" ref="H6:H21">SUM(I6:J6)</f>
        <v>1108334</v>
      </c>
      <c r="I6" s="58">
        <v>592784</v>
      </c>
      <c r="J6" s="58">
        <v>515550</v>
      </c>
      <c r="K6" s="86">
        <f>E6-H6</f>
        <v>-18516</v>
      </c>
      <c r="L6" s="86">
        <f aca="true" t="shared" si="2" ref="L6:L21">F6-I6</f>
        <v>-32937</v>
      </c>
      <c r="M6" s="87">
        <f aca="true" t="shared" si="3" ref="M6:M21">G6-J6</f>
        <v>14421</v>
      </c>
      <c r="N6" s="16"/>
      <c r="O6" s="17" t="s">
        <v>16</v>
      </c>
      <c r="P6" s="66">
        <f aca="true" t="shared" si="4" ref="P6:P21">SUM(Q6:R6)</f>
        <v>2828</v>
      </c>
      <c r="Q6" s="79">
        <v>1534</v>
      </c>
      <c r="R6" s="79">
        <v>1294</v>
      </c>
      <c r="S6" s="18">
        <v>1434</v>
      </c>
      <c r="T6" s="65">
        <f>SUM(U6:V6)</f>
        <v>29313</v>
      </c>
      <c r="U6" s="18">
        <v>13107</v>
      </c>
      <c r="V6" s="18">
        <v>16206</v>
      </c>
      <c r="W6" s="65">
        <f aca="true" t="shared" si="5" ref="W6:W21">SUM(X6:Y6)</f>
        <v>4906</v>
      </c>
      <c r="X6" s="18">
        <v>3854</v>
      </c>
      <c r="Y6" s="18">
        <v>1052</v>
      </c>
      <c r="Z6" s="18">
        <v>719822</v>
      </c>
      <c r="AA6" s="19">
        <v>254832</v>
      </c>
      <c r="AB6" s="5"/>
      <c r="AC6" s="17" t="s">
        <v>16</v>
      </c>
      <c r="AD6" s="20">
        <v>8.6</v>
      </c>
      <c r="AE6" s="21">
        <v>8.8</v>
      </c>
      <c r="AF6" s="101">
        <v>-0.1</v>
      </c>
      <c r="AG6" s="21">
        <v>2.6</v>
      </c>
      <c r="AH6" s="21">
        <v>1.3</v>
      </c>
      <c r="AI6" s="21">
        <v>26.2</v>
      </c>
      <c r="AJ6" s="21">
        <v>11.7</v>
      </c>
      <c r="AK6" s="21">
        <v>14.5</v>
      </c>
      <c r="AL6" s="21">
        <v>4.5</v>
      </c>
      <c r="AM6" s="21">
        <v>3.5</v>
      </c>
      <c r="AN6" s="21">
        <v>1</v>
      </c>
      <c r="AO6" s="21">
        <v>5.7</v>
      </c>
      <c r="AP6" s="22">
        <v>2.02</v>
      </c>
    </row>
    <row r="7" spans="1:42" ht="20.25" customHeight="1">
      <c r="A7" s="23" t="s">
        <v>17</v>
      </c>
      <c r="B7" s="76">
        <f aca="true" t="shared" si="6" ref="B7:B21">SUM(C7:D7)</f>
        <v>2102259</v>
      </c>
      <c r="C7" s="26">
        <v>1018531</v>
      </c>
      <c r="D7" s="71">
        <v>1083728</v>
      </c>
      <c r="E7" s="67">
        <f t="shared" si="0"/>
        <v>17696</v>
      </c>
      <c r="F7" s="26">
        <v>9077</v>
      </c>
      <c r="G7" s="71">
        <v>8619</v>
      </c>
      <c r="H7" s="67">
        <f t="shared" si="1"/>
        <v>18910</v>
      </c>
      <c r="I7" s="26">
        <v>10045</v>
      </c>
      <c r="J7" s="26">
        <v>8865</v>
      </c>
      <c r="K7" s="88">
        <f aca="true" t="shared" si="7" ref="K7:K21">E7-H7</f>
        <v>-1214</v>
      </c>
      <c r="L7" s="88">
        <f t="shared" si="2"/>
        <v>-968</v>
      </c>
      <c r="M7" s="89">
        <f t="shared" si="3"/>
        <v>-246</v>
      </c>
      <c r="N7" s="24"/>
      <c r="O7" s="25" t="s">
        <v>17</v>
      </c>
      <c r="P7" s="76">
        <f t="shared" si="4"/>
        <v>43</v>
      </c>
      <c r="Q7" s="26">
        <v>29</v>
      </c>
      <c r="R7" s="26">
        <v>14</v>
      </c>
      <c r="S7" s="26">
        <v>25</v>
      </c>
      <c r="T7" s="67">
        <f aca="true" t="shared" si="8" ref="T7:T21">SUM(U7:V7)</f>
        <v>430</v>
      </c>
      <c r="U7" s="98">
        <v>189</v>
      </c>
      <c r="V7" s="98">
        <v>241</v>
      </c>
      <c r="W7" s="67">
        <f t="shared" si="5"/>
        <v>86</v>
      </c>
      <c r="X7" s="26">
        <v>64</v>
      </c>
      <c r="Y7" s="26">
        <v>22</v>
      </c>
      <c r="Z7" s="99">
        <v>10687</v>
      </c>
      <c r="AA7" s="100">
        <v>3560</v>
      </c>
      <c r="AB7" s="5"/>
      <c r="AC7" s="25" t="s">
        <v>17</v>
      </c>
      <c r="AD7" s="82">
        <v>8.6</v>
      </c>
      <c r="AE7" s="83">
        <v>9.2</v>
      </c>
      <c r="AF7" s="102">
        <v>-0.6</v>
      </c>
      <c r="AG7" s="83">
        <v>2.4</v>
      </c>
      <c r="AH7" s="83">
        <v>1.4</v>
      </c>
      <c r="AI7" s="83">
        <v>23.7</v>
      </c>
      <c r="AJ7" s="83">
        <v>10.4</v>
      </c>
      <c r="AK7" s="83">
        <v>13.3</v>
      </c>
      <c r="AL7" s="83">
        <v>4.8</v>
      </c>
      <c r="AM7" s="83">
        <v>3.6</v>
      </c>
      <c r="AN7" s="83">
        <v>1.2</v>
      </c>
      <c r="AO7" s="83">
        <v>5.2</v>
      </c>
      <c r="AP7" s="84">
        <v>1.73</v>
      </c>
    </row>
    <row r="8" spans="1:42" ht="20.25" customHeight="1" thickBot="1">
      <c r="A8" s="28" t="s">
        <v>18</v>
      </c>
      <c r="B8" s="77">
        <f t="shared" si="6"/>
        <v>390429</v>
      </c>
      <c r="C8" s="61">
        <f>C9+C18</f>
        <v>190222</v>
      </c>
      <c r="D8" s="72">
        <f>D9+D18</f>
        <v>200207</v>
      </c>
      <c r="E8" s="68">
        <f t="shared" si="0"/>
        <v>3243</v>
      </c>
      <c r="F8" s="61">
        <f>F9+F18</f>
        <v>1645</v>
      </c>
      <c r="G8" s="72">
        <f>G9+G18</f>
        <v>1598</v>
      </c>
      <c r="H8" s="68">
        <f t="shared" si="1"/>
        <v>3624</v>
      </c>
      <c r="I8" s="61">
        <f>I9+I18</f>
        <v>1903</v>
      </c>
      <c r="J8" s="61">
        <f>J9+J18</f>
        <v>1721</v>
      </c>
      <c r="K8" s="90">
        <f t="shared" si="7"/>
        <v>-381</v>
      </c>
      <c r="L8" s="90">
        <f t="shared" si="2"/>
        <v>-258</v>
      </c>
      <c r="M8" s="91">
        <f t="shared" si="3"/>
        <v>-123</v>
      </c>
      <c r="N8" s="24"/>
      <c r="O8" s="29" t="s">
        <v>18</v>
      </c>
      <c r="P8" s="77">
        <f t="shared" si="4"/>
        <v>5</v>
      </c>
      <c r="Q8" s="61">
        <f>Q9+Q18</f>
        <v>5</v>
      </c>
      <c r="R8" s="61">
        <f>R9+R18</f>
        <v>0</v>
      </c>
      <c r="S8" s="61">
        <f>S9+S18</f>
        <v>4</v>
      </c>
      <c r="T8" s="68">
        <f t="shared" si="8"/>
        <v>77</v>
      </c>
      <c r="U8" s="61">
        <f>U9+U18</f>
        <v>29</v>
      </c>
      <c r="V8" s="61">
        <f>V9+V18</f>
        <v>48</v>
      </c>
      <c r="W8" s="68">
        <f t="shared" si="5"/>
        <v>19</v>
      </c>
      <c r="X8" s="61">
        <f>X9+X18</f>
        <v>15</v>
      </c>
      <c r="Y8" s="61">
        <f>Y9+Y18</f>
        <v>4</v>
      </c>
      <c r="Z8" s="61">
        <f>Z9+Z18</f>
        <v>1916</v>
      </c>
      <c r="AA8" s="63">
        <f>AA9+AA18</f>
        <v>611</v>
      </c>
      <c r="AB8" s="5"/>
      <c r="AC8" s="29" t="s">
        <v>18</v>
      </c>
      <c r="AD8" s="46">
        <f aca="true" t="shared" si="9" ref="AD8:AD21">E8/B8*1000</f>
        <v>8.30624774286746</v>
      </c>
      <c r="AE8" s="47">
        <f aca="true" t="shared" si="10" ref="AE8:AE21">H8/B8*1000</f>
        <v>9.28209738518399</v>
      </c>
      <c r="AF8" s="103">
        <f aca="true" t="shared" si="11" ref="AF8:AF21">K8/B8*1000</f>
        <v>-0.9758496423165287</v>
      </c>
      <c r="AG8" s="47">
        <f aca="true" t="shared" si="12" ref="AG8:AG21">P8/E8*1000</f>
        <v>1.5417823003391922</v>
      </c>
      <c r="AH8" s="47">
        <f aca="true" t="shared" si="13" ref="AH8:AH21">S8/E8*1000</f>
        <v>1.2334258402713536</v>
      </c>
      <c r="AI8" s="47">
        <f aca="true" t="shared" si="14" ref="AI8:AI21">T8/(E8+T8)*1000</f>
        <v>23.192771084337352</v>
      </c>
      <c r="AJ8" s="47">
        <f aca="true" t="shared" si="15" ref="AJ8:AJ21">U8/(E8+T8)*1000</f>
        <v>8.734939759036145</v>
      </c>
      <c r="AK8" s="47">
        <f aca="true" t="shared" si="16" ref="AK8:AK21">V8/(E8+T8)*1000</f>
        <v>14.457831325301205</v>
      </c>
      <c r="AL8" s="47">
        <f aca="true" t="shared" si="17" ref="AL8:AL21">W8/(E8+X8)*1000</f>
        <v>5.831798649478207</v>
      </c>
      <c r="AM8" s="47">
        <f aca="true" t="shared" si="18" ref="AM8:AM21">X8/(E8+X8)*1000</f>
        <v>4.6040515653775325</v>
      </c>
      <c r="AN8" s="47">
        <f aca="true" t="shared" si="19" ref="AN8:AN21">Y8/(E8+X8)*1000</f>
        <v>1.2277470841006752</v>
      </c>
      <c r="AO8" s="47">
        <f aca="true" t="shared" si="20" ref="AO8:AO21">Z8/B8*1000</f>
        <v>4.907422348237452</v>
      </c>
      <c r="AP8" s="48">
        <f aca="true" t="shared" si="21" ref="AP8:AP21">AA8/B8*1000</f>
        <v>1.5649452269170578</v>
      </c>
    </row>
    <row r="9" spans="1:42" ht="20.25" customHeight="1" thickBot="1">
      <c r="A9" s="30" t="s">
        <v>19</v>
      </c>
      <c r="B9" s="59">
        <f t="shared" si="6"/>
        <v>316387</v>
      </c>
      <c r="C9" s="62">
        <f>SUM(C10:C17)</f>
        <v>154207</v>
      </c>
      <c r="D9" s="73">
        <f>SUM(D10:D17)</f>
        <v>162180</v>
      </c>
      <c r="E9" s="62">
        <f t="shared" si="0"/>
        <v>2681</v>
      </c>
      <c r="F9" s="62">
        <f>SUM(F10:F17)</f>
        <v>1355</v>
      </c>
      <c r="G9" s="73">
        <f>SUM(G10:G17)</f>
        <v>1326</v>
      </c>
      <c r="H9" s="62">
        <f t="shared" si="1"/>
        <v>2873</v>
      </c>
      <c r="I9" s="62">
        <f>SUM(I10:I17)</f>
        <v>1522</v>
      </c>
      <c r="J9" s="62">
        <f>SUM(J10:J17)</f>
        <v>1351</v>
      </c>
      <c r="K9" s="92">
        <f t="shared" si="7"/>
        <v>-192</v>
      </c>
      <c r="L9" s="92">
        <f t="shared" si="2"/>
        <v>-167</v>
      </c>
      <c r="M9" s="93">
        <f t="shared" si="3"/>
        <v>-25</v>
      </c>
      <c r="N9" s="24"/>
      <c r="O9" s="31" t="s">
        <v>19</v>
      </c>
      <c r="P9" s="59">
        <f t="shared" si="4"/>
        <v>5</v>
      </c>
      <c r="Q9" s="62">
        <f>SUM(Q10:Q17)</f>
        <v>5</v>
      </c>
      <c r="R9" s="62">
        <f>SUM(R10:R17)</f>
        <v>0</v>
      </c>
      <c r="S9" s="62">
        <f>SUM(S10:S17)</f>
        <v>4</v>
      </c>
      <c r="T9" s="62">
        <f t="shared" si="8"/>
        <v>59</v>
      </c>
      <c r="U9" s="62">
        <f>SUM(U10:U17)</f>
        <v>21</v>
      </c>
      <c r="V9" s="62">
        <f>SUM(V10:V17)</f>
        <v>38</v>
      </c>
      <c r="W9" s="62">
        <f t="shared" si="5"/>
        <v>17</v>
      </c>
      <c r="X9" s="62">
        <f>SUM(X10:X17)</f>
        <v>14</v>
      </c>
      <c r="Y9" s="62">
        <f>SUM(Y10:Y17)</f>
        <v>3</v>
      </c>
      <c r="Z9" s="62">
        <f>SUM(Z10:Z17)</f>
        <v>1562</v>
      </c>
      <c r="AA9" s="64">
        <f>SUM(AA10:AA17)</f>
        <v>497</v>
      </c>
      <c r="AB9" s="5"/>
      <c r="AC9" s="31" t="s">
        <v>19</v>
      </c>
      <c r="AD9" s="49">
        <f t="shared" si="9"/>
        <v>8.473799492393809</v>
      </c>
      <c r="AE9" s="50">
        <f t="shared" si="10"/>
        <v>9.080651227768524</v>
      </c>
      <c r="AF9" s="104">
        <f t="shared" si="11"/>
        <v>-0.6068517353747152</v>
      </c>
      <c r="AG9" s="50">
        <f t="shared" si="12"/>
        <v>1.864975755315181</v>
      </c>
      <c r="AH9" s="50">
        <f t="shared" si="13"/>
        <v>1.4919806042521448</v>
      </c>
      <c r="AI9" s="50">
        <f t="shared" si="14"/>
        <v>21.532846715328468</v>
      </c>
      <c r="AJ9" s="50">
        <f t="shared" si="15"/>
        <v>7.664233576642336</v>
      </c>
      <c r="AK9" s="50">
        <f t="shared" si="16"/>
        <v>13.868613138686133</v>
      </c>
      <c r="AL9" s="50">
        <f t="shared" si="17"/>
        <v>6.307977736549165</v>
      </c>
      <c r="AM9" s="50">
        <f t="shared" si="18"/>
        <v>5.194805194805195</v>
      </c>
      <c r="AN9" s="50">
        <f t="shared" si="19"/>
        <v>1.1131725417439704</v>
      </c>
      <c r="AO9" s="50">
        <f t="shared" si="20"/>
        <v>4.9369917221630475</v>
      </c>
      <c r="AP9" s="51">
        <f t="shared" si="21"/>
        <v>1.570861002506424</v>
      </c>
    </row>
    <row r="10" spans="1:42" ht="20.25" customHeight="1">
      <c r="A10" s="32" t="s">
        <v>20</v>
      </c>
      <c r="B10" s="78">
        <f t="shared" si="6"/>
        <v>162944</v>
      </c>
      <c r="C10" s="18">
        <v>79229</v>
      </c>
      <c r="D10" s="74">
        <v>83715</v>
      </c>
      <c r="E10" s="69">
        <f t="shared" si="0"/>
        <v>1468</v>
      </c>
      <c r="F10" s="18">
        <v>724</v>
      </c>
      <c r="G10" s="74">
        <v>744</v>
      </c>
      <c r="H10" s="69">
        <f t="shared" si="1"/>
        <v>1445</v>
      </c>
      <c r="I10" s="18">
        <v>762</v>
      </c>
      <c r="J10" s="18">
        <v>683</v>
      </c>
      <c r="K10" s="94">
        <f t="shared" si="7"/>
        <v>23</v>
      </c>
      <c r="L10" s="94">
        <f t="shared" si="2"/>
        <v>-38</v>
      </c>
      <c r="M10" s="95">
        <f t="shared" si="3"/>
        <v>61</v>
      </c>
      <c r="N10" s="24"/>
      <c r="O10" s="17" t="s">
        <v>20</v>
      </c>
      <c r="P10" s="78">
        <f t="shared" si="4"/>
        <v>3</v>
      </c>
      <c r="Q10" s="18">
        <v>3</v>
      </c>
      <c r="R10" s="33">
        <v>0</v>
      </c>
      <c r="S10" s="33">
        <v>3</v>
      </c>
      <c r="T10" s="69">
        <f t="shared" si="8"/>
        <v>31</v>
      </c>
      <c r="U10" s="18">
        <v>11</v>
      </c>
      <c r="V10" s="18">
        <v>20</v>
      </c>
      <c r="W10" s="69">
        <f t="shared" si="5"/>
        <v>12</v>
      </c>
      <c r="X10" s="18">
        <v>11</v>
      </c>
      <c r="Y10" s="33">
        <v>1</v>
      </c>
      <c r="Z10" s="18">
        <v>836</v>
      </c>
      <c r="AA10" s="19">
        <v>267</v>
      </c>
      <c r="AB10" s="5"/>
      <c r="AC10" s="17" t="s">
        <v>20</v>
      </c>
      <c r="AD10" s="52">
        <f>E10/B10*1000</f>
        <v>9.00923016496465</v>
      </c>
      <c r="AE10" s="53">
        <f t="shared" si="10"/>
        <v>8.868077376276512</v>
      </c>
      <c r="AF10" s="105">
        <f t="shared" si="11"/>
        <v>0.14115278868813824</v>
      </c>
      <c r="AG10" s="53">
        <f t="shared" si="12"/>
        <v>2.0435967302452314</v>
      </c>
      <c r="AH10" s="53">
        <f t="shared" si="13"/>
        <v>2.0435967302452314</v>
      </c>
      <c r="AI10" s="53">
        <f t="shared" si="14"/>
        <v>20.68045363575717</v>
      </c>
      <c r="AJ10" s="53">
        <f t="shared" si="15"/>
        <v>7.33822548365577</v>
      </c>
      <c r="AK10" s="53">
        <f t="shared" si="16"/>
        <v>13.3422281521014</v>
      </c>
      <c r="AL10" s="53">
        <f t="shared" si="17"/>
        <v>8.113590263691684</v>
      </c>
      <c r="AM10" s="53">
        <f t="shared" si="18"/>
        <v>7.437457741717377</v>
      </c>
      <c r="AN10" s="53">
        <f t="shared" si="19"/>
        <v>0.676132521974307</v>
      </c>
      <c r="AO10" s="53">
        <f t="shared" si="20"/>
        <v>5.130597014925373</v>
      </c>
      <c r="AP10" s="54">
        <f t="shared" si="21"/>
        <v>1.6385997643362136</v>
      </c>
    </row>
    <row r="11" spans="1:42" ht="20.25" customHeight="1">
      <c r="A11" s="23" t="s">
        <v>57</v>
      </c>
      <c r="B11" s="76">
        <f t="shared" si="6"/>
        <v>38615</v>
      </c>
      <c r="C11" s="26">
        <v>18802</v>
      </c>
      <c r="D11" s="71">
        <v>19813</v>
      </c>
      <c r="E11" s="67">
        <f t="shared" si="0"/>
        <v>241</v>
      </c>
      <c r="F11" s="26">
        <v>117</v>
      </c>
      <c r="G11" s="71">
        <v>124</v>
      </c>
      <c r="H11" s="67">
        <f t="shared" si="1"/>
        <v>394</v>
      </c>
      <c r="I11" s="26">
        <v>197</v>
      </c>
      <c r="J11" s="26">
        <v>197</v>
      </c>
      <c r="K11" s="88">
        <f t="shared" si="7"/>
        <v>-153</v>
      </c>
      <c r="L11" s="88">
        <f t="shared" si="2"/>
        <v>-80</v>
      </c>
      <c r="M11" s="89">
        <f t="shared" si="3"/>
        <v>-73</v>
      </c>
      <c r="N11" s="24"/>
      <c r="O11" s="25" t="s">
        <v>57</v>
      </c>
      <c r="P11" s="76">
        <f t="shared" si="4"/>
        <v>0</v>
      </c>
      <c r="Q11" s="26">
        <v>0</v>
      </c>
      <c r="R11" s="26">
        <v>0</v>
      </c>
      <c r="S11" s="26">
        <v>0</v>
      </c>
      <c r="T11" s="67">
        <f t="shared" si="8"/>
        <v>4</v>
      </c>
      <c r="U11" s="26">
        <v>2</v>
      </c>
      <c r="V11" s="26">
        <v>2</v>
      </c>
      <c r="W11" s="67">
        <f t="shared" si="5"/>
        <v>1</v>
      </c>
      <c r="X11" s="26">
        <v>0</v>
      </c>
      <c r="Y11" s="34">
        <v>1</v>
      </c>
      <c r="Z11" s="26">
        <v>158</v>
      </c>
      <c r="AA11" s="27">
        <v>49</v>
      </c>
      <c r="AB11" s="5"/>
      <c r="AC11" s="25" t="s">
        <v>57</v>
      </c>
      <c r="AD11" s="43">
        <f t="shared" si="9"/>
        <v>6.241098018904571</v>
      </c>
      <c r="AE11" s="44">
        <f t="shared" si="10"/>
        <v>10.203288877379258</v>
      </c>
      <c r="AF11" s="106">
        <f t="shared" si="11"/>
        <v>-3.962190858474686</v>
      </c>
      <c r="AG11" s="44">
        <f t="shared" si="12"/>
        <v>0</v>
      </c>
      <c r="AH11" s="44">
        <f t="shared" si="13"/>
        <v>0</v>
      </c>
      <c r="AI11" s="44">
        <f t="shared" si="14"/>
        <v>16.3265306122449</v>
      </c>
      <c r="AJ11" s="44">
        <f t="shared" si="15"/>
        <v>8.16326530612245</v>
      </c>
      <c r="AK11" s="44">
        <f t="shared" si="16"/>
        <v>8.16326530612245</v>
      </c>
      <c r="AL11" s="44">
        <f t="shared" si="17"/>
        <v>4.149377593360996</v>
      </c>
      <c r="AM11" s="44">
        <f t="shared" si="18"/>
        <v>0</v>
      </c>
      <c r="AN11" s="44">
        <f t="shared" si="19"/>
        <v>4.149377593360996</v>
      </c>
      <c r="AO11" s="44">
        <f t="shared" si="20"/>
        <v>4.091674219862748</v>
      </c>
      <c r="AP11" s="45">
        <f t="shared" si="21"/>
        <v>1.2689369416030039</v>
      </c>
    </row>
    <row r="12" spans="1:42" ht="20.25" customHeight="1">
      <c r="A12" s="23" t="s">
        <v>21</v>
      </c>
      <c r="B12" s="76">
        <f t="shared" si="6"/>
        <v>32045</v>
      </c>
      <c r="C12" s="26">
        <v>15580</v>
      </c>
      <c r="D12" s="71">
        <v>16465</v>
      </c>
      <c r="E12" s="67">
        <f t="shared" si="0"/>
        <v>244</v>
      </c>
      <c r="F12" s="26">
        <v>122</v>
      </c>
      <c r="G12" s="71">
        <v>122</v>
      </c>
      <c r="H12" s="67">
        <f t="shared" si="1"/>
        <v>316</v>
      </c>
      <c r="I12" s="26">
        <v>173</v>
      </c>
      <c r="J12" s="26">
        <v>143</v>
      </c>
      <c r="K12" s="88">
        <f t="shared" si="7"/>
        <v>-72</v>
      </c>
      <c r="L12" s="88">
        <f t="shared" si="2"/>
        <v>-51</v>
      </c>
      <c r="M12" s="89">
        <f t="shared" si="3"/>
        <v>-21</v>
      </c>
      <c r="N12" s="24"/>
      <c r="O12" s="25" t="s">
        <v>21</v>
      </c>
      <c r="P12" s="76">
        <f t="shared" si="4"/>
        <v>0</v>
      </c>
      <c r="Q12" s="34">
        <v>0</v>
      </c>
      <c r="R12" s="26">
        <v>0</v>
      </c>
      <c r="S12" s="34">
        <v>0</v>
      </c>
      <c r="T12" s="67">
        <f t="shared" si="8"/>
        <v>9</v>
      </c>
      <c r="U12" s="26">
        <v>2</v>
      </c>
      <c r="V12" s="26">
        <v>7</v>
      </c>
      <c r="W12" s="67">
        <f t="shared" si="5"/>
        <v>2</v>
      </c>
      <c r="X12" s="26">
        <v>1</v>
      </c>
      <c r="Y12" s="34">
        <v>1</v>
      </c>
      <c r="Z12" s="26">
        <v>134</v>
      </c>
      <c r="AA12" s="27">
        <v>48</v>
      </c>
      <c r="AB12" s="5"/>
      <c r="AC12" s="25" t="s">
        <v>21</v>
      </c>
      <c r="AD12" s="43">
        <f t="shared" si="9"/>
        <v>7.6142924013106565</v>
      </c>
      <c r="AE12" s="44">
        <f t="shared" si="10"/>
        <v>9.861132782025278</v>
      </c>
      <c r="AF12" s="106">
        <f t="shared" si="11"/>
        <v>-2.24684038071462</v>
      </c>
      <c r="AG12" s="44">
        <f t="shared" si="12"/>
        <v>0</v>
      </c>
      <c r="AH12" s="44">
        <f t="shared" si="13"/>
        <v>0</v>
      </c>
      <c r="AI12" s="44">
        <f t="shared" si="14"/>
        <v>35.57312252964427</v>
      </c>
      <c r="AJ12" s="44">
        <f t="shared" si="15"/>
        <v>7.905138339920948</v>
      </c>
      <c r="AK12" s="44">
        <f t="shared" si="16"/>
        <v>27.66798418972332</v>
      </c>
      <c r="AL12" s="44">
        <f t="shared" si="17"/>
        <v>8.16326530612245</v>
      </c>
      <c r="AM12" s="44">
        <f t="shared" si="18"/>
        <v>4.081632653061225</v>
      </c>
      <c r="AN12" s="44">
        <f t="shared" si="19"/>
        <v>4.081632653061225</v>
      </c>
      <c r="AO12" s="44">
        <f t="shared" si="20"/>
        <v>4.181619597441099</v>
      </c>
      <c r="AP12" s="45">
        <f t="shared" si="21"/>
        <v>1.4978935871430799</v>
      </c>
    </row>
    <row r="13" spans="1:42" ht="20.25" customHeight="1">
      <c r="A13" s="23" t="s">
        <v>22</v>
      </c>
      <c r="B13" s="76">
        <f t="shared" si="6"/>
        <v>28809</v>
      </c>
      <c r="C13" s="26">
        <v>13967</v>
      </c>
      <c r="D13" s="71">
        <v>14842</v>
      </c>
      <c r="E13" s="67">
        <f t="shared" si="0"/>
        <v>248</v>
      </c>
      <c r="F13" s="26">
        <v>127</v>
      </c>
      <c r="G13" s="71">
        <v>121</v>
      </c>
      <c r="H13" s="67">
        <f t="shared" si="1"/>
        <v>279</v>
      </c>
      <c r="I13" s="26">
        <v>141</v>
      </c>
      <c r="J13" s="26">
        <v>138</v>
      </c>
      <c r="K13" s="88">
        <f t="shared" si="7"/>
        <v>-31</v>
      </c>
      <c r="L13" s="88">
        <f t="shared" si="2"/>
        <v>-14</v>
      </c>
      <c r="M13" s="89">
        <f t="shared" si="3"/>
        <v>-17</v>
      </c>
      <c r="N13" s="24"/>
      <c r="O13" s="25" t="s">
        <v>22</v>
      </c>
      <c r="P13" s="76">
        <f t="shared" si="4"/>
        <v>0</v>
      </c>
      <c r="Q13" s="34">
        <v>0</v>
      </c>
      <c r="R13" s="34">
        <v>0</v>
      </c>
      <c r="S13" s="34">
        <v>0</v>
      </c>
      <c r="T13" s="67">
        <f t="shared" si="8"/>
        <v>1</v>
      </c>
      <c r="U13" s="26">
        <v>0</v>
      </c>
      <c r="V13" s="26">
        <v>1</v>
      </c>
      <c r="W13" s="67">
        <f t="shared" si="5"/>
        <v>1</v>
      </c>
      <c r="X13" s="34">
        <v>1</v>
      </c>
      <c r="Y13" s="34">
        <v>0</v>
      </c>
      <c r="Z13" s="26">
        <v>129</v>
      </c>
      <c r="AA13" s="27">
        <v>44</v>
      </c>
      <c r="AB13" s="5"/>
      <c r="AC13" s="25" t="s">
        <v>22</v>
      </c>
      <c r="AD13" s="43">
        <f t="shared" si="9"/>
        <v>8.608420979555</v>
      </c>
      <c r="AE13" s="44">
        <f t="shared" si="10"/>
        <v>9.684473601999375</v>
      </c>
      <c r="AF13" s="106">
        <f t="shared" si="11"/>
        <v>-1.076052622444375</v>
      </c>
      <c r="AG13" s="44">
        <f t="shared" si="12"/>
        <v>0</v>
      </c>
      <c r="AH13" s="44">
        <f t="shared" si="13"/>
        <v>0</v>
      </c>
      <c r="AI13" s="44">
        <f t="shared" si="14"/>
        <v>4.016064257028112</v>
      </c>
      <c r="AJ13" s="44">
        <f t="shared" si="15"/>
        <v>0</v>
      </c>
      <c r="AK13" s="44">
        <f t="shared" si="16"/>
        <v>4.016064257028112</v>
      </c>
      <c r="AL13" s="44">
        <f t="shared" si="17"/>
        <v>4.016064257028112</v>
      </c>
      <c r="AM13" s="44">
        <f t="shared" si="18"/>
        <v>4.016064257028112</v>
      </c>
      <c r="AN13" s="44">
        <f t="shared" si="19"/>
        <v>0</v>
      </c>
      <c r="AO13" s="44">
        <f t="shared" si="20"/>
        <v>4.477767364365302</v>
      </c>
      <c r="AP13" s="45">
        <f t="shared" si="21"/>
        <v>1.5273004963726613</v>
      </c>
    </row>
    <row r="14" spans="1:42" ht="20.25" customHeight="1">
      <c r="A14" s="23" t="s">
        <v>23</v>
      </c>
      <c r="B14" s="76">
        <f t="shared" si="6"/>
        <v>8415</v>
      </c>
      <c r="C14" s="26">
        <v>4077</v>
      </c>
      <c r="D14" s="71">
        <v>4338</v>
      </c>
      <c r="E14" s="67">
        <f t="shared" si="0"/>
        <v>54</v>
      </c>
      <c r="F14" s="26">
        <v>25</v>
      </c>
      <c r="G14" s="71">
        <v>29</v>
      </c>
      <c r="H14" s="67">
        <f t="shared" si="1"/>
        <v>89</v>
      </c>
      <c r="I14" s="26">
        <v>49</v>
      </c>
      <c r="J14" s="26">
        <v>40</v>
      </c>
      <c r="K14" s="88">
        <f t="shared" si="7"/>
        <v>-35</v>
      </c>
      <c r="L14" s="88">
        <f t="shared" si="2"/>
        <v>-24</v>
      </c>
      <c r="M14" s="89">
        <f t="shared" si="3"/>
        <v>-11</v>
      </c>
      <c r="N14" s="24"/>
      <c r="O14" s="25" t="s">
        <v>23</v>
      </c>
      <c r="P14" s="76">
        <f t="shared" si="4"/>
        <v>0</v>
      </c>
      <c r="Q14" s="34">
        <v>0</v>
      </c>
      <c r="R14" s="34">
        <v>0</v>
      </c>
      <c r="S14" s="34">
        <v>0</v>
      </c>
      <c r="T14" s="67">
        <f t="shared" si="8"/>
        <v>1</v>
      </c>
      <c r="U14" s="34">
        <v>0</v>
      </c>
      <c r="V14" s="34">
        <v>1</v>
      </c>
      <c r="W14" s="67">
        <f t="shared" si="5"/>
        <v>1</v>
      </c>
      <c r="X14" s="34">
        <v>1</v>
      </c>
      <c r="Y14" s="34">
        <v>0</v>
      </c>
      <c r="Z14" s="26">
        <v>30</v>
      </c>
      <c r="AA14" s="27">
        <v>13</v>
      </c>
      <c r="AB14" s="5"/>
      <c r="AC14" s="25" t="s">
        <v>23</v>
      </c>
      <c r="AD14" s="43">
        <f t="shared" si="9"/>
        <v>6.4171122994652405</v>
      </c>
      <c r="AE14" s="44">
        <f t="shared" si="10"/>
        <v>10.57635175282234</v>
      </c>
      <c r="AF14" s="106">
        <f t="shared" si="11"/>
        <v>-4.159239453357101</v>
      </c>
      <c r="AG14" s="44">
        <f t="shared" si="12"/>
        <v>0</v>
      </c>
      <c r="AH14" s="44">
        <f t="shared" si="13"/>
        <v>0</v>
      </c>
      <c r="AI14" s="44">
        <f t="shared" si="14"/>
        <v>18.18181818181818</v>
      </c>
      <c r="AJ14" s="44">
        <f t="shared" si="15"/>
        <v>0</v>
      </c>
      <c r="AK14" s="44">
        <f t="shared" si="16"/>
        <v>18.18181818181818</v>
      </c>
      <c r="AL14" s="44">
        <f t="shared" si="17"/>
        <v>18.18181818181818</v>
      </c>
      <c r="AM14" s="44">
        <f t="shared" si="18"/>
        <v>18.18181818181818</v>
      </c>
      <c r="AN14" s="44">
        <f t="shared" si="19"/>
        <v>0</v>
      </c>
      <c r="AO14" s="44">
        <f t="shared" si="20"/>
        <v>3.5650623885918002</v>
      </c>
      <c r="AP14" s="45">
        <f t="shared" si="21"/>
        <v>1.5448603683897801</v>
      </c>
    </row>
    <row r="15" spans="1:42" ht="20.25" customHeight="1">
      <c r="A15" s="23" t="s">
        <v>24</v>
      </c>
      <c r="B15" s="76">
        <f t="shared" si="6"/>
        <v>20544</v>
      </c>
      <c r="C15" s="26">
        <v>10081</v>
      </c>
      <c r="D15" s="71">
        <v>10463</v>
      </c>
      <c r="E15" s="67">
        <f t="shared" si="0"/>
        <v>156</v>
      </c>
      <c r="F15" s="26">
        <v>92</v>
      </c>
      <c r="G15" s="71">
        <v>64</v>
      </c>
      <c r="H15" s="67">
        <f t="shared" si="1"/>
        <v>154</v>
      </c>
      <c r="I15" s="26">
        <v>92</v>
      </c>
      <c r="J15" s="26">
        <v>62</v>
      </c>
      <c r="K15" s="88">
        <f t="shared" si="7"/>
        <v>2</v>
      </c>
      <c r="L15" s="88">
        <f t="shared" si="2"/>
        <v>0</v>
      </c>
      <c r="M15" s="89">
        <f t="shared" si="3"/>
        <v>2</v>
      </c>
      <c r="N15" s="24"/>
      <c r="O15" s="25" t="s">
        <v>24</v>
      </c>
      <c r="P15" s="76">
        <f t="shared" si="4"/>
        <v>0</v>
      </c>
      <c r="Q15" s="26">
        <v>0</v>
      </c>
      <c r="R15" s="26">
        <v>0</v>
      </c>
      <c r="S15" s="26">
        <v>0</v>
      </c>
      <c r="T15" s="67">
        <f t="shared" si="8"/>
        <v>6</v>
      </c>
      <c r="U15" s="26">
        <v>3</v>
      </c>
      <c r="V15" s="26">
        <v>3</v>
      </c>
      <c r="W15" s="67">
        <f t="shared" si="5"/>
        <v>0</v>
      </c>
      <c r="X15" s="26">
        <v>0</v>
      </c>
      <c r="Y15" s="34">
        <v>0</v>
      </c>
      <c r="Z15" s="26">
        <v>110</v>
      </c>
      <c r="AA15" s="27">
        <v>37</v>
      </c>
      <c r="AB15" s="5"/>
      <c r="AC15" s="25" t="s">
        <v>24</v>
      </c>
      <c r="AD15" s="43">
        <f t="shared" si="9"/>
        <v>7.593457943925234</v>
      </c>
      <c r="AE15" s="44">
        <f t="shared" si="10"/>
        <v>7.496105919003115</v>
      </c>
      <c r="AF15" s="106">
        <f t="shared" si="11"/>
        <v>0.09735202492211838</v>
      </c>
      <c r="AG15" s="44">
        <f t="shared" si="12"/>
        <v>0</v>
      </c>
      <c r="AH15" s="44">
        <f t="shared" si="13"/>
        <v>0</v>
      </c>
      <c r="AI15" s="44">
        <f t="shared" si="14"/>
        <v>37.03703703703704</v>
      </c>
      <c r="AJ15" s="44">
        <f t="shared" si="15"/>
        <v>18.51851851851852</v>
      </c>
      <c r="AK15" s="44">
        <f t="shared" si="16"/>
        <v>18.51851851851852</v>
      </c>
      <c r="AL15" s="44">
        <f t="shared" si="17"/>
        <v>0</v>
      </c>
      <c r="AM15" s="44">
        <f t="shared" si="18"/>
        <v>0</v>
      </c>
      <c r="AN15" s="44">
        <f t="shared" si="19"/>
        <v>0</v>
      </c>
      <c r="AO15" s="44">
        <f t="shared" si="20"/>
        <v>5.354361370716511</v>
      </c>
      <c r="AP15" s="45">
        <f t="shared" si="21"/>
        <v>1.80101246105919</v>
      </c>
    </row>
    <row r="16" spans="1:42" ht="20.25" customHeight="1">
      <c r="A16" s="23" t="s">
        <v>25</v>
      </c>
      <c r="B16" s="76">
        <f t="shared" si="6"/>
        <v>9560</v>
      </c>
      <c r="C16" s="26">
        <v>4682</v>
      </c>
      <c r="D16" s="71">
        <v>4878</v>
      </c>
      <c r="E16" s="67">
        <f t="shared" si="0"/>
        <v>110</v>
      </c>
      <c r="F16" s="26">
        <v>58</v>
      </c>
      <c r="G16" s="71">
        <v>52</v>
      </c>
      <c r="H16" s="67">
        <f t="shared" si="1"/>
        <v>79</v>
      </c>
      <c r="I16" s="26">
        <v>44</v>
      </c>
      <c r="J16" s="26">
        <v>35</v>
      </c>
      <c r="K16" s="88">
        <f t="shared" si="7"/>
        <v>31</v>
      </c>
      <c r="L16" s="88">
        <f t="shared" si="2"/>
        <v>14</v>
      </c>
      <c r="M16" s="89">
        <f t="shared" si="3"/>
        <v>17</v>
      </c>
      <c r="N16" s="24"/>
      <c r="O16" s="25" t="s">
        <v>25</v>
      </c>
      <c r="P16" s="76">
        <f t="shared" si="4"/>
        <v>1</v>
      </c>
      <c r="Q16" s="34">
        <v>1</v>
      </c>
      <c r="R16" s="34">
        <v>0</v>
      </c>
      <c r="S16" s="34">
        <v>1</v>
      </c>
      <c r="T16" s="67">
        <f t="shared" si="8"/>
        <v>1</v>
      </c>
      <c r="U16" s="26">
        <v>1</v>
      </c>
      <c r="V16" s="34">
        <v>0</v>
      </c>
      <c r="W16" s="67">
        <f t="shared" si="5"/>
        <v>0</v>
      </c>
      <c r="X16" s="26">
        <v>0</v>
      </c>
      <c r="Y16" s="34">
        <v>0</v>
      </c>
      <c r="Z16" s="26">
        <v>66</v>
      </c>
      <c r="AA16" s="27">
        <v>16</v>
      </c>
      <c r="AB16" s="5"/>
      <c r="AC16" s="25" t="s">
        <v>25</v>
      </c>
      <c r="AD16" s="43">
        <f t="shared" si="9"/>
        <v>11.506276150627615</v>
      </c>
      <c r="AE16" s="44">
        <f t="shared" si="10"/>
        <v>8.263598326359832</v>
      </c>
      <c r="AF16" s="106">
        <f t="shared" si="11"/>
        <v>3.2426778242677825</v>
      </c>
      <c r="AG16" s="44">
        <f t="shared" si="12"/>
        <v>9.09090909090909</v>
      </c>
      <c r="AH16" s="44">
        <f t="shared" si="13"/>
        <v>9.09090909090909</v>
      </c>
      <c r="AI16" s="44">
        <f t="shared" si="14"/>
        <v>9.00900900900901</v>
      </c>
      <c r="AJ16" s="44">
        <f t="shared" si="15"/>
        <v>9.00900900900901</v>
      </c>
      <c r="AK16" s="44">
        <f t="shared" si="16"/>
        <v>0</v>
      </c>
      <c r="AL16" s="44">
        <f t="shared" si="17"/>
        <v>0</v>
      </c>
      <c r="AM16" s="44">
        <f t="shared" si="18"/>
        <v>0</v>
      </c>
      <c r="AN16" s="44">
        <f t="shared" si="19"/>
        <v>0</v>
      </c>
      <c r="AO16" s="44">
        <f t="shared" si="20"/>
        <v>6.903765690376569</v>
      </c>
      <c r="AP16" s="45">
        <f t="shared" si="21"/>
        <v>1.6736401673640167</v>
      </c>
    </row>
    <row r="17" spans="1:42" ht="20.25" customHeight="1" thickBot="1">
      <c r="A17" s="23" t="s">
        <v>26</v>
      </c>
      <c r="B17" s="76">
        <f t="shared" si="6"/>
        <v>15455</v>
      </c>
      <c r="C17" s="26">
        <v>7789</v>
      </c>
      <c r="D17" s="71">
        <v>7666</v>
      </c>
      <c r="E17" s="67">
        <f t="shared" si="0"/>
        <v>160</v>
      </c>
      <c r="F17" s="26">
        <v>90</v>
      </c>
      <c r="G17" s="71">
        <v>70</v>
      </c>
      <c r="H17" s="67">
        <f t="shared" si="1"/>
        <v>117</v>
      </c>
      <c r="I17" s="26">
        <v>64</v>
      </c>
      <c r="J17" s="26">
        <v>53</v>
      </c>
      <c r="K17" s="88">
        <f t="shared" si="7"/>
        <v>43</v>
      </c>
      <c r="L17" s="88">
        <f t="shared" si="2"/>
        <v>26</v>
      </c>
      <c r="M17" s="89">
        <f t="shared" si="3"/>
        <v>17</v>
      </c>
      <c r="N17" s="24"/>
      <c r="O17" s="25" t="s">
        <v>26</v>
      </c>
      <c r="P17" s="76">
        <f t="shared" si="4"/>
        <v>1</v>
      </c>
      <c r="Q17" s="34">
        <v>1</v>
      </c>
      <c r="R17" s="34">
        <v>0</v>
      </c>
      <c r="S17" s="34">
        <v>0</v>
      </c>
      <c r="T17" s="67">
        <f t="shared" si="8"/>
        <v>6</v>
      </c>
      <c r="U17" s="26">
        <v>2</v>
      </c>
      <c r="V17" s="34">
        <v>4</v>
      </c>
      <c r="W17" s="67">
        <f t="shared" si="5"/>
        <v>0</v>
      </c>
      <c r="X17" s="34">
        <v>0</v>
      </c>
      <c r="Y17" s="34">
        <v>0</v>
      </c>
      <c r="Z17" s="26">
        <v>99</v>
      </c>
      <c r="AA17" s="27">
        <v>23</v>
      </c>
      <c r="AB17" s="5"/>
      <c r="AC17" s="25" t="s">
        <v>26</v>
      </c>
      <c r="AD17" s="43">
        <f t="shared" si="9"/>
        <v>10.352636687156261</v>
      </c>
      <c r="AE17" s="44">
        <f t="shared" si="10"/>
        <v>7.570365577483015</v>
      </c>
      <c r="AF17" s="106">
        <f t="shared" si="11"/>
        <v>2.7822711096732453</v>
      </c>
      <c r="AG17" s="44">
        <f t="shared" si="12"/>
        <v>6.25</v>
      </c>
      <c r="AH17" s="44">
        <f t="shared" si="13"/>
        <v>0</v>
      </c>
      <c r="AI17" s="44">
        <f t="shared" si="14"/>
        <v>36.144578313253014</v>
      </c>
      <c r="AJ17" s="44">
        <f t="shared" si="15"/>
        <v>12.048192771084338</v>
      </c>
      <c r="AK17" s="44">
        <f t="shared" si="16"/>
        <v>24.096385542168676</v>
      </c>
      <c r="AL17" s="44">
        <f t="shared" si="17"/>
        <v>0</v>
      </c>
      <c r="AM17" s="44">
        <f t="shared" si="18"/>
        <v>0</v>
      </c>
      <c r="AN17" s="44">
        <f t="shared" si="19"/>
        <v>0</v>
      </c>
      <c r="AO17" s="44">
        <f t="shared" si="20"/>
        <v>6.405693950177936</v>
      </c>
      <c r="AP17" s="45">
        <f t="shared" si="21"/>
        <v>1.4881915237787124</v>
      </c>
    </row>
    <row r="18" spans="1:42" ht="20.25" customHeight="1" thickBot="1">
      <c r="A18" s="30" t="s">
        <v>19</v>
      </c>
      <c r="B18" s="59">
        <f t="shared" si="6"/>
        <v>74042</v>
      </c>
      <c r="C18" s="62">
        <f aca="true" t="shared" si="22" ref="C18:J18">SUM(C19:C21)</f>
        <v>36015</v>
      </c>
      <c r="D18" s="73">
        <f t="shared" si="22"/>
        <v>38027</v>
      </c>
      <c r="E18" s="62">
        <f t="shared" si="0"/>
        <v>562</v>
      </c>
      <c r="F18" s="62">
        <f t="shared" si="22"/>
        <v>290</v>
      </c>
      <c r="G18" s="73">
        <f t="shared" si="22"/>
        <v>272</v>
      </c>
      <c r="H18" s="62">
        <f t="shared" si="1"/>
        <v>751</v>
      </c>
      <c r="I18" s="62">
        <f t="shared" si="22"/>
        <v>381</v>
      </c>
      <c r="J18" s="62">
        <f t="shared" si="22"/>
        <v>370</v>
      </c>
      <c r="K18" s="92">
        <f t="shared" si="7"/>
        <v>-189</v>
      </c>
      <c r="L18" s="92">
        <f t="shared" si="2"/>
        <v>-91</v>
      </c>
      <c r="M18" s="93">
        <f t="shared" si="3"/>
        <v>-98</v>
      </c>
      <c r="N18" s="24"/>
      <c r="O18" s="31" t="s">
        <v>19</v>
      </c>
      <c r="P18" s="59">
        <f t="shared" si="4"/>
        <v>0</v>
      </c>
      <c r="Q18" s="62">
        <f aca="true" t="shared" si="23" ref="Q18:AA18">SUM(Q19:Q21)</f>
        <v>0</v>
      </c>
      <c r="R18" s="62">
        <f t="shared" si="23"/>
        <v>0</v>
      </c>
      <c r="S18" s="62">
        <f t="shared" si="23"/>
        <v>0</v>
      </c>
      <c r="T18" s="62">
        <f t="shared" si="8"/>
        <v>18</v>
      </c>
      <c r="U18" s="62">
        <f t="shared" si="23"/>
        <v>8</v>
      </c>
      <c r="V18" s="62">
        <f t="shared" si="23"/>
        <v>10</v>
      </c>
      <c r="W18" s="62">
        <f t="shared" si="5"/>
        <v>2</v>
      </c>
      <c r="X18" s="62">
        <f t="shared" si="23"/>
        <v>1</v>
      </c>
      <c r="Y18" s="62">
        <f t="shared" si="23"/>
        <v>1</v>
      </c>
      <c r="Z18" s="62">
        <f t="shared" si="23"/>
        <v>354</v>
      </c>
      <c r="AA18" s="64">
        <f t="shared" si="23"/>
        <v>114</v>
      </c>
      <c r="AB18" s="5"/>
      <c r="AC18" s="31" t="s">
        <v>19</v>
      </c>
      <c r="AD18" s="49">
        <f t="shared" si="9"/>
        <v>7.590286594095243</v>
      </c>
      <c r="AE18" s="50">
        <f t="shared" si="10"/>
        <v>10.142891872180654</v>
      </c>
      <c r="AF18" s="104">
        <f t="shared" si="11"/>
        <v>-2.552605278085411</v>
      </c>
      <c r="AG18" s="50">
        <f t="shared" si="12"/>
        <v>0</v>
      </c>
      <c r="AH18" s="50">
        <f t="shared" si="13"/>
        <v>0</v>
      </c>
      <c r="AI18" s="50">
        <f t="shared" si="14"/>
        <v>31.03448275862069</v>
      </c>
      <c r="AJ18" s="50">
        <f t="shared" si="15"/>
        <v>13.793103448275861</v>
      </c>
      <c r="AK18" s="50">
        <f t="shared" si="16"/>
        <v>17.241379310344826</v>
      </c>
      <c r="AL18" s="50">
        <f t="shared" si="17"/>
        <v>3.552397868561279</v>
      </c>
      <c r="AM18" s="50">
        <f t="shared" si="18"/>
        <v>1.7761989342806395</v>
      </c>
      <c r="AN18" s="50">
        <f t="shared" si="19"/>
        <v>1.7761989342806395</v>
      </c>
      <c r="AO18" s="50">
        <f t="shared" si="20"/>
        <v>4.781070203398071</v>
      </c>
      <c r="AP18" s="51">
        <f t="shared" si="21"/>
        <v>1.5396666756705655</v>
      </c>
    </row>
    <row r="19" spans="1:42" ht="20.25" customHeight="1">
      <c r="A19" s="32" t="s">
        <v>27</v>
      </c>
      <c r="B19" s="78">
        <f t="shared" si="6"/>
        <v>25395</v>
      </c>
      <c r="C19" s="18">
        <v>12398</v>
      </c>
      <c r="D19" s="74">
        <v>12997</v>
      </c>
      <c r="E19" s="69">
        <f t="shared" si="0"/>
        <v>174</v>
      </c>
      <c r="F19" s="18">
        <v>90</v>
      </c>
      <c r="G19" s="74">
        <v>84</v>
      </c>
      <c r="H19" s="69">
        <f t="shared" si="1"/>
        <v>325</v>
      </c>
      <c r="I19" s="18">
        <v>168</v>
      </c>
      <c r="J19" s="18">
        <v>157</v>
      </c>
      <c r="K19" s="94">
        <f t="shared" si="7"/>
        <v>-151</v>
      </c>
      <c r="L19" s="94">
        <f t="shared" si="2"/>
        <v>-78</v>
      </c>
      <c r="M19" s="95">
        <f t="shared" si="3"/>
        <v>-73</v>
      </c>
      <c r="N19" s="24"/>
      <c r="O19" s="17" t="s">
        <v>27</v>
      </c>
      <c r="P19" s="78">
        <f t="shared" si="4"/>
        <v>0</v>
      </c>
      <c r="Q19" s="33">
        <v>0</v>
      </c>
      <c r="R19" s="33">
        <v>0</v>
      </c>
      <c r="S19" s="33">
        <v>0</v>
      </c>
      <c r="T19" s="69">
        <f t="shared" si="8"/>
        <v>5</v>
      </c>
      <c r="U19" s="18">
        <v>2</v>
      </c>
      <c r="V19" s="33">
        <v>3</v>
      </c>
      <c r="W19" s="69">
        <f t="shared" si="5"/>
        <v>2</v>
      </c>
      <c r="X19" s="18">
        <v>1</v>
      </c>
      <c r="Y19" s="33">
        <v>1</v>
      </c>
      <c r="Z19" s="18">
        <v>100</v>
      </c>
      <c r="AA19" s="19">
        <v>39</v>
      </c>
      <c r="AB19" s="5"/>
      <c r="AC19" s="17" t="s">
        <v>27</v>
      </c>
      <c r="AD19" s="52">
        <f t="shared" si="9"/>
        <v>6.851742468989959</v>
      </c>
      <c r="AE19" s="53">
        <f t="shared" si="10"/>
        <v>12.797794841504233</v>
      </c>
      <c r="AF19" s="105">
        <f t="shared" si="11"/>
        <v>-5.946052372514274</v>
      </c>
      <c r="AG19" s="53">
        <f t="shared" si="12"/>
        <v>0</v>
      </c>
      <c r="AH19" s="53">
        <f t="shared" si="13"/>
        <v>0</v>
      </c>
      <c r="AI19" s="53">
        <f t="shared" si="14"/>
        <v>27.932960893854748</v>
      </c>
      <c r="AJ19" s="53">
        <f t="shared" si="15"/>
        <v>11.1731843575419</v>
      </c>
      <c r="AK19" s="53">
        <f t="shared" si="16"/>
        <v>16.75977653631285</v>
      </c>
      <c r="AL19" s="53">
        <f t="shared" si="17"/>
        <v>11.428571428571429</v>
      </c>
      <c r="AM19" s="53">
        <f t="shared" si="18"/>
        <v>5.714285714285714</v>
      </c>
      <c r="AN19" s="53">
        <f t="shared" si="19"/>
        <v>5.714285714285714</v>
      </c>
      <c r="AO19" s="53">
        <f t="shared" si="20"/>
        <v>3.9377830281551485</v>
      </c>
      <c r="AP19" s="54">
        <f t="shared" si="21"/>
        <v>1.5357353809805079</v>
      </c>
    </row>
    <row r="20" spans="1:42" ht="20.25" customHeight="1">
      <c r="A20" s="23" t="s">
        <v>28</v>
      </c>
      <c r="B20" s="76">
        <f t="shared" si="6"/>
        <v>23876</v>
      </c>
      <c r="C20" s="26">
        <v>11640</v>
      </c>
      <c r="D20" s="71">
        <v>12236</v>
      </c>
      <c r="E20" s="67">
        <f t="shared" si="0"/>
        <v>189</v>
      </c>
      <c r="F20" s="26">
        <v>99</v>
      </c>
      <c r="G20" s="71">
        <v>90</v>
      </c>
      <c r="H20" s="67">
        <f t="shared" si="1"/>
        <v>212</v>
      </c>
      <c r="I20" s="26">
        <v>109</v>
      </c>
      <c r="J20" s="26">
        <v>103</v>
      </c>
      <c r="K20" s="88">
        <f t="shared" si="7"/>
        <v>-23</v>
      </c>
      <c r="L20" s="88">
        <f t="shared" si="2"/>
        <v>-10</v>
      </c>
      <c r="M20" s="89">
        <f t="shared" si="3"/>
        <v>-13</v>
      </c>
      <c r="N20" s="24"/>
      <c r="O20" s="25" t="s">
        <v>28</v>
      </c>
      <c r="P20" s="76">
        <f t="shared" si="4"/>
        <v>0</v>
      </c>
      <c r="Q20" s="34">
        <v>0</v>
      </c>
      <c r="R20" s="34">
        <v>0</v>
      </c>
      <c r="S20" s="34">
        <v>0</v>
      </c>
      <c r="T20" s="67">
        <f t="shared" si="8"/>
        <v>10</v>
      </c>
      <c r="U20" s="26">
        <v>5</v>
      </c>
      <c r="V20" s="26">
        <v>5</v>
      </c>
      <c r="W20" s="67">
        <f t="shared" si="5"/>
        <v>0</v>
      </c>
      <c r="X20" s="26">
        <v>0</v>
      </c>
      <c r="Y20" s="34">
        <v>0</v>
      </c>
      <c r="Z20" s="26">
        <v>129</v>
      </c>
      <c r="AA20" s="27">
        <v>37</v>
      </c>
      <c r="AB20" s="5"/>
      <c r="AC20" s="25" t="s">
        <v>28</v>
      </c>
      <c r="AD20" s="43">
        <f t="shared" si="9"/>
        <v>7.915898810521025</v>
      </c>
      <c r="AE20" s="44">
        <f t="shared" si="10"/>
        <v>8.879209247780198</v>
      </c>
      <c r="AF20" s="106">
        <f t="shared" si="11"/>
        <v>-0.9633104372591724</v>
      </c>
      <c r="AG20" s="44">
        <f t="shared" si="12"/>
        <v>0</v>
      </c>
      <c r="AH20" s="44">
        <f t="shared" si="13"/>
        <v>0</v>
      </c>
      <c r="AI20" s="44">
        <f t="shared" si="14"/>
        <v>50.25125628140704</v>
      </c>
      <c r="AJ20" s="44">
        <f t="shared" si="15"/>
        <v>25.12562814070352</v>
      </c>
      <c r="AK20" s="44">
        <f t="shared" si="16"/>
        <v>25.12562814070352</v>
      </c>
      <c r="AL20" s="44">
        <f t="shared" si="17"/>
        <v>0</v>
      </c>
      <c r="AM20" s="44">
        <f t="shared" si="18"/>
        <v>0</v>
      </c>
      <c r="AN20" s="44">
        <f t="shared" si="19"/>
        <v>0</v>
      </c>
      <c r="AO20" s="44">
        <f t="shared" si="20"/>
        <v>5.402915061149271</v>
      </c>
      <c r="AP20" s="45">
        <f t="shared" si="21"/>
        <v>1.5496733121125819</v>
      </c>
    </row>
    <row r="21" spans="1:42" ht="20.25" customHeight="1" thickBot="1">
      <c r="A21" s="35" t="s">
        <v>29</v>
      </c>
      <c r="B21" s="60">
        <f t="shared" si="6"/>
        <v>24771</v>
      </c>
      <c r="C21" s="38">
        <v>11977</v>
      </c>
      <c r="D21" s="75">
        <v>12794</v>
      </c>
      <c r="E21" s="61">
        <f t="shared" si="0"/>
        <v>199</v>
      </c>
      <c r="F21" s="38">
        <v>101</v>
      </c>
      <c r="G21" s="75">
        <v>98</v>
      </c>
      <c r="H21" s="61">
        <f t="shared" si="1"/>
        <v>214</v>
      </c>
      <c r="I21" s="38">
        <v>104</v>
      </c>
      <c r="J21" s="38">
        <v>110</v>
      </c>
      <c r="K21" s="96">
        <f t="shared" si="7"/>
        <v>-15</v>
      </c>
      <c r="L21" s="96">
        <f t="shared" si="2"/>
        <v>-3</v>
      </c>
      <c r="M21" s="97">
        <f t="shared" si="3"/>
        <v>-12</v>
      </c>
      <c r="N21" s="24"/>
      <c r="O21" s="36" t="s">
        <v>29</v>
      </c>
      <c r="P21" s="60">
        <f t="shared" si="4"/>
        <v>0</v>
      </c>
      <c r="Q21" s="37">
        <v>0</v>
      </c>
      <c r="R21" s="37">
        <v>0</v>
      </c>
      <c r="S21" s="37">
        <v>0</v>
      </c>
      <c r="T21" s="61">
        <f t="shared" si="8"/>
        <v>3</v>
      </c>
      <c r="U21" s="38">
        <v>1</v>
      </c>
      <c r="V21" s="38">
        <v>2</v>
      </c>
      <c r="W21" s="61">
        <f t="shared" si="5"/>
        <v>0</v>
      </c>
      <c r="X21" s="37">
        <v>0</v>
      </c>
      <c r="Y21" s="37">
        <v>0</v>
      </c>
      <c r="Z21" s="38">
        <v>125</v>
      </c>
      <c r="AA21" s="39">
        <v>38</v>
      </c>
      <c r="AB21" s="5"/>
      <c r="AC21" s="36" t="s">
        <v>29</v>
      </c>
      <c r="AD21" s="55">
        <f t="shared" si="9"/>
        <v>8.033587662993016</v>
      </c>
      <c r="AE21" s="56">
        <f t="shared" si="10"/>
        <v>8.639134471761334</v>
      </c>
      <c r="AF21" s="107">
        <f t="shared" si="11"/>
        <v>-0.6055468087683178</v>
      </c>
      <c r="AG21" s="56">
        <f t="shared" si="12"/>
        <v>0</v>
      </c>
      <c r="AH21" s="56">
        <f t="shared" si="13"/>
        <v>0</v>
      </c>
      <c r="AI21" s="56">
        <f t="shared" si="14"/>
        <v>14.85148514851485</v>
      </c>
      <c r="AJ21" s="56">
        <f t="shared" si="15"/>
        <v>4.9504950495049505</v>
      </c>
      <c r="AK21" s="56">
        <f t="shared" si="16"/>
        <v>9.900990099009901</v>
      </c>
      <c r="AL21" s="56">
        <f t="shared" si="17"/>
        <v>0</v>
      </c>
      <c r="AM21" s="56">
        <f t="shared" si="18"/>
        <v>0</v>
      </c>
      <c r="AN21" s="56">
        <f t="shared" si="19"/>
        <v>0</v>
      </c>
      <c r="AO21" s="56">
        <f t="shared" si="20"/>
        <v>5.046223406402649</v>
      </c>
      <c r="AP21" s="57">
        <f t="shared" si="21"/>
        <v>1.534051915546405</v>
      </c>
    </row>
    <row r="22" spans="1:42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2:42" s="4" customFormat="1" ht="12" customHeight="1">
      <c r="B23" s="80" t="s">
        <v>59</v>
      </c>
      <c r="C23" s="40" t="s">
        <v>62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 t="s">
        <v>30</v>
      </c>
      <c r="AE23" s="40"/>
      <c r="AF23" s="40"/>
      <c r="AG23" s="40"/>
      <c r="AH23" s="40"/>
      <c r="AI23" s="40"/>
      <c r="AJ23" s="40"/>
      <c r="AK23" s="40"/>
      <c r="AL23" s="108" t="s">
        <v>64</v>
      </c>
      <c r="AN23" s="40"/>
      <c r="AO23" s="40"/>
      <c r="AP23" s="40"/>
    </row>
    <row r="24" spans="2:42" s="4" customFormat="1" ht="12" customHeight="1">
      <c r="B24" s="80" t="s">
        <v>58</v>
      </c>
      <c r="C24" s="40" t="s">
        <v>63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 t="s">
        <v>31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2:42" s="4" customFormat="1" ht="12" customHeight="1">
      <c r="B25" s="80" t="s">
        <v>60</v>
      </c>
      <c r="C25" s="40" t="s">
        <v>63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 t="s">
        <v>32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s="4" customFormat="1" ht="12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 t="s">
        <v>33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s="4" customFormat="1" ht="12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 t="s">
        <v>34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2" s="4" customFormat="1" ht="12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 t="s">
        <v>35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s="4" customFormat="1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 t="s">
        <v>36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2" s="4" customFormat="1" ht="12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81" t="s">
        <v>59</v>
      </c>
      <c r="AE30" s="40"/>
      <c r="AF30" s="40" t="s">
        <v>62</v>
      </c>
      <c r="AG30" s="40"/>
      <c r="AH30" s="40"/>
      <c r="AI30" s="40"/>
      <c r="AJ30" s="40"/>
      <c r="AK30" s="40"/>
      <c r="AM30" s="40"/>
      <c r="AN30" s="40"/>
      <c r="AO30" s="40"/>
      <c r="AP30" s="40"/>
    </row>
    <row r="31" spans="1:42" s="4" customFormat="1" ht="12" customHeight="1">
      <c r="A31" s="40"/>
      <c r="B31" s="40"/>
      <c r="C31" s="4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81" t="s">
        <v>58</v>
      </c>
      <c r="AE31" s="40"/>
      <c r="AF31" s="40" t="s">
        <v>63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42" s="4" customFormat="1" ht="12" customHeight="1">
      <c r="A32" s="40"/>
      <c r="B32" s="40"/>
      <c r="C32" s="42"/>
      <c r="D32" s="42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81" t="s">
        <v>60</v>
      </c>
      <c r="AE32" s="40"/>
      <c r="AF32" s="40" t="s">
        <v>63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ht="13.5">
      <c r="C33" s="1"/>
    </row>
    <row r="34" spans="3:7" ht="13.5">
      <c r="C34" s="1"/>
      <c r="D34" s="1"/>
      <c r="E34" s="1"/>
      <c r="F34" s="2"/>
      <c r="G34" s="2"/>
    </row>
    <row r="47" spans="19:28" ht="13.5">
      <c r="S47" t="s">
        <v>37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9" spans="19:28" ht="13.5">
      <c r="S49" t="s">
        <v>37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9:20" ht="13.5">
      <c r="S50" t="s">
        <v>38</v>
      </c>
      <c r="T50" t="s">
        <v>39</v>
      </c>
    </row>
    <row r="51" ht="13.5">
      <c r="T51" t="s">
        <v>40</v>
      </c>
    </row>
    <row r="52" spans="19:20" ht="13.5">
      <c r="S52" t="s">
        <v>38</v>
      </c>
      <c r="T52" t="s">
        <v>39</v>
      </c>
    </row>
    <row r="53" ht="13.5">
      <c r="T53" t="s">
        <v>40</v>
      </c>
    </row>
  </sheetData>
  <sheetProtection sheet="1"/>
  <mergeCells count="22">
    <mergeCell ref="Z4:Z5"/>
    <mergeCell ref="AA4:AA5"/>
    <mergeCell ref="AC4:AC5"/>
    <mergeCell ref="AO4:AO5"/>
    <mergeCell ref="AG4:AG5"/>
    <mergeCell ref="AH4:AH5"/>
    <mergeCell ref="AF4:AF5"/>
    <mergeCell ref="B4:D4"/>
    <mergeCell ref="E4:G4"/>
    <mergeCell ref="H4:J4"/>
    <mergeCell ref="K4:M4"/>
    <mergeCell ref="W4:Y4"/>
    <mergeCell ref="A4:A5"/>
    <mergeCell ref="P4:R4"/>
    <mergeCell ref="O4:O5"/>
    <mergeCell ref="S4:S5"/>
    <mergeCell ref="T4:V4"/>
    <mergeCell ref="AP4:AP5"/>
    <mergeCell ref="AL4:AN4"/>
    <mergeCell ref="AI4:AK4"/>
    <mergeCell ref="AD4:AD5"/>
    <mergeCell ref="AE4:AE5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&amp;L&amp;9西濃地域の公衆衛生2008&amp;C&amp;9－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2009-03-25T00:54:44Z</cp:lastPrinted>
  <dcterms:created xsi:type="dcterms:W3CDTF">2006-12-26T05:52:34Z</dcterms:created>
  <dcterms:modified xsi:type="dcterms:W3CDTF">2009-03-25T00:56:31Z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