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所属共有\005 決算関係\15財政状況資料集（財政状況等一覧表）\29年度決算\02 2回目\05 提出\02 結合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5" i="10"/>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<sst xmlns="http://schemas.openxmlformats.org/spreadsheetml/2006/main" count="1140" uniqueCount="615">
  <si>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</si>
  <si>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</si>
  <si>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</si>
  <si>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</si>
  <si>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</si>
  <si>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</si>
  <si>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</si>
  <si>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</si>
  <si>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</si>
  <si>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</si>
  <si>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</si>
  <si>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</si>
  <si>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</si>
  <si>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</si>
  <si>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</si>
  <si>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</si>
  <si>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</si>
  <si>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</si>
  <si>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</si>
  <si>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</si>
  <si>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</si>
  <si>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</si>
  <si>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</si>
  <si>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</si>
  <si>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</si>
  <si>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</si>
  <si>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</si>
  <si>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</si>
  <si>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</si>
  <si>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</si>
  <si>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</si>
  <si>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</si>
  <si>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</si>
  <si>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</si>
  <si>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</si>
  <si>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</si>
  <si>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</si>
  <si>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</si>
  <si>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</si>
  <si>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</si>
  <si>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</si>
  <si>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</si>
  <si>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</si>
  <si>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</si>
  <si>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</si>
  <si>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</si>
  <si>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</si>
  <si>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</si>
  <si>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</si>
  <si>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</si>
  <si>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</si>
  <si>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</si>
  <si>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</si>
  <si>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</si>
  <si>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</si>
  <si>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</si>
  <si>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</si>
  <si>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</si>
  <si>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</si>
  <si>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</si>
  <si>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</si>
  <si>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</si>
  <si>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</si>
  <si>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</si>
  <si>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</si>
  <si>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</si>
  <si>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</si>
  <si>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</si>
  <si>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</si>
  <si>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</si>
  <si>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</si>
  <si>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</si>
  <si>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</si>
  <si>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</si>
  <si>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</si>
  <si>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</si>
  <si>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</si>
  <si>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</si>
  <si>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</si>
  <si>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</si>
  <si>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</si>
  <si>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</si>
  <si>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</si>
  <si>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</si>
  <si>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</si>
  <si>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</si>
  <si>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</si>
  <si>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</si>
  <si>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</si>
  <si>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</si>
  <si>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</si>
  <si>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</si>
  <si>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</si>
  <si>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大垣市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</si>
  <si>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</si>
  <si>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</si>
  <si>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</si>
  <si>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</si>
  <si>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</si>
  <si>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</si>
  <si>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</si>
  <si>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</si>
  <si>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</si>
  <si>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</si>
  <si>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</si>
  <si>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</si>
  <si>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</si>
  <si>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</si>
  <si>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</si>
  <si>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</si>
  <si>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</si>
  <si>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</si>
  <si>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</si>
  <si>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</si>
  <si>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</si>
  <si>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</si>
  <si>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</si>
  <si>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</si>
  <si>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</si>
  <si>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</si>
  <si>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</si>
  <si>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</si>
  <si>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</si>
  <si>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</si>
  <si>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</si>
  <si>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</si>
  <si>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</si>
  <si>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</si>
  <si>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</si>
  <si>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</si>
  <si>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</si>
  <si>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</si>
  <si>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</si>
  <si>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</si>
  <si>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</si>
  <si>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</si>
  <si>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</si>
  <si>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</si>
  <si>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</si>
  <si>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</si>
  <si>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</si>
  <si>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</si>
  <si>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</si>
  <si>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</si>
  <si>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</si>
  <si>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</si>
  <si>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</si>
  <si>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</si>
  <si>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</si>
  <si>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</si>
  <si>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</si>
  <si>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</si>
  <si>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</si>
  <si>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</si>
  <si>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</si>
  <si>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</si>
  <si>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</si>
  <si>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</si>
  <si>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</si>
  <si>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</si>
  <si>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</si>
  <si>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</si>
  <si>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</si>
  <si>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</si>
  <si>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</si>
  <si>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</si>
  <si>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</si>
  <si>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</si>
  <si>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</si>
  <si>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</si>
  <si>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</si>
  <si>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</si>
  <si>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</si>
  <si>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</si>
  <si>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</si>
  <si>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</si>
  <si>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</si>
  <si>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</si>
  <si>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</si>
  <si>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</si>
  <si>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</si>
  <si>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</si>
  <si>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</si>
  <si>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</si>
  <si>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</si>
  <si>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</si>
  <si>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</si>
  <si>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</si>
  <si>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</si>
  <si>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</si>
  <si>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</si>
  <si>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</si>
  <si>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</si>
  <si>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</si>
  <si>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</si>
  <si>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</si>
  <si>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</si>
  <si>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</si>
  <si>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</si>
  <si>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</si>
  <si>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</si>
  <si>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</si>
  <si>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</si>
  <si>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</si>
  <si>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</si>
  <si>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</si>
  <si>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</si>
  <si>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</si>
  <si>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</si>
  <si>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岐阜県大垣市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</si>
  <si>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</si>
  <si>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</si>
  <si>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</si>
  <si>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</si>
  <si>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</si>
  <si>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</si>
  <si>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</si>
  <si>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</si>
  <si>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</si>
  <si>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</si>
  <si>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</si>
  <si>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</si>
  <si>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</si>
  <si>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</si>
  <si>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</si>
  <si>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</si>
  <si>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</si>
  <si>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</si>
  <si>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</si>
  <si>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</si>
  <si>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</si>
  <si>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</si>
  <si>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</si>
  <si>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</si>
  <si>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</si>
  <si>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</si>
  <si>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</si>
  <si>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</si>
  <si>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</si>
  <si>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</si>
  <si>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</si>
  <si>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</si>
  <si>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</si>
  <si>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</si>
  <si>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</si>
  <si>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</si>
  <si>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</si>
  <si>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</si>
  <si>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</si>
  <si>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</si>
  <si>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</si>
  <si>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</si>
  <si>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</si>
  <si>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</si>
  <si>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</si>
  <si>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</si>
  <si>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</si>
  <si>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</si>
  <si>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</si>
  <si>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</si>
  <si>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</si>
  <si>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</si>
  <si>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</si>
  <si>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</si>
  <si>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</si>
  <si>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</si>
  <si>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</si>
  <si>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</si>
  <si>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</si>
  <si>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</si>
  <si>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</si>
  <si>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</si>
  <si>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</si>
  <si>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</si>
  <si>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</si>
  <si>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</si>
  <si>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</si>
  <si>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</si>
  <si>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</si>
  <si>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</si>
  <si>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</si>
  <si>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</si>
  <si>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</si>
  <si>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</si>
  <si>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</si>
  <si>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</si>
  <si>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</si>
  <si>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</si>
  <si>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</si>
  <si>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</si>
  <si>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</si>
  <si>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</si>
  <si>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</si>
  <si>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</si>
  <si>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</si>
  <si>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</si>
  <si>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</si>
  <si>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</si>
  <si>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</si>
  <si>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</si>
  <si>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</si>
  <si>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</si>
  <si>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</si>
  <si>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</si>
  <si>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</si>
  <si>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</si>
  <si>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</si>
  <si>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</si>
  <si>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</si>
  <si>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</si>
  <si>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</si>
  <si>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</si>
  <si>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</si>
  <si>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</si>
  <si>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</si>
  <si>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</si>
  <si>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</si>
  <si>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</si>
  <si>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</si>
  <si>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</si>
  <si>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</si>
  <si>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</si>
  <si>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</si>
  <si>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</si>
  <si>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</si>
  <si>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</si>
  <si>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</si>
  <si>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</si>
  <si>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</si>
  <si>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</si>
  <si>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</si>
  <si>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</si>
  <si>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</si>
  <si>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</si>
  <si>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</si>
  <si>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</si>
  <si>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</si>
  <si>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</si>
  <si>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</si>
  <si>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</si>
  <si>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</si>
  <si>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</si>
  <si>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</si>
  <si>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</si>
  <si>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</si>
  <si>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</si>
  <si>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</si>
  <si>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</si>
  <si>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</si>
  <si>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</si>
  <si>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</si>
  <si>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</si>
  <si>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</si>
  <si>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</si>
  <si>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</si>
  <si>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</si>
  <si>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</si>
  <si>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</si>
  <si>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</si>
  <si>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岐阜県大垣市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</si>
  <si>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</si>
  <si>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</si>
  <si>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</si>
  <si>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</si>
  <si>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</si>
  <si>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</si>
  <si>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</si>
  <si>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</si>
  <si>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</si>
  <si>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</si>
  <si>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</si>
  <si>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</si>
  <si>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</si>
  <si>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</si>
  <si>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</si>
  <si>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</si>
  <si>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</si>
  <si>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</si>
  <si>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</si>
  <si>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</si>
  <si>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物品調達会計</t>
    <phoneticPr fontId="5"/>
  </si>
  <si>
    <t>公共用地先行取得事業会計</t>
    <phoneticPr fontId="5"/>
  </si>
  <si>
    <t>市行造林事業会計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</si>
  <si>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</si>
  <si>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</si>
  <si>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</si>
  <si>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</si>
  <si>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</si>
  <si>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</si>
  <si>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</si>
  <si>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</si>
  <si>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</si>
  <si>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</si>
  <si>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</si>
  <si>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</si>
  <si>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</si>
  <si>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</si>
  <si>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交通災害共済事業会計</t>
    <phoneticPr fontId="5"/>
  </si>
  <si>
    <t>国民健康保険事業会計</t>
    <phoneticPr fontId="5"/>
  </si>
  <si>
    <t>国民健康保険直営診療施設事業会計</t>
    <phoneticPr fontId="5"/>
  </si>
  <si>
    <t>後期高齢者医療事業会計</t>
    <phoneticPr fontId="5"/>
  </si>
  <si>
    <t>介護保険事業会計</t>
    <phoneticPr fontId="5"/>
  </si>
  <si>
    <t>駐車場事業会計</t>
    <phoneticPr fontId="5"/>
  </si>
  <si>
    <t>競輪事業会計</t>
    <phoneticPr fontId="5"/>
  </si>
  <si>
    <t>病院事業会計</t>
    <phoneticPr fontId="5"/>
  </si>
  <si>
    <t>法適用企業</t>
    <phoneticPr fontId="5"/>
  </si>
  <si>
    <t>水道事業会計</t>
    <phoneticPr fontId="5"/>
  </si>
  <si>
    <t>簡易水道事業会計</t>
    <phoneticPr fontId="5"/>
  </si>
  <si>
    <t>法非適用企業</t>
    <phoneticPr fontId="5"/>
  </si>
  <si>
    <t>公設地方卸売市場事業会計</t>
    <phoneticPr fontId="5"/>
  </si>
  <si>
    <t>公共下水道事業会計</t>
    <phoneticPr fontId="5"/>
  </si>
  <si>
    <t>特定環境保全公共下水道事業会計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</si>
  <si>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</si>
  <si>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</si>
  <si>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</si>
  <si>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</si>
  <si>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</si>
  <si>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</si>
  <si>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</si>
  <si>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</si>
  <si>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</si>
  <si>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</si>
  <si>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</si>
  <si>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</si>
  <si>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</si>
  <si>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</si>
  <si>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</si>
  <si>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</si>
  <si>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</si>
  <si>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</si>
  <si>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</si>
  <si>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</si>
  <si>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</si>
  <si>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</si>
  <si>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</si>
  <si>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</si>
  <si>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</si>
  <si>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</si>
  <si>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</si>
  <si>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</si>
  <si>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</si>
  <si>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</si>
  <si>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</si>
  <si>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</si>
  <si>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</si>
  <si>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</si>
  <si>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</si>
  <si>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</si>
  <si>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</si>
  <si>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</si>
  <si>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</si>
  <si>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</si>
  <si>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</si>
  <si>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</si>
  <si>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</si>
  <si>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</si>
  <si>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</si>
  <si>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</si>
  <si>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</si>
  <si>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</si>
  <si>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</si>
  <si>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</si>
  <si>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</si>
  <si>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</si>
  <si>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</si>
  <si>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</si>
  <si>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</si>
  <si>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</si>
  <si>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</si>
  <si>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</si>
  <si>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特定環境保全公共下水道事業会計</t>
    <phoneticPr fontId="5"/>
  </si>
  <si>
    <t>(Ｆ)</t>
    <phoneticPr fontId="5"/>
  </si>
  <si>
    <t>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</si>
  <si>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</si>
  <si>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</si>
  <si>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</si>
  <si>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</si>
  <si>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</si>
  <si>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</si>
  <si>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</si>
  <si>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</si>
  <si>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</si>
  <si>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</si>
  <si>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</si>
  <si>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</si>
  <si>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</si>
  <si>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</si>
  <si>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</si>
  <si>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</si>
  <si>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</si>
  <si>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</si>
  <si>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</si>
  <si>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</si>
  <si>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</si>
  <si>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</si>
  <si>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</si>
  <si>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</si>
  <si>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</si>
  <si>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</si>
  <si>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</si>
  <si>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</si>
  <si>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</si>
  <si>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</si>
  <si>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</si>
  <si>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</si>
  <si>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</si>
  <si>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</si>
  <si>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</si>
  <si>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</si>
  <si>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</si>
  <si>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</si>
  <si>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</si>
  <si>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</si>
  <si>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</si>
  <si>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</si>
  <si>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</si>
  <si>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</si>
  <si>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</si>
  <si>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</si>
  <si>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</si>
  <si>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</si>
  <si>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</si>
  <si>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</si>
  <si>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</si>
  <si>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</si>
  <si>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</si>
  <si>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</si>
  <si>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</si>
  <si>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</si>
  <si>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</si>
  <si>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</si>
  <si>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</si>
  <si>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</si>
  <si>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</si>
  <si>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</si>
  <si>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</si>
  <si>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</si>
  <si>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</si>
  <si>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</si>
  <si>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</si>
  <si>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</si>
  <si>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</si>
  <si>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</si>
  <si>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</si>
  <si>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</si>
  <si>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</si>
  <si>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</si>
  <si>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</si>
  <si>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</si>
  <si>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</si>
  <si>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</si>
  <si>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</si>
  <si>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</si>
  <si>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</si>
  <si>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</si>
  <si>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</si>
  <si>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</si>
  <si>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</si>
  <si>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0.04</t>
  </si>
  <si>
    <t>▲ 0.80</t>
  </si>
  <si>
    <t>病院事業会計</t>
  </si>
  <si>
    <t>国民健康保険事業会計</t>
  </si>
  <si>
    <t>水道事業会計</t>
  </si>
  <si>
    <t>一般会計</t>
  </si>
  <si>
    <t>介護保険事業会計</t>
  </si>
  <si>
    <t>競輪事業会計</t>
  </si>
  <si>
    <t>後期高齢者医療事業会計</t>
  </si>
  <si>
    <t>駐車場事業会計</t>
  </si>
  <si>
    <t>その他会計（赤字）</t>
  </si>
  <si>
    <t>その他会計（黒字）</t>
  </si>
  <si>
    <t>-</t>
    <phoneticPr fontId="2"/>
  </si>
  <si>
    <t>基金繰入金398</t>
    <rPh sb="0" eb="2">
      <t>キキン</t>
    </rPh>
    <rPh sb="2" eb="4">
      <t>クリイレ</t>
    </rPh>
    <rPh sb="4" eb="5">
      <t>キン</t>
    </rPh>
    <phoneticPr fontId="2"/>
  </si>
  <si>
    <t>-</t>
    <phoneticPr fontId="2"/>
  </si>
  <si>
    <t>-</t>
    <phoneticPr fontId="2"/>
  </si>
  <si>
    <t>大垣消防組合</t>
    <rPh sb="0" eb="2">
      <t>オオガキ</t>
    </rPh>
    <rPh sb="2" eb="4">
      <t>ショウボウ</t>
    </rPh>
    <rPh sb="4" eb="6">
      <t>クミアイ</t>
    </rPh>
    <phoneticPr fontId="2"/>
  </si>
  <si>
    <t>大垣衛生施設組合</t>
    <rPh sb="0" eb="2">
      <t>オオガキ</t>
    </rPh>
    <rPh sb="2" eb="4">
      <t>エイセイ</t>
    </rPh>
    <rPh sb="4" eb="6">
      <t>シセツ</t>
    </rPh>
    <rPh sb="6" eb="8">
      <t>クミアイ</t>
    </rPh>
    <phoneticPr fontId="2"/>
  </si>
  <si>
    <t>西南濃粗大廃棄物処理組合</t>
    <rPh sb="0" eb="3">
      <t>セイナンノウ</t>
    </rPh>
    <rPh sb="3" eb="5">
      <t>ソダイ</t>
    </rPh>
    <rPh sb="5" eb="8">
      <t>ハイキブツ</t>
    </rPh>
    <rPh sb="8" eb="10">
      <t>ショリ</t>
    </rPh>
    <rPh sb="10" eb="12">
      <t>クミアイ</t>
    </rPh>
    <phoneticPr fontId="2"/>
  </si>
  <si>
    <t>西濃環境整備組合</t>
    <rPh sb="0" eb="2">
      <t>セイノウ</t>
    </rPh>
    <rPh sb="2" eb="4">
      <t>カンキョウ</t>
    </rPh>
    <rPh sb="4" eb="6">
      <t>セイビ</t>
    </rPh>
    <rPh sb="6" eb="8">
      <t>クミアイ</t>
    </rPh>
    <phoneticPr fontId="2"/>
  </si>
  <si>
    <t>西南濃老人福祉施設事務組合</t>
    <rPh sb="0" eb="3">
      <t>セイナンノウ</t>
    </rPh>
    <rPh sb="3" eb="5">
      <t>ロウジン</t>
    </rPh>
    <rPh sb="5" eb="7">
      <t>フクシ</t>
    </rPh>
    <rPh sb="7" eb="9">
      <t>シセツ</t>
    </rPh>
    <rPh sb="9" eb="11">
      <t>ジム</t>
    </rPh>
    <rPh sb="11" eb="13">
      <t>クミアイ</t>
    </rPh>
    <phoneticPr fontId="2"/>
  </si>
  <si>
    <t>あすわ苑老人福祉施設事務組合</t>
    <rPh sb="3" eb="4">
      <t>エン</t>
    </rPh>
    <rPh sb="4" eb="6">
      <t>ロウジン</t>
    </rPh>
    <rPh sb="6" eb="8">
      <t>フクシ</t>
    </rPh>
    <rPh sb="8" eb="10">
      <t>シセツ</t>
    </rPh>
    <rPh sb="10" eb="12">
      <t>ジム</t>
    </rPh>
    <rPh sb="12" eb="14">
      <t>クミアイ</t>
    </rPh>
    <phoneticPr fontId="2"/>
  </si>
  <si>
    <t>大垣市安八郡安八町東安中学校組合</t>
    <rPh sb="0" eb="2">
      <t>オオガキ</t>
    </rPh>
    <rPh sb="2" eb="3">
      <t>シ</t>
    </rPh>
    <rPh sb="3" eb="6">
      <t>アンパチグン</t>
    </rPh>
    <rPh sb="6" eb="9">
      <t>アンパチチョウ</t>
    </rPh>
    <rPh sb="9" eb="10">
      <t>ヒガシ</t>
    </rPh>
    <rPh sb="10" eb="11">
      <t>アン</t>
    </rPh>
    <rPh sb="11" eb="12">
      <t>チュウ</t>
    </rPh>
    <rPh sb="12" eb="14">
      <t>ガッコウ</t>
    </rPh>
    <rPh sb="14" eb="16">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</si>
  <si>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</si>
  <si>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</si>
  <si>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西美濃さくら苑介護老人保健施設事務組合</t>
    <rPh sb="0" eb="1">
      <t>ニシ</t>
    </rPh>
    <rPh sb="1" eb="3">
      <t>ミノ</t>
    </rPh>
    <rPh sb="6" eb="7">
      <t>エン</t>
    </rPh>
    <rPh sb="7" eb="9">
      <t>カイゴ</t>
    </rPh>
    <rPh sb="9" eb="11">
      <t>ロウジン</t>
    </rPh>
    <rPh sb="11" eb="13">
      <t>ホケン</t>
    </rPh>
    <rPh sb="13" eb="15">
      <t>シセツ</t>
    </rPh>
    <rPh sb="15" eb="17">
      <t>ジム</t>
    </rPh>
    <rPh sb="17" eb="19">
      <t>クミアイ</t>
    </rPh>
    <phoneticPr fontId="2"/>
  </si>
  <si>
    <t>大垣輪中水防事務組合</t>
    <rPh sb="0" eb="2">
      <t>オオガキ</t>
    </rPh>
    <rPh sb="2" eb="4">
      <t>ワジュウ</t>
    </rPh>
    <rPh sb="4" eb="6">
      <t>スイボウ</t>
    </rPh>
    <rPh sb="6" eb="8">
      <t>ジム</t>
    </rPh>
    <rPh sb="8" eb="10">
      <t>クミアイ</t>
    </rPh>
    <phoneticPr fontId="2"/>
  </si>
  <si>
    <t>岐阜県市町村会館組合</t>
    <rPh sb="0" eb="3">
      <t>ギフケン</t>
    </rPh>
    <rPh sb="3" eb="6">
      <t>シチョウソン</t>
    </rPh>
    <rPh sb="6" eb="8">
      <t>カイカン</t>
    </rPh>
    <rPh sb="8" eb="10">
      <t>クミアイ</t>
    </rPh>
    <phoneticPr fontId="2"/>
  </si>
  <si>
    <t>基金繰入金50</t>
    <rPh sb="0" eb="2">
      <t>キキン</t>
    </rPh>
    <rPh sb="2" eb="4">
      <t>クリイレ</t>
    </rPh>
    <rPh sb="4" eb="5">
      <t>キン</t>
    </rPh>
    <phoneticPr fontId="2"/>
  </si>
  <si>
    <t>基金繰入金99</t>
    <rPh sb="0" eb="2">
      <t>キキン</t>
    </rPh>
    <rPh sb="2" eb="4">
      <t>クリイレ</t>
    </rPh>
    <rPh sb="4" eb="5">
      <t>キン</t>
    </rPh>
    <phoneticPr fontId="2"/>
  </si>
  <si>
    <t>法適用</t>
    <rPh sb="0" eb="1">
      <t>ホウ</t>
    </rPh>
    <rPh sb="1" eb="3">
      <t>テキヨウ</t>
    </rPh>
    <phoneticPr fontId="2"/>
  </si>
  <si>
    <t>大垣勤労者福祉サービスセンター</t>
    <rPh sb="0" eb="2">
      <t>オオガキ</t>
    </rPh>
    <rPh sb="2" eb="5">
      <t>キンロウシャ</t>
    </rPh>
    <rPh sb="5" eb="7">
      <t>フクシ</t>
    </rPh>
    <phoneticPr fontId="2"/>
  </si>
  <si>
    <t>大垣市文化事業団</t>
    <rPh sb="0" eb="2">
      <t>オオガキ</t>
    </rPh>
    <rPh sb="2" eb="3">
      <t>シ</t>
    </rPh>
    <rPh sb="3" eb="5">
      <t>ブンカ</t>
    </rPh>
    <rPh sb="5" eb="7">
      <t>ジギョウ</t>
    </rPh>
    <rPh sb="7" eb="8">
      <t>ダン</t>
    </rPh>
    <phoneticPr fontId="2"/>
  </si>
  <si>
    <t>大垣地方市場冷蔵</t>
    <rPh sb="0" eb="2">
      <t>オオガキ</t>
    </rPh>
    <rPh sb="2" eb="4">
      <t>チホウ</t>
    </rPh>
    <rPh sb="4" eb="6">
      <t>イチバ</t>
    </rPh>
    <rPh sb="6" eb="8">
      <t>レイゾウ</t>
    </rPh>
    <phoneticPr fontId="2"/>
  </si>
  <si>
    <t>大垣市土地開発公社</t>
    <rPh sb="0" eb="2">
      <t>オオガキ</t>
    </rPh>
    <rPh sb="2" eb="3">
      <t>シ</t>
    </rPh>
    <rPh sb="3" eb="5">
      <t>トチ</t>
    </rPh>
    <rPh sb="5" eb="7">
      <t>カイハツ</t>
    </rPh>
    <rPh sb="7" eb="9">
      <t>コウシャ</t>
    </rPh>
    <phoneticPr fontId="2"/>
  </si>
  <si>
    <t>かみいしづ緑の村公社</t>
    <rPh sb="5" eb="6">
      <t>ミドリ</t>
    </rPh>
    <rPh sb="7" eb="8">
      <t>ムラ</t>
    </rPh>
    <rPh sb="8" eb="10">
      <t>コウシャ</t>
    </rPh>
    <phoneticPr fontId="2"/>
  </si>
  <si>
    <t>養老線管理機構</t>
    <rPh sb="0" eb="2">
      <t>ヨウロウ</t>
    </rPh>
    <rPh sb="2" eb="3">
      <t>セン</t>
    </rPh>
    <rPh sb="3" eb="5">
      <t>カンリ</t>
    </rPh>
    <rPh sb="5" eb="7">
      <t>キコウ</t>
    </rPh>
    <phoneticPr fontId="2"/>
  </si>
  <si>
    <t>樽見鉄道株式会社</t>
    <rPh sb="0" eb="2">
      <t>タルミ</t>
    </rPh>
    <rPh sb="2" eb="4">
      <t>テツドウ</t>
    </rPh>
    <rPh sb="4" eb="6">
      <t>カブシキ</t>
    </rPh>
    <rPh sb="6" eb="8">
      <t>カイシャ</t>
    </rPh>
    <phoneticPr fontId="2"/>
  </si>
  <si>
    <t>○</t>
    <phoneticPr fontId="2"/>
  </si>
  <si>
    <t>▲0</t>
    <phoneticPr fontId="2"/>
  </si>
  <si>
    <t>▲226</t>
    <phoneticPr fontId="2"/>
  </si>
  <si>
    <t>▲62</t>
    <phoneticPr fontId="2"/>
  </si>
  <si>
    <t>▲17</t>
    <phoneticPr fontId="2"/>
  </si>
  <si>
    <t>▲1,510</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</si>
  <si>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</si>
  <si>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</si>
  <si>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</si>
  <si>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</si>
  <si>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等と比較して、将来負担比率が低い水準にある一方で、有形固定資産減価償却率が高い水準にあることから、公共施設等の管理においては維持補修等を重視し、施設更新や大規模改修を抑制してきたことがわかる。今後は個別施設計画を策定していく中で、将来の需要を見通した上で公共施設等の集約、規模の縮小、廃止等の検討を進めるとともに、老朽化に伴う更新等を計画的に順次進めることで新規整備の抑制と施設の適正管理に努めていく。</t>
    <rPh sb="12" eb="14">
      <t>ショウライ</t>
    </rPh>
    <rPh sb="14" eb="16">
      <t>フタン</t>
    </rPh>
    <rPh sb="16" eb="18">
      <t>ヒリツ</t>
    </rPh>
    <rPh sb="19" eb="20">
      <t>ヒク</t>
    </rPh>
    <rPh sb="21" eb="23">
      <t>スイジュン</t>
    </rPh>
    <rPh sb="26" eb="28">
      <t>イッポウ</t>
    </rPh>
    <rPh sb="42" eb="43">
      <t>タカ</t>
    </rPh>
    <rPh sb="44" eb="46">
      <t>スイジュン</t>
    </rPh>
    <rPh sb="54" eb="56">
      <t>コウキョウ</t>
    </rPh>
    <rPh sb="56" eb="58">
      <t>シセツ</t>
    </rPh>
    <rPh sb="58" eb="59">
      <t>トウ</t>
    </rPh>
    <rPh sb="60" eb="62">
      <t>カンリ</t>
    </rPh>
    <rPh sb="67" eb="69">
      <t>イジ</t>
    </rPh>
    <rPh sb="69" eb="71">
      <t>ホシュウ</t>
    </rPh>
    <rPh sb="71" eb="72">
      <t>トウ</t>
    </rPh>
    <rPh sb="73" eb="75">
      <t>ジュウシ</t>
    </rPh>
    <rPh sb="77" eb="79">
      <t>シセツ</t>
    </rPh>
    <rPh sb="79" eb="81">
      <t>コウシン</t>
    </rPh>
    <rPh sb="82" eb="85">
      <t>ダイキボ</t>
    </rPh>
    <rPh sb="85" eb="87">
      <t>カイシュウ</t>
    </rPh>
    <rPh sb="88" eb="90">
      <t>ヨクセイ</t>
    </rPh>
    <rPh sb="172" eb="174">
      <t>ケイカク</t>
    </rPh>
    <rPh sb="174" eb="175">
      <t>テキ</t>
    </rPh>
    <rPh sb="176" eb="178">
      <t>ジュンジ</t>
    </rPh>
    <rPh sb="178" eb="179">
      <t>スス</t>
    </rPh>
    <rPh sb="192" eb="194">
      <t>シセツ</t>
    </rPh>
    <rPh sb="195" eb="197">
      <t>テキセイ</t>
    </rPh>
    <rPh sb="197" eb="199">
      <t>カンリ</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</si>
  <si>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</si>
  <si>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</si>
  <si>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</si>
  <si>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</si>
  <si>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</si>
  <si>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</si>
  <si>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実質公債費比率は、類似団体と比較して低い水準にあり、近年改善傾向が続いている。
　将来負担比率は、土地開発公社の経営健全化を進めたことなどにより将来負担額が減少するとともに、養老線支援基金の積立てなどにより充当可能財源等が増加しており、平成28年度より9.9ポイント改善した。いずれの指標も類似団体に比べ健全度が高いが、今後、新庁舎建設事業の実施に伴う地方債残高、公債費の増加にあわせ、充当可能基金残高の減少により指標の悪化が見込まれるため、事務事業の徹底した見直しなど財政健全化に向けた取り組みが必要である。</t>
    <rPh sb="50" eb="52">
      <t>トチ</t>
    </rPh>
    <rPh sb="52" eb="54">
      <t>カイハツ</t>
    </rPh>
    <rPh sb="54" eb="56">
      <t>コウシャ</t>
    </rPh>
    <rPh sb="57" eb="59">
      <t>ケイエイ</t>
    </rPh>
    <rPh sb="59" eb="62">
      <t>ケンゼンカ</t>
    </rPh>
    <rPh sb="63" eb="64">
      <t>スス</t>
    </rPh>
    <rPh sb="73" eb="75">
      <t>ショウライ</t>
    </rPh>
    <rPh sb="75" eb="77">
      <t>フタン</t>
    </rPh>
    <rPh sb="77" eb="78">
      <t>ガク</t>
    </rPh>
    <rPh sb="79" eb="81">
      <t>ゲンショウ</t>
    </rPh>
    <rPh sb="88" eb="90">
      <t>ヨウロウ</t>
    </rPh>
    <rPh sb="90" eb="91">
      <t>セン</t>
    </rPh>
    <rPh sb="91" eb="93">
      <t>シエン</t>
    </rPh>
    <rPh sb="93" eb="95">
      <t>キキン</t>
    </rPh>
    <rPh sb="96" eb="97">
      <t>ツ</t>
    </rPh>
    <rPh sb="97" eb="98">
      <t>タ</t>
    </rPh>
    <rPh sb="104" eb="106">
      <t>ジュウトウ</t>
    </rPh>
    <rPh sb="106" eb="108">
      <t>カノウ</t>
    </rPh>
    <rPh sb="108" eb="110">
      <t>ザイゲン</t>
    </rPh>
    <rPh sb="110" eb="111">
      <t>トウ</t>
    </rPh>
    <rPh sb="112" eb="113">
      <t>ゾウ</t>
    </rPh>
    <rPh sb="113" eb="114">
      <t>カ</t>
    </rPh>
    <rPh sb="123" eb="125">
      <t>ネンド</t>
    </rPh>
    <rPh sb="134" eb="136">
      <t>カイゼン</t>
    </rPh>
    <rPh sb="143" eb="145">
      <t>シヒョウ</t>
    </rPh>
    <rPh sb="151" eb="152">
      <t>クラ</t>
    </rPh>
    <rPh sb="153" eb="155">
      <t>ケンゼン</t>
    </rPh>
    <rPh sb="155" eb="156">
      <t>ド</t>
    </rPh>
    <rPh sb="157" eb="158">
      <t>タカ</t>
    </rPh>
    <rPh sb="161" eb="163">
      <t>コンゴ</t>
    </rPh>
    <rPh sb="164" eb="165">
      <t>シン</t>
    </rPh>
    <rPh sb="165" eb="167">
      <t>チョウシャ</t>
    </rPh>
    <rPh sb="167" eb="169">
      <t>ケンセツ</t>
    </rPh>
    <rPh sb="169" eb="171">
      <t>ジギョウ</t>
    </rPh>
    <rPh sb="172" eb="174">
      <t>ジッシ</t>
    </rPh>
    <rPh sb="175" eb="176">
      <t>トモナ</t>
    </rPh>
    <rPh sb="177" eb="180">
      <t>チホウサイ</t>
    </rPh>
    <rPh sb="180" eb="182">
      <t>ザンダカ</t>
    </rPh>
    <rPh sb="183" eb="186">
      <t>コウサイヒ</t>
    </rPh>
    <rPh sb="187" eb="188">
      <t>ゾウ</t>
    </rPh>
    <rPh sb="188" eb="189">
      <t>カ</t>
    </rPh>
    <rPh sb="194" eb="196">
      <t>ジュウトウ</t>
    </rPh>
    <rPh sb="196" eb="198">
      <t>カノウ</t>
    </rPh>
    <rPh sb="198" eb="200">
      <t>キキン</t>
    </rPh>
    <rPh sb="200" eb="202">
      <t>ザンダカ</t>
    </rPh>
    <rPh sb="203" eb="205">
      <t>ゲンショウ</t>
    </rPh>
    <rPh sb="208" eb="210">
      <t>シヒョウ</t>
    </rPh>
    <rPh sb="211" eb="213">
      <t>アッカ</t>
    </rPh>
    <rPh sb="214" eb="216">
      <t>ミコ</t>
    </rPh>
    <rPh sb="222" eb="224">
      <t>ジム</t>
    </rPh>
    <rPh sb="224" eb="226">
      <t>ジギョウ</t>
    </rPh>
    <rPh sb="227" eb="229">
      <t>テッテイ</t>
    </rPh>
    <rPh sb="231" eb="233">
      <t>ミナオ</t>
    </rPh>
    <rPh sb="242" eb="243">
      <t>ム</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</si>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</sst>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52496</c:v>
                </c:pt>
                <c:pt idx="3">
                  <c:v>52619</c:v>
                </c:pt>
                <c:pt idx="4">
                  <c:v>51875</c:v>
                </c:pt>
              </c:numCache>
            </c:numRef>
          </c:val>
          <c:smooth val="0"/>
          <c:extLst xmlns:c16r2="http://schemas.microsoft.com/office/drawing/2015/06/chart">
            <c:ext xmlns:c16="http://schemas.microsoft.com/office/drawing/2014/chart" uri="{C3380CC4-5D6E-409C-BE32-E72D297353CC}">
              <c16:uniqueId val="{00000000-947C-4EDB-B554-2A6BEF6005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50558</c:v>
                </c:pt>
                <c:pt idx="1">
                  <c:v>52065</c:v>
                </c:pt>
                <c:pt idx="2">
                  <c:v>53312</c:v>
                </c:pt>
                <c:pt idx="3">
                  <c:v>62969</c:v>
                </c:pt>
                <c:pt idx="4">
                  <c:v>39551</c:v>
                </c:pt>
              </c:numCache>
            </c:numRef>
          </c:val>
          <c:smooth val="0"/>
          <c:extLst xmlns:c16r2="http://schemas.microsoft.com/office/drawing/2015/06/chart">
            <c:ext xmlns:c16="http://schemas.microsoft.com/office/drawing/2014/chart" uri="{C3380CC4-5D6E-409C-BE32-E72D297353CC}">
              <c16:uniqueId val="{00000001-947C-4EDB-B554-2A6BEF600546}"/>
            </c:ext>
          </c:extLst>
        </c:ser>
        <c:dLbls>
          <c:showLegendKey val="0"/>
          <c:showVal val="0"/>
          <c:showCatName val="0"/>
          <c:showSerName val="0"/>
          <c:showPercent val="0"/>
          <c:showBubbleSize val="0"/>
        </c:dLbls>
        <c:marker val="1"/>
        <c:smooth val="0"/>
        <c:axId val="245533248"/>
        <c:axId val="245533632"/>
      </c:lineChart>
      <c:catAx>
        <c:axId val="245533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5533632"/>
        <c:crosses val="autoZero"/>
        <c:auto val="1"/>
        <c:lblAlgn val="ctr"/>
        <c:lblOffset val="100"/>
        <c:tickLblSkip val="1"/>
        <c:tickMarkSkip val="1"/>
        <c:noMultiLvlLbl val="0"/>
      </c:catAx>
      <c:valAx>
        <c:axId val="2455336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5533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5.27</c:v>
                </c:pt>
                <c:pt idx="1">
                  <c:v>6.01</c:v>
                </c:pt>
                <c:pt idx="2">
                  <c:v>6.7</c:v>
                </c:pt>
                <c:pt idx="3">
                  <c:v>6.1</c:v>
                </c:pt>
                <c:pt idx="4">
                  <c:v>5.88</c:v>
                </c:pt>
              </c:numCache>
            </c:numRef>
          </c:val>
          <c:extLst xmlns:c16r2="http://schemas.microsoft.com/office/drawing/2015/06/chart">
            <c:ext xmlns:c16="http://schemas.microsoft.com/office/drawing/2014/chart" uri="{C3380CC4-5D6E-409C-BE32-E72D297353CC}">
              <c16:uniqueId val="{00000000-D283-4DB0-99A6-EE398955FC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13.37</c:v>
                </c:pt>
                <c:pt idx="1">
                  <c:v>12.45</c:v>
                </c:pt>
                <c:pt idx="2">
                  <c:v>13.06</c:v>
                </c:pt>
                <c:pt idx="3">
                  <c:v>12.68</c:v>
                </c:pt>
                <c:pt idx="4">
                  <c:v>14.04</c:v>
                </c:pt>
              </c:numCache>
            </c:numRef>
          </c:val>
          <c:extLst xmlns:c16r2="http://schemas.microsoft.com/office/drawing/2015/06/chart">
            <c:ext xmlns:c16="http://schemas.microsoft.com/office/drawing/2014/chart" uri="{C3380CC4-5D6E-409C-BE32-E72D297353CC}">
              <c16:uniqueId val="{00000001-D283-4DB0-99A6-EE398955FC70}"/>
            </c:ext>
          </c:extLst>
        </c:ser>
        <c:dLbls>
          <c:showLegendKey val="0"/>
          <c:showVal val="0"/>
          <c:showCatName val="0"/>
          <c:showSerName val="0"/>
          <c:showPercent val="0"/>
          <c:showBubbleSize val="0"/>
        </c:dLbls>
        <c:gapWidth val="250"/>
        <c:overlap val="100"/>
        <c:axId val="351356264"/>
        <c:axId val="351356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3.44</c:v>
                </c:pt>
                <c:pt idx="1">
                  <c:v>-0.04</c:v>
                </c:pt>
                <c:pt idx="2">
                  <c:v>1.3</c:v>
                </c:pt>
                <c:pt idx="3">
                  <c:v>-0.8</c:v>
                </c:pt>
                <c:pt idx="4">
                  <c:v>1.29</c:v>
                </c:pt>
              </c:numCache>
            </c:numRef>
          </c:val>
          <c:smooth val="0"/>
          <c:extLst xmlns:c16r2="http://schemas.microsoft.com/office/drawing/2015/06/chart">
            <c:ext xmlns:c16="http://schemas.microsoft.com/office/drawing/2014/chart" uri="{C3380CC4-5D6E-409C-BE32-E72D297353CC}">
              <c16:uniqueId val="{00000002-D283-4DB0-99A6-EE398955FC70}"/>
            </c:ext>
          </c:extLst>
        </c:ser>
        <c:dLbls>
          <c:showLegendKey val="0"/>
          <c:showVal val="0"/>
          <c:showCatName val="0"/>
          <c:showSerName val="0"/>
          <c:showPercent val="0"/>
          <c:showBubbleSize val="0"/>
        </c:dLbls>
        <c:marker val="1"/>
        <c:smooth val="0"/>
        <c:axId val="351356264"/>
        <c:axId val="351356656"/>
      </c:lineChart>
      <c:catAx>
        <c:axId val="351356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1356656"/>
        <c:crosses val="autoZero"/>
        <c:auto val="1"/>
        <c:lblAlgn val="ctr"/>
        <c:lblOffset val="100"/>
        <c:tickLblSkip val="1"/>
        <c:tickMarkSkip val="1"/>
        <c:noMultiLvlLbl val="0"/>
      </c:catAx>
      <c:valAx>
        <c:axId val="351356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356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0.05</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3B1C-4F4F-A264-99CCE499D3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B1C-4F4F-A264-99CCE499D3CE}"/>
            </c:ext>
          </c:extLst>
        </c:ser>
        <c:ser>
          <c:idx val="2"/>
          <c:order val="2"/>
          <c:tx>
            <c:strRef>
              <c:f>データシート!$A$29</c:f>
              <c:strCache>
                <c:ptCount val="1"/>
                <c:pt idx="0">
                  <c:v>駐車場事業会計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0.02</c:v>
                </c:pt>
                <c:pt idx="4">
                  <c:v>#N/A</c:v>
                </c:pt>
                <c:pt idx="5">
                  <c:v>0.06</c:v>
                </c:pt>
                <c:pt idx="6">
                  <c:v>#N/A</c:v>
                </c:pt>
                <c:pt idx="7">
                  <c:v>0.08</c:v>
                </c:pt>
                <c:pt idx="8">
                  <c:v>#N/A</c:v>
                </c:pt>
                <c:pt idx="9">
                  <c:v>0.04</c:v>
                </c:pt>
              </c:numCache>
            </c:numRef>
          </c:val>
          <c:extLst xmlns:c16r2="http://schemas.microsoft.com/office/drawing/2015/06/chart">
            <c:ext xmlns:c16="http://schemas.microsoft.com/office/drawing/2014/chart" uri="{C3380CC4-5D6E-409C-BE32-E72D297353CC}">
              <c16:uniqueId val="{00000002-3B1C-4F4F-A264-99CCE499D3CE}"/>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0.1</c:v>
                </c:pt>
                <c:pt idx="4">
                  <c:v>#N/A</c:v>
                </c:pt>
                <c:pt idx="5">
                  <c:v>0.15</c:v>
                </c:pt>
                <c:pt idx="6">
                  <c:v>#N/A</c:v>
                </c:pt>
                <c:pt idx="7">
                  <c:v>0.16</c:v>
                </c:pt>
                <c:pt idx="8">
                  <c:v>#N/A</c:v>
                </c:pt>
                <c:pt idx="9">
                  <c:v>0.17</c:v>
                </c:pt>
              </c:numCache>
            </c:numRef>
          </c:val>
          <c:extLst xmlns:c16r2="http://schemas.microsoft.com/office/drawing/2015/06/chart">
            <c:ext xmlns:c16="http://schemas.microsoft.com/office/drawing/2014/chart" uri="{C3380CC4-5D6E-409C-BE32-E72D297353CC}">
              <c16:uniqueId val="{00000003-3B1C-4F4F-A264-99CCE499D3CE}"/>
            </c:ext>
          </c:extLst>
        </c:ser>
        <c:ser>
          <c:idx val="4"/>
          <c:order val="4"/>
          <c:tx>
            <c:strRef>
              <c:f>データシート!$A$31</c:f>
              <c:strCache>
                <c:ptCount val="1"/>
                <c:pt idx="0">
                  <c:v>競輪事業会計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2.91</c:v>
                </c:pt>
                <c:pt idx="2">
                  <c:v>#N/A</c:v>
                </c:pt>
                <c:pt idx="3">
                  <c:v>3.04</c:v>
                </c:pt>
                <c:pt idx="4">
                  <c:v>#N/A</c:v>
                </c:pt>
                <c:pt idx="5">
                  <c:v>3.31</c:v>
                </c:pt>
                <c:pt idx="6">
                  <c:v>#N/A</c:v>
                </c:pt>
                <c:pt idx="7">
                  <c:v>3.51</c:v>
                </c:pt>
                <c:pt idx="8">
                  <c:v>#N/A</c:v>
                </c:pt>
                <c:pt idx="9">
                  <c:v>3.5</c:v>
                </c:pt>
              </c:numCache>
            </c:numRef>
          </c:val>
          <c:extLst xmlns:c16r2="http://schemas.microsoft.com/office/drawing/2015/06/chart">
            <c:ext xmlns:c16="http://schemas.microsoft.com/office/drawing/2014/chart" uri="{C3380CC4-5D6E-409C-BE32-E72D297353CC}">
              <c16:uniqueId val="{00000004-3B1C-4F4F-A264-99CCE499D3CE}"/>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2.52</c:v>
                </c:pt>
                <c:pt idx="2">
                  <c:v>#N/A</c:v>
                </c:pt>
                <c:pt idx="3">
                  <c:v>2.5099999999999998</c:v>
                </c:pt>
                <c:pt idx="4">
                  <c:v>#N/A</c:v>
                </c:pt>
                <c:pt idx="5">
                  <c:v>3.3</c:v>
                </c:pt>
                <c:pt idx="6">
                  <c:v>#N/A</c:v>
                </c:pt>
                <c:pt idx="7">
                  <c:v>4.01</c:v>
                </c:pt>
                <c:pt idx="8">
                  <c:v>#N/A</c:v>
                </c:pt>
                <c:pt idx="9">
                  <c:v>4.91</c:v>
                </c:pt>
              </c:numCache>
            </c:numRef>
          </c:val>
          <c:extLst xmlns:c16r2="http://schemas.microsoft.com/office/drawing/2015/06/chart">
            <c:ext xmlns:c16="http://schemas.microsoft.com/office/drawing/2014/chart" uri="{C3380CC4-5D6E-409C-BE32-E72D297353CC}">
              <c16:uniqueId val="{00000005-3B1C-4F4F-A264-99CCE499D3C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5.26</c:v>
                </c:pt>
                <c:pt idx="2">
                  <c:v>#N/A</c:v>
                </c:pt>
                <c:pt idx="3">
                  <c:v>6.01</c:v>
                </c:pt>
                <c:pt idx="4">
                  <c:v>#N/A</c:v>
                </c:pt>
                <c:pt idx="5">
                  <c:v>6.69</c:v>
                </c:pt>
                <c:pt idx="6">
                  <c:v>#N/A</c:v>
                </c:pt>
                <c:pt idx="7">
                  <c:v>6.09</c:v>
                </c:pt>
                <c:pt idx="8">
                  <c:v>#N/A</c:v>
                </c:pt>
                <c:pt idx="9">
                  <c:v>5.87</c:v>
                </c:pt>
              </c:numCache>
            </c:numRef>
          </c:val>
          <c:extLst xmlns:c16r2="http://schemas.microsoft.com/office/drawing/2015/06/chart">
            <c:ext xmlns:c16="http://schemas.microsoft.com/office/drawing/2014/chart" uri="{C3380CC4-5D6E-409C-BE32-E72D297353CC}">
              <c16:uniqueId val="{00000006-3B1C-4F4F-A264-99CCE499D3C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6.39</c:v>
                </c:pt>
                <c:pt idx="2">
                  <c:v>#N/A</c:v>
                </c:pt>
                <c:pt idx="3">
                  <c:v>6.68</c:v>
                </c:pt>
                <c:pt idx="4">
                  <c:v>#N/A</c:v>
                </c:pt>
                <c:pt idx="5">
                  <c:v>6.7</c:v>
                </c:pt>
                <c:pt idx="6">
                  <c:v>#N/A</c:v>
                </c:pt>
                <c:pt idx="7">
                  <c:v>6.75</c:v>
                </c:pt>
                <c:pt idx="8">
                  <c:v>#N/A</c:v>
                </c:pt>
                <c:pt idx="9">
                  <c:v>6.09</c:v>
                </c:pt>
              </c:numCache>
            </c:numRef>
          </c:val>
          <c:extLst xmlns:c16r2="http://schemas.microsoft.com/office/drawing/2015/06/chart">
            <c:ext xmlns:c16="http://schemas.microsoft.com/office/drawing/2014/chart" uri="{C3380CC4-5D6E-409C-BE32-E72D297353CC}">
              <c16:uniqueId val="{00000007-3B1C-4F4F-A264-99CCE499D3CE}"/>
            </c:ext>
          </c:extLst>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6.42</c:v>
                </c:pt>
                <c:pt idx="2">
                  <c:v>#N/A</c:v>
                </c:pt>
                <c:pt idx="3">
                  <c:v>6.37</c:v>
                </c:pt>
                <c:pt idx="4">
                  <c:v>#N/A</c:v>
                </c:pt>
                <c:pt idx="5">
                  <c:v>6.55</c:v>
                </c:pt>
                <c:pt idx="6">
                  <c:v>#N/A</c:v>
                </c:pt>
                <c:pt idx="7">
                  <c:v>7.64</c:v>
                </c:pt>
                <c:pt idx="8">
                  <c:v>#N/A</c:v>
                </c:pt>
                <c:pt idx="9">
                  <c:v>8.83</c:v>
                </c:pt>
              </c:numCache>
            </c:numRef>
          </c:val>
          <c:extLst xmlns:c16r2="http://schemas.microsoft.com/office/drawing/2015/06/chart">
            <c:ext xmlns:c16="http://schemas.microsoft.com/office/drawing/2014/chart" uri="{C3380CC4-5D6E-409C-BE32-E72D297353CC}">
              <c16:uniqueId val="{00000008-3B1C-4F4F-A264-99CCE499D3CE}"/>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73.88</c:v>
                </c:pt>
                <c:pt idx="2">
                  <c:v>#N/A</c:v>
                </c:pt>
                <c:pt idx="3">
                  <c:v>74.95</c:v>
                </c:pt>
                <c:pt idx="4">
                  <c:v>#N/A</c:v>
                </c:pt>
                <c:pt idx="5">
                  <c:v>78.7</c:v>
                </c:pt>
                <c:pt idx="6">
                  <c:v>#N/A</c:v>
                </c:pt>
                <c:pt idx="7">
                  <c:v>78.64</c:v>
                </c:pt>
                <c:pt idx="8">
                  <c:v>#N/A</c:v>
                </c:pt>
                <c:pt idx="9">
                  <c:v>77.680000000000007</c:v>
                </c:pt>
              </c:numCache>
            </c:numRef>
          </c:val>
          <c:extLst xmlns:c16r2="http://schemas.microsoft.com/office/drawing/2015/06/chart">
            <c:ext xmlns:c16="http://schemas.microsoft.com/office/drawing/2014/chart" uri="{C3380CC4-5D6E-409C-BE32-E72D297353CC}">
              <c16:uniqueId val="{00000009-3B1C-4F4F-A264-99CCE499D3CE}"/>
            </c:ext>
          </c:extLst>
        </c:ser>
        <c:dLbls>
          <c:showLegendKey val="0"/>
          <c:showVal val="0"/>
          <c:showCatName val="0"/>
          <c:showSerName val="0"/>
          <c:showPercent val="0"/>
          <c:showBubbleSize val="0"/>
        </c:dLbls>
        <c:gapWidth val="150"/>
        <c:overlap val="100"/>
        <c:axId val="351357440"/>
        <c:axId val="351357832"/>
      </c:barChart>
      <c:catAx>
        <c:axId val="35135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1357832"/>
        <c:crosses val="autoZero"/>
        <c:auto val="1"/>
        <c:lblAlgn val="ctr"/>
        <c:lblOffset val="100"/>
        <c:tickLblSkip val="1"/>
        <c:tickMarkSkip val="1"/>
        <c:noMultiLvlLbl val="0"/>
      </c:catAx>
      <c:valAx>
        <c:axId val="351357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357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6080</c:v>
                </c:pt>
                <c:pt idx="5">
                  <c:v>6579</c:v>
                </c:pt>
                <c:pt idx="8">
                  <c:v>6431</c:v>
                </c:pt>
                <c:pt idx="11">
                  <c:v>6634</c:v>
                </c:pt>
                <c:pt idx="14">
                  <c:v>6754</c:v>
                </c:pt>
              </c:numCache>
            </c:numRef>
          </c:val>
          <c:extLst xmlns:c16r2="http://schemas.microsoft.com/office/drawing/2015/06/chart">
            <c:ext xmlns:c16="http://schemas.microsoft.com/office/drawing/2014/chart" uri="{C3380CC4-5D6E-409C-BE32-E72D297353CC}">
              <c16:uniqueId val="{00000000-68B3-4494-84D2-AD4FEC774B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8B3-4494-84D2-AD4FEC774B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213</c:v>
                </c:pt>
                <c:pt idx="3">
                  <c:v>211</c:v>
                </c:pt>
                <c:pt idx="6">
                  <c:v>205</c:v>
                </c:pt>
                <c:pt idx="9">
                  <c:v>203</c:v>
                </c:pt>
                <c:pt idx="12">
                  <c:v>193</c:v>
                </c:pt>
              </c:numCache>
            </c:numRef>
          </c:val>
          <c:extLst xmlns:c16r2="http://schemas.microsoft.com/office/drawing/2015/06/chart">
            <c:ext xmlns:c16="http://schemas.microsoft.com/office/drawing/2014/chart" uri="{C3380CC4-5D6E-409C-BE32-E72D297353CC}">
              <c16:uniqueId val="{00000002-68B3-4494-84D2-AD4FEC774B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301</c:v>
                </c:pt>
                <c:pt idx="3">
                  <c:v>241</c:v>
                </c:pt>
                <c:pt idx="6">
                  <c:v>129</c:v>
                </c:pt>
                <c:pt idx="9">
                  <c:v>78</c:v>
                </c:pt>
                <c:pt idx="12">
                  <c:v>97</c:v>
                </c:pt>
              </c:numCache>
            </c:numRef>
          </c:val>
          <c:extLst xmlns:c16r2="http://schemas.microsoft.com/office/drawing/2015/06/chart">
            <c:ext xmlns:c16="http://schemas.microsoft.com/office/drawing/2014/chart" uri="{C3380CC4-5D6E-409C-BE32-E72D297353CC}">
              <c16:uniqueId val="{00000003-68B3-4494-84D2-AD4FEC774B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1260</c:v>
                </c:pt>
                <c:pt idx="3">
                  <c:v>1325</c:v>
                </c:pt>
                <c:pt idx="6">
                  <c:v>1298</c:v>
                </c:pt>
                <c:pt idx="9">
                  <c:v>1499</c:v>
                </c:pt>
                <c:pt idx="12">
                  <c:v>1455</c:v>
                </c:pt>
              </c:numCache>
            </c:numRef>
          </c:val>
          <c:extLst xmlns:c16r2="http://schemas.microsoft.com/office/drawing/2015/06/chart">
            <c:ext xmlns:c16="http://schemas.microsoft.com/office/drawing/2014/chart" uri="{C3380CC4-5D6E-409C-BE32-E72D297353CC}">
              <c16:uniqueId val="{00000004-68B3-4494-84D2-AD4FEC774B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8B3-4494-84D2-AD4FEC774B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8B3-4494-84D2-AD4FEC774B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4970</c:v>
                </c:pt>
                <c:pt idx="3">
                  <c:v>4967</c:v>
                </c:pt>
                <c:pt idx="6">
                  <c:v>5100</c:v>
                </c:pt>
                <c:pt idx="9">
                  <c:v>5212</c:v>
                </c:pt>
                <c:pt idx="12">
                  <c:v>5211</c:v>
                </c:pt>
              </c:numCache>
            </c:numRef>
          </c:val>
          <c:extLst xmlns:c16r2="http://schemas.microsoft.com/office/drawing/2015/06/chart">
            <c:ext xmlns:c16="http://schemas.microsoft.com/office/drawing/2014/chart" uri="{C3380CC4-5D6E-409C-BE32-E72D297353CC}">
              <c16:uniqueId val="{00000007-68B3-4494-84D2-AD4FEC774B66}"/>
            </c:ext>
          </c:extLst>
        </c:ser>
        <c:dLbls>
          <c:showLegendKey val="0"/>
          <c:showVal val="0"/>
          <c:showCatName val="0"/>
          <c:showSerName val="0"/>
          <c:showPercent val="0"/>
          <c:showBubbleSize val="0"/>
        </c:dLbls>
        <c:gapWidth val="100"/>
        <c:overlap val="100"/>
        <c:axId val="351358616"/>
        <c:axId val="351359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664</c:v>
                </c:pt>
                <c:pt idx="2">
                  <c:v>#N/A</c:v>
                </c:pt>
                <c:pt idx="3">
                  <c:v>#N/A</c:v>
                </c:pt>
                <c:pt idx="4">
                  <c:v>165</c:v>
                </c:pt>
                <c:pt idx="5">
                  <c:v>#N/A</c:v>
                </c:pt>
                <c:pt idx="6">
                  <c:v>#N/A</c:v>
                </c:pt>
                <c:pt idx="7">
                  <c:v>301</c:v>
                </c:pt>
                <c:pt idx="8">
                  <c:v>#N/A</c:v>
                </c:pt>
                <c:pt idx="9">
                  <c:v>#N/A</c:v>
                </c:pt>
                <c:pt idx="10">
                  <c:v>358</c:v>
                </c:pt>
                <c:pt idx="11">
                  <c:v>#N/A</c:v>
                </c:pt>
                <c:pt idx="12">
                  <c:v>#N/A</c:v>
                </c:pt>
                <c:pt idx="13">
                  <c:v>202</c:v>
                </c:pt>
                <c:pt idx="14">
                  <c:v>#N/A</c:v>
                </c:pt>
              </c:numCache>
            </c:numRef>
          </c:val>
          <c:smooth val="0"/>
          <c:extLst xmlns:c16r2="http://schemas.microsoft.com/office/drawing/2015/06/chart">
            <c:ext xmlns:c16="http://schemas.microsoft.com/office/drawing/2014/chart" uri="{C3380CC4-5D6E-409C-BE32-E72D297353CC}">
              <c16:uniqueId val="{00000008-68B3-4494-84D2-AD4FEC774B66}"/>
            </c:ext>
          </c:extLst>
        </c:ser>
        <c:dLbls>
          <c:showLegendKey val="0"/>
          <c:showVal val="0"/>
          <c:showCatName val="0"/>
          <c:showSerName val="0"/>
          <c:showPercent val="0"/>
          <c:showBubbleSize val="0"/>
        </c:dLbls>
        <c:marker val="1"/>
        <c:smooth val="0"/>
        <c:axId val="351358616"/>
        <c:axId val="351359008"/>
      </c:lineChart>
      <c:catAx>
        <c:axId val="351358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1359008"/>
        <c:crosses val="autoZero"/>
        <c:auto val="1"/>
        <c:lblAlgn val="ctr"/>
        <c:lblOffset val="100"/>
        <c:tickLblSkip val="1"/>
        <c:tickMarkSkip val="1"/>
        <c:noMultiLvlLbl val="0"/>
      </c:catAx>
      <c:valAx>
        <c:axId val="351359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358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62835</c:v>
                </c:pt>
                <c:pt idx="5">
                  <c:v>62280</c:v>
                </c:pt>
                <c:pt idx="8">
                  <c:v>62557</c:v>
                </c:pt>
                <c:pt idx="11">
                  <c:v>61951</c:v>
                </c:pt>
                <c:pt idx="14">
                  <c:v>61151</c:v>
                </c:pt>
              </c:numCache>
            </c:numRef>
          </c:val>
          <c:extLst xmlns:c16r2="http://schemas.microsoft.com/office/drawing/2015/06/chart">
            <c:ext xmlns:c16="http://schemas.microsoft.com/office/drawing/2014/chart" uri="{C3380CC4-5D6E-409C-BE32-E72D297353CC}">
              <c16:uniqueId val="{00000000-BF8D-49CB-B7DF-FCC55C969B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21904</c:v>
                </c:pt>
                <c:pt idx="5">
                  <c:v>22765</c:v>
                </c:pt>
                <c:pt idx="8">
                  <c:v>23170</c:v>
                </c:pt>
                <c:pt idx="11">
                  <c:v>23067</c:v>
                </c:pt>
                <c:pt idx="14">
                  <c:v>23108</c:v>
                </c:pt>
              </c:numCache>
            </c:numRef>
          </c:val>
          <c:extLst xmlns:c16r2="http://schemas.microsoft.com/office/drawing/2015/06/chart">
            <c:ext xmlns:c16="http://schemas.microsoft.com/office/drawing/2014/chart" uri="{C3380CC4-5D6E-409C-BE32-E72D297353CC}">
              <c16:uniqueId val="{00000001-BF8D-49CB-B7DF-FCC55C969B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11410</c:v>
                </c:pt>
                <c:pt idx="5">
                  <c:v>11141</c:v>
                </c:pt>
                <c:pt idx="8">
                  <c:v>12590</c:v>
                </c:pt>
                <c:pt idx="11">
                  <c:v>13094</c:v>
                </c:pt>
                <c:pt idx="14">
                  <c:v>15196</c:v>
                </c:pt>
              </c:numCache>
            </c:numRef>
          </c:val>
          <c:extLst xmlns:c16r2="http://schemas.microsoft.com/office/drawing/2015/06/chart">
            <c:ext xmlns:c16="http://schemas.microsoft.com/office/drawing/2014/chart" uri="{C3380CC4-5D6E-409C-BE32-E72D297353CC}">
              <c16:uniqueId val="{00000002-BF8D-49CB-B7DF-FCC55C969B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F8D-49CB-B7DF-FCC55C969B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F8D-49CB-B7DF-FCC55C969B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4653</c:v>
                </c:pt>
                <c:pt idx="3">
                  <c:v>4402</c:v>
                </c:pt>
                <c:pt idx="6">
                  <c:v>3799</c:v>
                </c:pt>
                <c:pt idx="9">
                  <c:v>3164</c:v>
                </c:pt>
                <c:pt idx="12">
                  <c:v>2512</c:v>
                </c:pt>
              </c:numCache>
            </c:numRef>
          </c:val>
          <c:extLst xmlns:c16r2="http://schemas.microsoft.com/office/drawing/2015/06/chart">
            <c:ext xmlns:c16="http://schemas.microsoft.com/office/drawing/2014/chart" uri="{C3380CC4-5D6E-409C-BE32-E72D297353CC}">
              <c16:uniqueId val="{00000005-BF8D-49CB-B7DF-FCC55C969B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8914</c:v>
                </c:pt>
                <c:pt idx="3">
                  <c:v>8283</c:v>
                </c:pt>
                <c:pt idx="6">
                  <c:v>7859</c:v>
                </c:pt>
                <c:pt idx="9">
                  <c:v>8023</c:v>
                </c:pt>
                <c:pt idx="12">
                  <c:v>8180</c:v>
                </c:pt>
              </c:numCache>
            </c:numRef>
          </c:val>
          <c:extLst xmlns:c16r2="http://schemas.microsoft.com/office/drawing/2015/06/chart">
            <c:ext xmlns:c16="http://schemas.microsoft.com/office/drawing/2014/chart" uri="{C3380CC4-5D6E-409C-BE32-E72D297353CC}">
              <c16:uniqueId val="{00000006-BF8D-49CB-B7DF-FCC55C969B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728</c:v>
                </c:pt>
                <c:pt idx="3">
                  <c:v>809</c:v>
                </c:pt>
                <c:pt idx="6">
                  <c:v>831</c:v>
                </c:pt>
                <c:pt idx="9">
                  <c:v>885</c:v>
                </c:pt>
                <c:pt idx="12">
                  <c:v>932</c:v>
                </c:pt>
              </c:numCache>
            </c:numRef>
          </c:val>
          <c:extLst xmlns:c16r2="http://schemas.microsoft.com/office/drawing/2015/06/chart">
            <c:ext xmlns:c16="http://schemas.microsoft.com/office/drawing/2014/chart" uri="{C3380CC4-5D6E-409C-BE32-E72D297353CC}">
              <c16:uniqueId val="{00000007-BF8D-49CB-B7DF-FCC55C969B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19709</c:v>
                </c:pt>
                <c:pt idx="3">
                  <c:v>19901</c:v>
                </c:pt>
                <c:pt idx="6">
                  <c:v>19909</c:v>
                </c:pt>
                <c:pt idx="9">
                  <c:v>20193</c:v>
                </c:pt>
                <c:pt idx="12">
                  <c:v>19710</c:v>
                </c:pt>
              </c:numCache>
            </c:numRef>
          </c:val>
          <c:extLst xmlns:c16r2="http://schemas.microsoft.com/office/drawing/2015/06/chart">
            <c:ext xmlns:c16="http://schemas.microsoft.com/office/drawing/2014/chart" uri="{C3380CC4-5D6E-409C-BE32-E72D297353CC}">
              <c16:uniqueId val="{00000008-BF8D-49CB-B7DF-FCC55C969B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7597</c:v>
                </c:pt>
                <c:pt idx="3">
                  <c:v>6850</c:v>
                </c:pt>
                <c:pt idx="6">
                  <c:v>6559</c:v>
                </c:pt>
                <c:pt idx="9">
                  <c:v>4986</c:v>
                </c:pt>
                <c:pt idx="12">
                  <c:v>4648</c:v>
                </c:pt>
              </c:numCache>
            </c:numRef>
          </c:val>
          <c:extLst xmlns:c16r2="http://schemas.microsoft.com/office/drawing/2015/06/chart">
            <c:ext xmlns:c16="http://schemas.microsoft.com/office/drawing/2014/chart" uri="{C3380CC4-5D6E-409C-BE32-E72D297353CC}">
              <c16:uniqueId val="{00000009-BF8D-49CB-B7DF-FCC55C969B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59675</c:v>
                </c:pt>
                <c:pt idx="3">
                  <c:v>61695</c:v>
                </c:pt>
                <c:pt idx="6">
                  <c:v>63352</c:v>
                </c:pt>
                <c:pt idx="9">
                  <c:v>65555</c:v>
                </c:pt>
                <c:pt idx="12">
                  <c:v>65207</c:v>
                </c:pt>
              </c:numCache>
            </c:numRef>
          </c:val>
          <c:extLst xmlns:c16r2="http://schemas.microsoft.com/office/drawing/2015/06/chart">
            <c:ext xmlns:c16="http://schemas.microsoft.com/office/drawing/2014/chart" uri="{C3380CC4-5D6E-409C-BE32-E72D297353CC}">
              <c16:uniqueId val="{0000000A-BF8D-49CB-B7DF-FCC55C969B84}"/>
            </c:ext>
          </c:extLst>
        </c:ser>
        <c:dLbls>
          <c:showLegendKey val="0"/>
          <c:showVal val="0"/>
          <c:showCatName val="0"/>
          <c:showSerName val="0"/>
          <c:showPercent val="0"/>
          <c:showBubbleSize val="0"/>
        </c:dLbls>
        <c:gapWidth val="100"/>
        <c:overlap val="100"/>
        <c:axId val="361421848"/>
        <c:axId val="361422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5126</c:v>
                </c:pt>
                <c:pt idx="2">
                  <c:v>#N/A</c:v>
                </c:pt>
                <c:pt idx="3">
                  <c:v>#N/A</c:v>
                </c:pt>
                <c:pt idx="4">
                  <c:v>5754</c:v>
                </c:pt>
                <c:pt idx="5">
                  <c:v>#N/A</c:v>
                </c:pt>
                <c:pt idx="6">
                  <c:v>#N/A</c:v>
                </c:pt>
                <c:pt idx="7">
                  <c:v>3992</c:v>
                </c:pt>
                <c:pt idx="8">
                  <c:v>#N/A</c:v>
                </c:pt>
                <c:pt idx="9">
                  <c:v>#N/A</c:v>
                </c:pt>
                <c:pt idx="10">
                  <c:v>4694</c:v>
                </c:pt>
                <c:pt idx="11">
                  <c:v>#N/A</c:v>
                </c:pt>
                <c:pt idx="12">
                  <c:v>#N/A</c:v>
                </c:pt>
                <c:pt idx="13">
                  <c:v>1733</c:v>
                </c:pt>
                <c:pt idx="14">
                  <c:v>#N/A</c:v>
                </c:pt>
              </c:numCache>
            </c:numRef>
          </c:val>
          <c:smooth val="0"/>
          <c:extLst xmlns:c16r2="http://schemas.microsoft.com/office/drawing/2015/06/chart">
            <c:ext xmlns:c16="http://schemas.microsoft.com/office/drawing/2014/chart" uri="{C3380CC4-5D6E-409C-BE32-E72D297353CC}">
              <c16:uniqueId val="{0000000B-BF8D-49CB-B7DF-FCC55C969B84}"/>
            </c:ext>
          </c:extLst>
        </c:ser>
        <c:dLbls>
          <c:showLegendKey val="0"/>
          <c:showVal val="0"/>
          <c:showCatName val="0"/>
          <c:showSerName val="0"/>
          <c:showPercent val="0"/>
          <c:showBubbleSize val="0"/>
        </c:dLbls>
        <c:marker val="1"/>
        <c:smooth val="0"/>
        <c:axId val="361421848"/>
        <c:axId val="361422240"/>
      </c:lineChart>
      <c:catAx>
        <c:axId val="361421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1422240"/>
        <c:crosses val="autoZero"/>
        <c:auto val="1"/>
        <c:lblAlgn val="ctr"/>
        <c:lblOffset val="100"/>
        <c:tickLblSkip val="1"/>
        <c:tickMarkSkip val="1"/>
        <c:noMultiLvlLbl val="0"/>
      </c:catAx>
      <c:valAx>
        <c:axId val="361422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421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4515</c:v>
                </c:pt>
                <c:pt idx="1">
                  <c:v>4424</c:v>
                </c:pt>
                <c:pt idx="2">
                  <c:v>4936</c:v>
                </c:pt>
              </c:numCache>
            </c:numRef>
          </c:val>
          <c:extLst xmlns:c16r2="http://schemas.microsoft.com/office/drawing/2015/06/chart">
            <c:ext xmlns:c16="http://schemas.microsoft.com/office/drawing/2014/chart" uri="{C3380CC4-5D6E-409C-BE32-E72D297353CC}">
              <c16:uniqueId val="{00000000-38CB-45F2-9D2A-DF99542896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615</c:v>
                </c:pt>
                <c:pt idx="1">
                  <c:v>616</c:v>
                </c:pt>
                <c:pt idx="2">
                  <c:v>616</c:v>
                </c:pt>
              </c:numCache>
            </c:numRef>
          </c:val>
          <c:extLst xmlns:c16r2="http://schemas.microsoft.com/office/drawing/2015/06/chart">
            <c:ext xmlns:c16="http://schemas.microsoft.com/office/drawing/2014/chart" uri="{C3380CC4-5D6E-409C-BE32-E72D297353CC}">
              <c16:uniqueId val="{00000001-38CB-45F2-9D2A-DF99542896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5899</c:v>
                </c:pt>
                <c:pt idx="1">
                  <c:v>6629</c:v>
                </c:pt>
                <c:pt idx="2">
                  <c:v>7697</c:v>
                </c:pt>
              </c:numCache>
            </c:numRef>
          </c:val>
          <c:extLst xmlns:c16r2="http://schemas.microsoft.com/office/drawing/2015/06/chart">
            <c:ext xmlns:c16="http://schemas.microsoft.com/office/drawing/2014/chart" uri="{C3380CC4-5D6E-409C-BE32-E72D297353CC}">
              <c16:uniqueId val="{00000002-38CB-45F2-9D2A-DF99542896F3}"/>
            </c:ext>
          </c:extLst>
        </c:ser>
        <c:dLbls>
          <c:showLegendKey val="0"/>
          <c:showVal val="0"/>
          <c:showCatName val="0"/>
          <c:showSerName val="0"/>
          <c:showPercent val="0"/>
          <c:showBubbleSize val="0"/>
        </c:dLbls>
        <c:gapWidth val="120"/>
        <c:overlap val="100"/>
        <c:axId val="361423024"/>
        <c:axId val="361423416"/>
      </c:barChart>
      <c:catAx>
        <c:axId val="36142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1423416"/>
        <c:crosses val="autoZero"/>
        <c:auto val="1"/>
        <c:lblAlgn val="ctr"/>
        <c:lblOffset val="100"/>
        <c:tickLblSkip val="1"/>
        <c:tickMarkSkip val="1"/>
        <c:noMultiLvlLbl val="0"/>
      </c:catAx>
      <c:valAx>
        <c:axId val="361423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142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434-4118-97EB-F852F5AFB590}"/>
                </c:ext>
                <c:ext xmlns:c15="http://schemas.microsoft.com/office/drawing/2012/chart" uri="{CE6537A1-D6FC-4f65-9D91-7224C49458BB}">
                  <c15:dlblFieldTable>
                    <c15:dlblFTEntry>
                      <c15:txfldGUID>{E62656A7-5AF4-42EA-A66A-3000808AE2D6}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434-4118-97EB-F852F5AFB590}"/>
                </c:ext>
                <c:ext xmlns:c15="http://schemas.microsoft.com/office/drawing/2012/chart" uri="{CE6537A1-D6FC-4f65-9D91-7224C49458BB}">
                  <c15:dlblFieldTable>
                    <c15:dlblFTEntry>
                      <c15:txfldGUID>{332901EB-E8A0-40F1-A1EA-F505617A8F35}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434-4118-97EB-F852F5AFB590}"/>
                </c:ext>
                <c:ext xmlns:c15="http://schemas.microsoft.com/office/drawing/2012/chart" uri="{CE6537A1-D6FC-4f65-9D91-7224C49458BB}">
                  <c15:dlblFieldTable>
                    <c15:dlblFTEntry>
                      <c15:txfldGUID>{C2A5CA8C-7537-4C94-8A57-011F4BC721D9}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434-4118-97EB-F852F5AFB590}"/>
                </c:ext>
                <c:ext xmlns:c15="http://schemas.microsoft.com/office/drawing/2012/chart" uri="{CE6537A1-D6FC-4f65-9D91-7224C49458BB}">
                  <c15:dlblFieldTable>
                    <c15:dlblFTEntry>
                      <c15:txfldGUID>{5995C075-4BBD-4EFD-BC31-A6ADA3A2F88B}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434-4118-97EB-F852F5AFB590}"/>
                </c:ext>
                <c:ext xmlns:c15="http://schemas.microsoft.com/office/drawing/2012/chart" uri="{CE6537A1-D6FC-4f65-9D91-7224C49458BB}">
                  <c15:dlblFieldTable>
                    <c15:dlblFTEntry>
                      <c15:txfldGUID>{F992FCE9-B05B-4242-B637-65222A28F821}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434-4118-97EB-F852F5AFB590}"/>
                </c:ext>
                <c:ext xmlns:c15="http://schemas.microsoft.com/office/drawing/2012/chart" uri="{CE6537A1-D6FC-4f65-9D91-7224C49458BB}">
                  <c15:dlblFieldTable>
                    <c15:dlblFTEntry>
                      <c15:txfldGUID>{53E2286F-B5DA-4955-B586-500DC08502C2}</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434-4118-97EB-F852F5AFB590}"/>
                </c:ext>
                <c:ext xmlns:c15="http://schemas.microsoft.com/office/drawing/2012/chart" uri="{CE6537A1-D6FC-4f65-9D91-7224C49458BB}">
                  <c15:dlblFieldTable>
                    <c15:dlblFTEntry>
                      <c15:txfldGUID>{69BC3371-6D06-489F-9E85-11CDDA5A6CD1}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434-4118-97EB-F852F5AFB590}"/>
                </c:ext>
                <c:ext xmlns:c15="http://schemas.microsoft.com/office/drawing/2012/chart" uri="{CE6537A1-D6FC-4f65-9D91-7224C49458BB}">
                  <c15:dlblFieldTable>
                    <c15:dlblFTEntry>
                      <c15:txfldGUID>{7B75D583-AC1C-47D9-91EB-7B1AE647DC13}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434-4118-97EB-F852F5AFB590}"/>
                </c:ext>
                <c:ext xmlns:c15="http://schemas.microsoft.com/office/drawing/2012/chart" uri="{CE6537A1-D6FC-4f65-9D91-7224C49458BB}">
                  <c15:dlblFieldTable>
                    <c15:dlblFTEntry>
                      <c15:txfldGUID>{32F71B65-1168-47EB-A030-CAF6A5512F70}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73.8</c:v>
                </c:pt>
                <c:pt idx="32">
                  <c:v>73.5</c:v>
                </c:pt>
              </c:numCache>
            </c:numRef>
          </c:xVal>
          <c:yVal>
            <c:numRef>
              <c:f>公会計指標分析・財政指標組合せ分析表!$BP$51:$DC$51</c:f>
              <c:numCache>
                <c:formatCode>#,##0.0;"▲ "#,##0.0</c:formatCode>
                <c:ptCount val="40"/>
                <c:pt idx="24">
                  <c:v>15.6</c:v>
                </c:pt>
                <c:pt idx="32">
                  <c:v>5.7</c:v>
                </c:pt>
              </c:numCache>
            </c:numRef>
          </c:yVal>
          <c:smooth val="0"/>
          <c:extLst xmlns:c16r2="http://schemas.microsoft.com/office/drawing/2015/06/chart">
            <c:ext xmlns:c16="http://schemas.microsoft.com/office/drawing/2014/chart" uri="{C3380CC4-5D6E-409C-BE32-E72D297353CC}">
              <c16:uniqueId val="{00000009-D434-4118-97EB-F852F5AFB5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434-4118-97EB-F852F5AFB590}"/>
                </c:ext>
                <c:ext xmlns:c15="http://schemas.microsoft.com/office/drawing/2012/chart" uri="{CE6537A1-D6FC-4f65-9D91-7224C49458BB}">
                  <c15:dlblFieldTable>
                    <c15:dlblFTEntry>
                      <c15:txfldGUID>{AFAA16B6-1C05-4045-A4C7-70AF7BB9EEA2}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434-4118-97EB-F852F5AFB590}"/>
                </c:ext>
                <c:ext xmlns:c15="http://schemas.microsoft.com/office/drawing/2012/chart" uri="{CE6537A1-D6FC-4f65-9D91-7224C49458BB}">
                  <c15:dlblFieldTable>
                    <c15:dlblFTEntry>
                      <c15:txfldGUID>{2892CE19-15DB-4E52-87B7-D8CAD51B2D50}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434-4118-97EB-F852F5AFB590}"/>
                </c:ext>
                <c:ext xmlns:c15="http://schemas.microsoft.com/office/drawing/2012/chart" uri="{CE6537A1-D6FC-4f65-9D91-7224C49458BB}">
                  <c15:dlblFieldTable>
                    <c15:dlblFTEntry>
                      <c15:txfldGUID>{948D8146-012D-4858-85FA-1B62156E7934}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434-4118-97EB-F852F5AFB590}"/>
                </c:ext>
                <c:ext xmlns:c15="http://schemas.microsoft.com/office/drawing/2012/chart" uri="{CE6537A1-D6FC-4f65-9D91-7224C49458BB}">
                  <c15:dlblFieldTable>
                    <c15:dlblFTEntry>
                      <c15:txfldGUID>{C954E0FF-4259-4966-B562-380202381BF0}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434-4118-97EB-F852F5AFB590}"/>
                </c:ext>
                <c:ext xmlns:c15="http://schemas.microsoft.com/office/drawing/2012/chart" uri="{CE6537A1-D6FC-4f65-9D91-7224C49458BB}">
                  <c15:dlblFieldTable>
                    <c15:dlblFTEntry>
                      <c15:txfldGUID>{5AF73B5B-95A1-42F5-AF8A-550B8004FBEF}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434-4118-97EB-F852F5AFB590}"/>
                </c:ext>
                <c:ext xmlns:c15="http://schemas.microsoft.com/office/drawing/2012/chart" uri="{CE6537A1-D6FC-4f65-9D91-7224C49458BB}">
                  <c15:dlblFieldTable>
                    <c15:dlblFTEntry>
                      <c15:txfldGUID>{04F8A9F3-6B30-41FC-A78E-7766C89E082C}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434-4118-97EB-F852F5AFB590}"/>
                </c:ext>
                <c:ext xmlns:c15="http://schemas.microsoft.com/office/drawing/2012/chart" uri="{CE6537A1-D6FC-4f65-9D91-7224C49458BB}">
                  <c15:dlblFieldTable>
                    <c15:dlblFTEntry>
                      <c15:txfldGUID>{A22BC83B-1F8B-4718-AF21-FA7E102E09A0}</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434-4118-97EB-F852F5AFB590}"/>
                </c:ext>
                <c:ext xmlns:c15="http://schemas.microsoft.com/office/drawing/2012/chart" uri="{CE6537A1-D6FC-4f65-9D91-7224C49458BB}">
                  <c15:dlblFieldTable>
                    <c15:dlblFTEntry>
                      <c15:txfldGUID>{F693F819-C6D7-4FF2-89A9-8114A20C8005}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434-4118-97EB-F852F5AFB590}"/>
                </c:ext>
                <c:ext xmlns:c15="http://schemas.microsoft.com/office/drawing/2012/chart" uri="{CE6537A1-D6FC-4f65-9D91-7224C49458BB}">
                  <c15:dlblFieldTable>
                    <c15:dlblFTEntry>
                      <c15:txfldGUID>{17D267B5-F475-484D-92CD-18F437DFFC4A}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pt idx="32">
                  <c:v>55.3</c:v>
                </c:pt>
              </c:numCache>
            </c:numRef>
          </c:xVal>
          <c:yVal>
            <c:numRef>
              <c:f>公会計指標分析・財政指標組合せ分析表!$BP$55:$DC$55</c:f>
              <c:numCache>
                <c:formatCode>#,##0.0;"▲ "#,##0.0</c:formatCode>
                <c:ptCount val="40"/>
                <c:pt idx="24">
                  <c:v>24.1</c:v>
                </c:pt>
                <c:pt idx="32">
                  <c:v>20.100000000000001</c:v>
                </c:pt>
              </c:numCache>
            </c:numRef>
          </c:yVal>
          <c:smooth val="0"/>
          <c:extLst xmlns:c16r2="http://schemas.microsoft.com/office/drawing/2015/06/chart">
            <c:ext xmlns:c16="http://schemas.microsoft.com/office/drawing/2014/chart" uri="{C3380CC4-5D6E-409C-BE32-E72D297353CC}">
              <c16:uniqueId val="{00000013-D434-4118-97EB-F852F5AFB590}"/>
            </c:ext>
          </c:extLst>
        </c:ser>
        <c:dLbls>
          <c:showLegendKey val="0"/>
          <c:showVal val="1"/>
          <c:showCatName val="0"/>
          <c:showSerName val="0"/>
          <c:showPercent val="0"/>
          <c:showBubbleSize val="0"/>
        </c:dLbls>
        <c:axId val="416378336"/>
        <c:axId val="416378728"/>
      </c:scatterChart>
      <c:valAx>
        <c:axId val="416378336"/>
        <c:scaling>
          <c:orientation val="minMax"/>
          <c:max val="76"/>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6378728"/>
        <c:crosses val="autoZero"/>
        <c:crossBetween val="midCat"/>
      </c:valAx>
      <c:valAx>
        <c:axId val="416378728"/>
        <c:scaling>
          <c:orientation val="minMax"/>
          <c:max val="2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6378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734-427E-8F5B-2A085832F0B8}"/>
                </c:ext>
                <c:ext xmlns:c15="http://schemas.microsoft.com/office/drawing/2012/chart" uri="{CE6537A1-D6FC-4f65-9D91-7224C49458BB}">
                  <c15:dlblFieldTable>
                    <c15:dlblFTEntry>
                      <c15:txfldGUID>{953117DA-6A9D-4718-87B8-A85A434BFBF4}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734-427E-8F5B-2A085832F0B8}"/>
                </c:ext>
                <c:ext xmlns:c15="http://schemas.microsoft.com/office/drawing/2012/chart" uri="{CE6537A1-D6FC-4f65-9D91-7224C49458BB}">
                  <c15:dlblFieldTable>
                    <c15:dlblFTEntry>
                      <c15:txfldGUID>{7D07DEBB-A145-4955-87AF-4D97DDC700EF}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734-427E-8F5B-2A085832F0B8}"/>
                </c:ext>
                <c:ext xmlns:c15="http://schemas.microsoft.com/office/drawing/2012/chart" uri="{CE6537A1-D6FC-4f65-9D91-7224C49458BB}">
                  <c15:dlblFieldTable>
                    <c15:dlblFTEntry>
                      <c15:txfldGUID>{D3AB717A-5C1C-4418-86B0-75952BE85D2E}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734-427E-8F5B-2A085832F0B8}"/>
                </c:ext>
                <c:ext xmlns:c15="http://schemas.microsoft.com/office/drawing/2012/chart" uri="{CE6537A1-D6FC-4f65-9D91-7224C49458BB}">
                  <c15:dlblFieldTable>
                    <c15:dlblFTEntry>
                      <c15:txfldGUID>{CA11DD2E-9FA0-488B-8170-29476E67BCCD}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734-427E-8F5B-2A085832F0B8}"/>
                </c:ext>
                <c:ext xmlns:c15="http://schemas.microsoft.com/office/drawing/2012/chart" uri="{CE6537A1-D6FC-4f65-9D91-7224C49458BB}">
                  <c15:dlblFieldTable>
                    <c15:dlblFTEntry>
                      <c15:txfldGUID>{31C4734F-A4F3-4127-A07F-1A50BCC188D6}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734-427E-8F5B-2A085832F0B8}"/>
                </c:ext>
                <c:ext xmlns:c15="http://schemas.microsoft.com/office/drawing/2012/chart" uri="{CE6537A1-D6FC-4f65-9D91-7224C49458BB}">
                  <c15:dlblFieldTable>
                    <c15:dlblFTEntry>
                      <c15:txfldGUID>{6F7964BD-1CBB-4163-8A73-8B7D6C03AE79}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734-427E-8F5B-2A085832F0B8}"/>
                </c:ext>
                <c:ext xmlns:c15="http://schemas.microsoft.com/office/drawing/2012/chart" uri="{CE6537A1-D6FC-4f65-9D91-7224C49458BB}">
                  <c15:dlblFieldTable>
                    <c15:dlblFTEntry>
                      <c15:txfldGUID>{7661DD13-D9D2-4389-B0CC-BC206435E868}</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734-427E-8F5B-2A085832F0B8}"/>
                </c:ext>
                <c:ext xmlns:c15="http://schemas.microsoft.com/office/drawing/2012/chart" uri="{CE6537A1-D6FC-4f65-9D91-7224C49458BB}">
                  <c15:dlblFieldTable>
                    <c15:dlblFTEntry>
                      <c15:txfldGUID>{68BCC94A-954A-44E7-B88E-38CA48BDFBB9}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734-427E-8F5B-2A085832F0B8}"/>
                </c:ext>
                <c:ext xmlns:c15="http://schemas.microsoft.com/office/drawing/2012/chart" uri="{CE6537A1-D6FC-4f65-9D91-7224C49458BB}">
                  <c15:dlblFieldTable>
                    <c15:dlblFTEntry>
                      <c15:txfldGUID>{1A4E6A71-12C1-46C0-B280-CA396DB10639}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2.2999999999999998</c:v>
                </c:pt>
                <c:pt idx="8">
                  <c:v>1.7</c:v>
                </c:pt>
                <c:pt idx="16">
                  <c:v>1.2</c:v>
                </c:pt>
                <c:pt idx="24">
                  <c:v>0.9</c:v>
                </c:pt>
                <c:pt idx="32">
                  <c:v>0.9</c:v>
                </c:pt>
              </c:numCache>
            </c:numRef>
          </c:xVal>
          <c:yVal>
            <c:numRef>
              <c:f>公会計指標分析・財政指標組合せ分析表!$BP$73:$DC$73</c:f>
              <c:numCache>
                <c:formatCode>#,##0.0;"▲ "#,##0.0</c:formatCode>
                <c:ptCount val="40"/>
                <c:pt idx="0">
                  <c:v>17</c:v>
                </c:pt>
                <c:pt idx="8">
                  <c:v>19.3</c:v>
                </c:pt>
                <c:pt idx="16">
                  <c:v>13.3</c:v>
                </c:pt>
                <c:pt idx="24">
                  <c:v>15.6</c:v>
                </c:pt>
                <c:pt idx="32">
                  <c:v>5.7</c:v>
                </c:pt>
              </c:numCache>
            </c:numRef>
          </c:yVal>
          <c:smooth val="0"/>
          <c:extLst xmlns:c16r2="http://schemas.microsoft.com/office/drawing/2015/06/chart">
            <c:ext xmlns:c16="http://schemas.microsoft.com/office/drawing/2014/chart" uri="{C3380CC4-5D6E-409C-BE32-E72D297353CC}">
              <c16:uniqueId val="{00000009-D734-427E-8F5B-2A085832F0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734-427E-8F5B-2A085832F0B8}"/>
                </c:ext>
                <c:ext xmlns:c15="http://schemas.microsoft.com/office/drawing/2012/chart" uri="{CE6537A1-D6FC-4f65-9D91-7224C49458BB}">
                  <c15:dlblFieldTable>
                    <c15:dlblFTEntry>
                      <c15:txfldGUID>{0A59CF89-0A43-4664-BEE4-CE1725BE571B}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734-427E-8F5B-2A085832F0B8}"/>
                </c:ext>
                <c:ext xmlns:c15="http://schemas.microsoft.com/office/drawing/2012/chart" uri="{CE6537A1-D6FC-4f65-9D91-7224C49458BB}">
                  <c15:dlblFieldTable>
                    <c15:dlblFTEntry>
                      <c15:txfldGUID>{E908ABE4-59E0-4066-8DB1-558E03ACB64D}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734-427E-8F5B-2A085832F0B8}"/>
                </c:ext>
                <c:ext xmlns:c15="http://schemas.microsoft.com/office/drawing/2012/chart" uri="{CE6537A1-D6FC-4f65-9D91-7224C49458BB}">
                  <c15:dlblFieldTable>
                    <c15:dlblFTEntry>
                      <c15:txfldGUID>{0237CF34-8141-4049-AB76-D7926B89F219}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734-427E-8F5B-2A085832F0B8}"/>
                </c:ext>
                <c:ext xmlns:c15="http://schemas.microsoft.com/office/drawing/2012/chart" uri="{CE6537A1-D6FC-4f65-9D91-7224C49458BB}">
                  <c15:dlblFieldTable>
                    <c15:dlblFTEntry>
                      <c15:txfldGUID>{02CDA3DB-3E05-4324-8BFC-B6E1BFA7814A}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734-427E-8F5B-2A085832F0B8}"/>
                </c:ext>
                <c:ext xmlns:c15="http://schemas.microsoft.com/office/drawing/2012/chart" uri="{CE6537A1-D6FC-4f65-9D91-7224C49458BB}">
                  <c15:dlblFieldTable>
                    <c15:dlblFTEntry>
                      <c15:txfldGUID>{9C82E2BD-AB8E-454A-B61D-7D00ED04DD27}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734-427E-8F5B-2A085832F0B8}"/>
                </c:ext>
                <c:ext xmlns:c15="http://schemas.microsoft.com/office/drawing/2012/chart" uri="{CE6537A1-D6FC-4f65-9D91-7224C49458BB}">
                  <c15:dlblFieldTable>
                    <c15:dlblFTEntry>
                      <c15:txfldGUID>{31679511-9091-490F-9E66-CABBD54B8C4F}</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734-427E-8F5B-2A085832F0B8}"/>
                </c:ext>
                <c:ext xmlns:c15="http://schemas.microsoft.com/office/drawing/2012/chart" uri="{CE6537A1-D6FC-4f65-9D91-7224C49458BB}">
                  <c15:dlblFieldTable>
                    <c15:dlblFTEntry>
                      <c15:txfldGUID>{0FBCD912-3959-4C89-B794-CE3F9A873089}</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734-427E-8F5B-2A085832F0B8}"/>
                </c:ext>
                <c:ext xmlns:c15="http://schemas.microsoft.com/office/drawing/2012/chart" uri="{CE6537A1-D6FC-4f65-9D91-7224C49458BB}">
                  <c15:dlblFieldTable>
                    <c15:dlblFTEntry>
                      <c15:txfldGUID>{670909B3-47F2-42A5-9673-5B07AF44A0B8}</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734-427E-8F5B-2A085832F0B8}"/>
                </c:ext>
                <c:ext xmlns:c15="http://schemas.microsoft.com/office/drawing/2012/chart" uri="{CE6537A1-D6FC-4f65-9D91-7224C49458BB}">
                  <c15:dlblFieldTable>
                    <c15:dlblFTEntry>
                      <c15:txfldGUID>{D099BA02-2D58-47E2-8770-7C1F189F4D00}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5.8</c:v>
                </c:pt>
                <c:pt idx="24">
                  <c:v>6</c:v>
                </c:pt>
                <c:pt idx="32">
                  <c:v>5.8</c:v>
                </c:pt>
              </c:numCache>
            </c:numRef>
          </c:xVal>
          <c:yVal>
            <c:numRef>
              <c:f>公会計指標分析・財政指標組合せ分析表!$BP$77:$DC$77</c:f>
              <c:numCache>
                <c:formatCode>#,##0.0;"▲ "#,##0.0</c:formatCode>
                <c:ptCount val="40"/>
                <c:pt idx="0">
                  <c:v>32.6</c:v>
                </c:pt>
                <c:pt idx="8">
                  <c:v>30.5</c:v>
                </c:pt>
                <c:pt idx="16">
                  <c:v>13.7</c:v>
                </c:pt>
                <c:pt idx="24">
                  <c:v>24.1</c:v>
                </c:pt>
                <c:pt idx="32">
                  <c:v>20.100000000000001</c:v>
                </c:pt>
              </c:numCache>
            </c:numRef>
          </c:yVal>
          <c:smooth val="0"/>
          <c:extLst xmlns:c16r2="http://schemas.microsoft.com/office/drawing/2015/06/chart">
            <c:ext xmlns:c16="http://schemas.microsoft.com/office/drawing/2014/chart" uri="{C3380CC4-5D6E-409C-BE32-E72D297353CC}">
              <c16:uniqueId val="{00000013-D734-427E-8F5B-2A085832F0B8}"/>
            </c:ext>
          </c:extLst>
        </c:ser>
        <c:dLbls>
          <c:showLegendKey val="0"/>
          <c:showVal val="1"/>
          <c:showCatName val="0"/>
          <c:showSerName val="0"/>
          <c:showPercent val="0"/>
          <c:showBubbleSize val="0"/>
        </c:dLbls>
        <c:axId val="416379512"/>
        <c:axId val="416379904"/>
      </c:scatterChart>
      <c:valAx>
        <c:axId val="416379512"/>
        <c:scaling>
          <c:orientation val="minMax"/>
          <c:max val="6.5"/>
          <c:min val="0.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6379904"/>
        <c:crosses val="autoZero"/>
        <c:crossBetween val="midCat"/>
      </c:valAx>
      <c:valAx>
        <c:axId val="416379904"/>
        <c:scaling>
          <c:orientation val="minMax"/>
          <c:max val="3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63795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公営企業債の元利償還金に対する繰入金は、公共下水道事業会計分が前年度比</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百万円の減となったことなどにより、全体で</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元利償還金等から差し引く算入公債費等は、臨時財政対策債償還費の増などにより前年度比</a:t>
          </a:r>
          <a:r>
            <a:rPr kumimoji="1" lang="en-US" altLang="ja-JP" sz="1400">
              <a:latin typeface="ＭＳ ゴシック" pitchFamily="49" charset="-128"/>
              <a:ea typeface="ＭＳ ゴシック" pitchFamily="49" charset="-128"/>
            </a:rPr>
            <a:t>120</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この結果、元利償還金等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の合計が</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百万円減、算入公債費等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a:t>
          </a:r>
          <a:r>
            <a:rPr kumimoji="1" lang="en-US" altLang="ja-JP" sz="1400">
              <a:latin typeface="ＭＳ ゴシック" pitchFamily="49" charset="-128"/>
              <a:ea typeface="ＭＳ ゴシック" pitchFamily="49" charset="-128"/>
            </a:rPr>
            <a:t>120</a:t>
          </a:r>
          <a:r>
            <a:rPr kumimoji="1" lang="ja-JP" altLang="en-US" sz="1400">
              <a:latin typeface="ＭＳ ゴシック" pitchFamily="49" charset="-128"/>
              <a:ea typeface="ＭＳ ゴシック" pitchFamily="49" charset="-128"/>
            </a:rPr>
            <a:t>百万円増となり、実質公債費比率の分子は</a:t>
          </a:r>
          <a:r>
            <a:rPr kumimoji="1" lang="en-US" altLang="ja-JP" sz="1400">
              <a:latin typeface="ＭＳ ゴシック" pitchFamily="49" charset="-128"/>
              <a:ea typeface="ＭＳ ゴシック" pitchFamily="49" charset="-128"/>
            </a:rPr>
            <a:t>156</a:t>
          </a:r>
          <a:r>
            <a:rPr kumimoji="1" lang="ja-JP" altLang="en-US" sz="1400">
              <a:latin typeface="ＭＳ ゴシック" pitchFamily="49" charset="-128"/>
              <a:ea typeface="ＭＳ ゴシック" pitchFamily="49" charset="-128"/>
            </a:rPr>
            <a:t>百万円の減となった。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一般会計等に係る地方債の現在高は、減税補てん債や退職手当債の償還が進んだことにより前年度比</a:t>
          </a:r>
          <a:r>
            <a:rPr kumimoji="1" lang="en-US" altLang="ja-JP" sz="1400">
              <a:latin typeface="ＭＳ ゴシック" pitchFamily="49" charset="-128"/>
              <a:ea typeface="ＭＳ ゴシック" pitchFamily="49" charset="-128"/>
            </a:rPr>
            <a:t>348</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債務負担行為に基づく支出予定額及び設立法人等の負債額等負担見込額のうち、土地開発公社に係る将来負担額は、前年度比</a:t>
          </a:r>
          <a:r>
            <a:rPr kumimoji="1" lang="en-US" altLang="ja-JP" sz="1400">
              <a:latin typeface="ＭＳ ゴシック" pitchFamily="49" charset="-128"/>
              <a:ea typeface="ＭＳ ゴシック" pitchFamily="49" charset="-128"/>
            </a:rPr>
            <a:t>1,300</a:t>
          </a:r>
          <a:r>
            <a:rPr kumimoji="1" lang="ja-JP" altLang="en-US" sz="1400">
              <a:latin typeface="ＭＳ ゴシック" pitchFamily="49" charset="-128"/>
              <a:ea typeface="ＭＳ ゴシック" pitchFamily="49" charset="-128"/>
            </a:rPr>
            <a:t>百万円の減となり、将来負担額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の合計は、</a:t>
          </a:r>
          <a:r>
            <a:rPr kumimoji="1" lang="en-US" altLang="ja-JP" sz="1400">
              <a:latin typeface="ＭＳ ゴシック" pitchFamily="49" charset="-128"/>
              <a:ea typeface="ＭＳ ゴシック" pitchFamily="49" charset="-128"/>
            </a:rPr>
            <a:t>1,617</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将来負担額から差し引く充当可能財源等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は、公害防止事業債償還費の減などにより基準財政需要額算入見込額が、前年度比</a:t>
          </a:r>
          <a:r>
            <a:rPr kumimoji="1" lang="en-US" altLang="ja-JP" sz="1400">
              <a:latin typeface="ＭＳ ゴシック" pitchFamily="49" charset="-128"/>
              <a:ea typeface="ＭＳ ゴシック" pitchFamily="49" charset="-128"/>
            </a:rPr>
            <a:t>800</a:t>
          </a:r>
          <a:r>
            <a:rPr kumimoji="1" lang="ja-JP" altLang="en-US" sz="1400">
              <a:latin typeface="ＭＳ ゴシック" pitchFamily="49" charset="-128"/>
              <a:ea typeface="ＭＳ ゴシック" pitchFamily="49" charset="-128"/>
            </a:rPr>
            <a:t>百万円の減となる一方で、養老線支援基金の創設などにより充当可能基金現在高が、前年度比</a:t>
          </a:r>
          <a:r>
            <a:rPr kumimoji="1" lang="en-US" altLang="ja-JP" sz="1400">
              <a:latin typeface="ＭＳ ゴシック" pitchFamily="49" charset="-128"/>
              <a:ea typeface="ＭＳ ゴシック" pitchFamily="49" charset="-128"/>
            </a:rPr>
            <a:t>2,102</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以上の結果、将来負担比率の分子</a:t>
          </a:r>
          <a:r>
            <a:rPr kumimoji="1" lang="en-US" altLang="ja-JP" sz="1400">
              <a:latin typeface="ＭＳ ゴシック" pitchFamily="49" charset="-128"/>
              <a:ea typeface="ＭＳ ゴシック" pitchFamily="49" charset="-128"/>
            </a:rPr>
            <a:t>(A-B)</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2,961</a:t>
          </a:r>
          <a:r>
            <a:rPr kumimoji="1" lang="ja-JP" altLang="en-US" sz="1400">
              <a:latin typeface="ＭＳ ゴシック" pitchFamily="49" charset="-128"/>
              <a:ea typeface="ＭＳ ゴシック" pitchFamily="49" charset="-128"/>
            </a:rPr>
            <a:t>百万円の減となった。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岐阜県大垣市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養老線支援基金及び人づくり河合基金の創設に伴い、それぞれ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百万円（有価証券分の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百万円は除く）を積み立てたほか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百万円、水都大垣ふるさと応援基金に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百万円、水都大垣ふるさと応援基金を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百万円、福祉基金を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その結果、前年度比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地方債償還や退職手当の増加が見込まれる令和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年度以降に備え、財政調整基金や減債基金の積立残高を確保すると同時に、令和元年度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に本格化する新庁舎建設事業に対し、計画的に公共施設整備基金の取り崩しを行うなど、年度間において財源の不均衡が生じないよう、中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長期的な視野で基金運用を行う。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　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養老線支援基金　　：　養老線の存続を支援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国際協力田口基金　：　国際協力その他国際交流の発展に寄与</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水都大垣ふるさと応援基金　：　住民参加型の地方自治を実現し、住民の福祉の増進を図るとともに、個性豊かな活力あるまちづくり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少年スポーツ振興小川基金　：　スポーツの分野において、特に顕著な功績のあった小・中学生及び高校生に対し、少年スポーツ賞を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授与し、スポーツ振興・発展に寄与</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　新庁舎建設事業に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百万円、小・中学校トイレ改修事業など学校施設整備に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百万円を充当する一方で、将来</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の教育施設等整備に備え、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養老線支援基金　　：　近畿日本鉄道株式会社等からの寄附金を積み立てたことにより前年度比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国際協力田口基金　：　国際交流協会事業補助金などに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百万円を充当したことなどにより前年度比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水都大垣ふるさと応援基金 ： 新庁舎建設事業や中川ふれあいセンター改修などに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百万円を充当する一方で、個人や法人からの寄附金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　有形固定資産帳簿価額（土地を除く）の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％程度を基準として積み立て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養老線支援基金　　：　養老鉄道株式会社の利益相当額を積み立て、養老線の安全運行に必要な設備整備や維持管理に要する経費などに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水路大垣ふるさと応援基金　：　個人や法人からの寄附金を積み立て、使途として定める事業に取り崩し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基金利子及び決算剰余金を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景気動向による法人市民税の減収や災害等による財政需要に備え、標準財政規模の概ね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％を目安に積立残高を確保する。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基金利子を積み立てたことにより前年度比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年度に地方債償還のピークを迎える見込みであるため、それに備えて積立残高を確保する。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161,926
157,221
206.57
59,557,374
57,331,167
2,067,591
35,162,131
65,166,785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等と比べ高い水準にあるが、施設の維持管理を適切に進めており、それぞれの公共施設等について個別施設計画を策定中である。個別施設計画策定に際しては各施設の老朽化状況の調査を行い、今後の方針を検討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146050</xdr:rowOff>
    </xdr:from>
    <xdr:to>
      <xdr:col>23</xdr:col>
      <xdr:colOff>85090</xdr:colOff>
      <xdr:row>34</xdr:row>
      <xdr:rowOff>97367</xdr:rowOff>
    </xdr:to>
    <xdr:cxnSp macro="">
      <xdr:nvCxnSpPr>
        <xdr:cNvPr id="64" name="直線コネクタ 63"/>
        <xdr:cNvCxnSpPr/>
      </xdr:nvCxnSpPr>
      <xdr:spPr>
        <a:xfrm flipV="1">
          <a:off x="4760595" y="5546725"/>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101194</xdr:rowOff>
    </xdr:from>
    <xdr:ext cx="405111" cy="259045"/>
    <xdr:sp macro="" textlink="">
      <xdr:nvSpPr>
        <xdr:cNvPr id="65" name="有形固定資産減価償却率最小値テキスト"/>
        <xdr:cNvSpPr txBox="1"/>
      </xdr:nvSpPr>
      <xdr:spPr>
        <a:xfrm>
          <a:off x="4813300" y="670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97367</xdr:rowOff>
    </xdr:from>
    <xdr:to>
      <xdr:col>23</xdr:col>
      <xdr:colOff>174625</xdr:colOff>
      <xdr:row>34</xdr:row>
      <xdr:rowOff>97367</xdr:rowOff>
    </xdr:to>
    <xdr:cxnSp macro="">
      <xdr:nvCxnSpPr>
        <xdr:cNvPr id="66" name="直線コネクタ 65"/>
        <xdr:cNvCxnSpPr/>
      </xdr:nvCxnSpPr>
      <xdr:spPr>
        <a:xfrm>
          <a:off x="4673600" y="669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92727</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146050</xdr:rowOff>
    </xdr:from>
    <xdr:to>
      <xdr:col>23</xdr:col>
      <xdr:colOff>174625</xdr:colOff>
      <xdr:row>27</xdr:row>
      <xdr:rowOff>146050</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42774</xdr:rowOff>
    </xdr:from>
    <xdr:ext cx="405111" cy="259045"/>
    <xdr:sp macro="" textlink="">
      <xdr:nvSpPr>
        <xdr:cNvPr id="69" name="有形固定資産減価償却率平均値テキスト"/>
        <xdr:cNvSpPr txBox="1"/>
      </xdr:nvSpPr>
      <xdr:spPr>
        <a:xfrm>
          <a:off x="4813300" y="6129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64347</xdr:rowOff>
    </xdr:from>
    <xdr:to>
      <xdr:col>23</xdr:col>
      <xdr:colOff>136525</xdr:colOff>
      <xdr:row>31</xdr:row>
      <xdr:rowOff>165947</xdr:rowOff>
    </xdr:to>
    <xdr:sp macro="" textlink="">
      <xdr:nvSpPr>
        <xdr:cNvPr id="70" name="フローチャート: 判断 69"/>
        <xdr:cNvSpPr/>
      </xdr:nvSpPr>
      <xdr:spPr>
        <a:xfrm>
          <a:off x="4711700" y="61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171027</xdr:rowOff>
    </xdr:from>
    <xdr:to>
      <xdr:col>19</xdr:col>
      <xdr:colOff>187325</xdr:colOff>
      <xdr:row>31</xdr:row>
      <xdr:rowOff>101177</xdr:rowOff>
    </xdr:to>
    <xdr:sp macro="" textlink="">
      <xdr:nvSpPr>
        <xdr:cNvPr id="71" name="フローチャート: 判断 70"/>
        <xdr:cNvSpPr/>
      </xdr:nvSpPr>
      <xdr:spPr>
        <a:xfrm>
          <a:off x="4000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108797</xdr:rowOff>
    </xdr:from>
    <xdr:to>
      <xdr:col>15</xdr:col>
      <xdr:colOff>187325</xdr:colOff>
      <xdr:row>33</xdr:row>
      <xdr:rowOff>38947</xdr:rowOff>
    </xdr:to>
    <xdr:sp macro="" textlink="">
      <xdr:nvSpPr>
        <xdr:cNvPr id="72" name="フローチャート: 判断 71"/>
        <xdr:cNvSpPr/>
      </xdr:nvSpPr>
      <xdr:spPr>
        <a:xfrm>
          <a:off x="3238500" y="636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95250</xdr:rowOff>
    </xdr:from>
    <xdr:to>
      <xdr:col>23</xdr:col>
      <xdr:colOff>136525</xdr:colOff>
      <xdr:row>28</xdr:row>
      <xdr:rowOff>25400</xdr:rowOff>
    </xdr:to>
    <xdr:sp macro="" textlink="">
      <xdr:nvSpPr>
        <xdr:cNvPr id="78" name="楕円 77"/>
        <xdr:cNvSpPr/>
      </xdr:nvSpPr>
      <xdr:spPr>
        <a:xfrm>
          <a:off x="4711700" y="54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48277</xdr:rowOff>
    </xdr:from>
    <xdr:ext cx="405111" cy="259045"/>
    <xdr:sp macro="" textlink="">
      <xdr:nvSpPr>
        <xdr:cNvPr id="79" name="有形固定資産減価償却率該当値テキスト"/>
        <xdr:cNvSpPr txBox="1"/>
      </xdr:nvSpPr>
      <xdr:spPr>
        <a:xfrm>
          <a:off x="4813300" y="54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84455</xdr:rowOff>
    </xdr:from>
    <xdr:to>
      <xdr:col>19</xdr:col>
      <xdr:colOff>187325</xdr:colOff>
      <xdr:row>28</xdr:row>
      <xdr:rowOff>14605</xdr:rowOff>
    </xdr:to>
    <xdr:sp macro="" textlink="">
      <xdr:nvSpPr>
        <xdr:cNvPr id="80" name="楕円 79"/>
        <xdr:cNvSpPr/>
      </xdr:nvSpPr>
      <xdr:spPr>
        <a:xfrm>
          <a:off x="40005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135255</xdr:rowOff>
    </xdr:from>
    <xdr:to>
      <xdr:col>23</xdr:col>
      <xdr:colOff>85725</xdr:colOff>
      <xdr:row>27</xdr:row>
      <xdr:rowOff>146050</xdr:rowOff>
    </xdr:to>
    <xdr:cxnSp macro="">
      <xdr:nvCxnSpPr>
        <xdr:cNvPr id="81" name="直線コネクタ 80"/>
        <xdr:cNvCxnSpPr/>
      </xdr:nvCxnSpPr>
      <xdr:spPr>
        <a:xfrm>
          <a:off x="4051300" y="5535930"/>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92304</xdr:rowOff>
    </xdr:from>
    <xdr:ext cx="405111" cy="259045"/>
    <xdr:sp macro="" textlink="">
      <xdr:nvSpPr>
        <xdr:cNvPr id="82" name="n_1aveValue有形固定資産減価償却率"/>
        <xdr:cNvSpPr txBox="1"/>
      </xdr:nvSpPr>
      <xdr:spPr>
        <a:xfrm>
          <a:off x="38360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55474</xdr:rowOff>
    </xdr:from>
    <xdr:ext cx="405111" cy="259045"/>
    <xdr:sp macro="" textlink="">
      <xdr:nvSpPr>
        <xdr:cNvPr id="83" name="n_2aveValue有形固定資産減価償却率"/>
        <xdr:cNvSpPr txBox="1"/>
      </xdr:nvSpPr>
      <xdr:spPr>
        <a:xfrm>
          <a:off x="3086744" y="6141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31132</xdr:rowOff>
    </xdr:from>
    <xdr:ext cx="405111" cy="259045"/>
    <xdr:sp macro="" textlink="">
      <xdr:nvSpPr>
        <xdr:cNvPr id="84" name="n_1mainValue有形固定資産減価償却率"/>
        <xdr:cNvSpPr txBox="1"/>
      </xdr:nvSpPr>
      <xdr:spPr>
        <a:xfrm>
          <a:off x="3836044" y="52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債務償却可能年数は類似団体等の平均を上回っている。主な要因としては、一般廃棄物処理事業債や公共用地先行取得事業債といった地方債の発行を行ってきたためである。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新庁舎建設事業の実施に伴い、将来負担額の増加とともに充当可能基金残高の減少が見込まれるため、さらに債務償却可能年数が伸びることが予測されるが、合併特例債や公共施設等適正管理推進事業債などの活用により将来負担の抑制を図っていく。</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116064</xdr:rowOff>
    </xdr:from>
    <xdr:to>
      <xdr:col>76</xdr:col>
      <xdr:colOff>21589</xdr:colOff>
      <xdr:row>34</xdr:row>
      <xdr:rowOff>151342</xdr:rowOff>
    </xdr:to>
    <xdr:cxnSp macro="">
      <xdr:nvCxnSpPr>
        <xdr:cNvPr id="113" name="直線コネクタ 112"/>
        <xdr:cNvCxnSpPr/>
      </xdr:nvCxnSpPr>
      <xdr:spPr>
        <a:xfrm flipV="1">
          <a:off x="14793595" y="5516739"/>
          <a:ext cx="1269" cy="123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62741</xdr:rowOff>
    </xdr:from>
    <xdr:ext cx="405111" cy="259045"/>
    <xdr:sp macro="" textlink="">
      <xdr:nvSpPr>
        <xdr:cNvPr id="116" name="債務償還可能年数最大値テキスト"/>
        <xdr:cNvSpPr txBox="1"/>
      </xdr:nvSpPr>
      <xdr:spPr>
        <a:xfrm>
          <a:off x="14846300" y="529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116064</xdr:rowOff>
    </xdr:from>
    <xdr:to>
      <xdr:col>76</xdr:col>
      <xdr:colOff>111125</xdr:colOff>
      <xdr:row>27</xdr:row>
      <xdr:rowOff>116064</xdr:rowOff>
    </xdr:to>
    <xdr:cxnSp macro="">
      <xdr:nvCxnSpPr>
        <xdr:cNvPr id="117" name="直線コネクタ 116"/>
        <xdr:cNvCxnSpPr/>
      </xdr:nvCxnSpPr>
      <xdr:spPr>
        <a:xfrm>
          <a:off x="14706600" y="551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105074</xdr:rowOff>
    </xdr:from>
    <xdr:ext cx="340478" cy="259045"/>
    <xdr:sp macro="" textlink="">
      <xdr:nvSpPr>
        <xdr:cNvPr id="118" name="債務償還可能年数平均値テキスト"/>
        <xdr:cNvSpPr txBox="1"/>
      </xdr:nvSpPr>
      <xdr:spPr>
        <a:xfrm>
          <a:off x="14846300" y="60200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19" name="フローチャート: 判断 118"/>
        <xdr:cNvSpPr/>
      </xdr:nvSpPr>
      <xdr:spPr>
        <a:xfrm>
          <a:off x="14744700" y="60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78670</xdr:rowOff>
    </xdr:from>
    <xdr:to>
      <xdr:col>76</xdr:col>
      <xdr:colOff>73025</xdr:colOff>
      <xdr:row>31</xdr:row>
      <xdr:rowOff>8820</xdr:rowOff>
    </xdr:to>
    <xdr:sp macro="" textlink="">
      <xdr:nvSpPr>
        <xdr:cNvPr id="125" name="楕円 124"/>
        <xdr:cNvSpPr/>
      </xdr:nvSpPr>
      <xdr:spPr>
        <a:xfrm>
          <a:off x="14744700" y="599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101547</xdr:rowOff>
    </xdr:from>
    <xdr:ext cx="340478" cy="259045"/>
    <xdr:sp macro="" textlink="">
      <xdr:nvSpPr>
        <xdr:cNvPr id="126" name="債務償還可能年数該当値テキスト"/>
        <xdr:cNvSpPr txBox="1"/>
      </xdr:nvSpPr>
      <xdr:spPr>
        <a:xfrm>
          <a:off x="14846300" y="58451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161,926
157,221
206.57
59,557,374
57,331,167
2,067,591
35,162,131
65,166,785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51435</xdr:rowOff>
    </xdr:to>
    <xdr:cxnSp macro="">
      <xdr:nvCxnSpPr>
        <xdr:cNvPr id="56" name="直線コネクタ 55"/>
        <xdr:cNvCxnSpPr/>
      </xdr:nvCxnSpPr>
      <xdr:spPr>
        <a:xfrm flipV="1">
          <a:off x="4634865" y="5762625"/>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129557</xdr:rowOff>
    </xdr:from>
    <xdr:ext cx="405111" cy="259045"/>
    <xdr:sp macro="" textlink="">
      <xdr:nvSpPr>
        <xdr:cNvPr id="61" name="【道路】&#10;有形固定資産減価償却率平均値テキスト"/>
        <xdr:cNvSpPr txBox="1"/>
      </xdr:nvSpPr>
      <xdr:spPr>
        <a:xfrm>
          <a:off x="4673600" y="664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62" name="フローチャート: 判断 61"/>
        <xdr:cNvSpPr/>
      </xdr:nvSpPr>
      <xdr:spPr>
        <a:xfrm>
          <a:off x="4584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168275</xdr:rowOff>
    </xdr:from>
    <xdr:to>
      <xdr:col>20</xdr:col>
      <xdr:colOff>38100</xdr:colOff>
      <xdr:row>38</xdr:row>
      <xdr:rowOff>98425</xdr:rowOff>
    </xdr:to>
    <xdr:sp macro="" textlink="">
      <xdr:nvSpPr>
        <xdr:cNvPr id="63" name="フローチャート: 判断 62"/>
        <xdr:cNvSpPr/>
      </xdr:nvSpPr>
      <xdr:spPr>
        <a:xfrm>
          <a:off x="3746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57785</xdr:rowOff>
    </xdr:from>
    <xdr:to>
      <xdr:col>15</xdr:col>
      <xdr:colOff>101600</xdr:colOff>
      <xdr:row>38</xdr:row>
      <xdr:rowOff>159385</xdr:rowOff>
    </xdr:to>
    <xdr:sp macro="" textlink="">
      <xdr:nvSpPr>
        <xdr:cNvPr id="64" name="フローチャート: 判断 63"/>
        <xdr:cNvSpPr/>
      </xdr:nvSpPr>
      <xdr:spPr>
        <a:xfrm>
          <a:off x="2857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53975</xdr:rowOff>
    </xdr:from>
    <xdr:to>
      <xdr:col>24</xdr:col>
      <xdr:colOff>114300</xdr:colOff>
      <xdr:row>33</xdr:row>
      <xdr:rowOff>155575</xdr:rowOff>
    </xdr:to>
    <xdr:sp macro="" textlink="">
      <xdr:nvSpPr>
        <xdr:cNvPr id="70" name="楕円 69"/>
        <xdr:cNvSpPr/>
      </xdr:nvSpPr>
      <xdr:spPr>
        <a:xfrm>
          <a:off x="45847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7002</xdr:rowOff>
    </xdr:from>
    <xdr:ext cx="405111" cy="259045"/>
    <xdr:sp macro="" textlink="">
      <xdr:nvSpPr>
        <xdr:cNvPr id="71" name="【道路】&#10;有形固定資産減価償却率該当値テキスト"/>
        <xdr:cNvSpPr txBox="1"/>
      </xdr:nvSpPr>
      <xdr:spPr>
        <a:xfrm>
          <a:off x="4673600" y="5664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40640</xdr:rowOff>
    </xdr:from>
    <xdr:to>
      <xdr:col>20</xdr:col>
      <xdr:colOff>38100</xdr:colOff>
      <xdr:row>33</xdr:row>
      <xdr:rowOff>142240</xdr:rowOff>
    </xdr:to>
    <xdr:sp macro="" textlink="">
      <xdr:nvSpPr>
        <xdr:cNvPr id="72" name="楕円 71"/>
        <xdr:cNvSpPr/>
      </xdr:nvSpPr>
      <xdr:spPr>
        <a:xfrm>
          <a:off x="37465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91440</xdr:rowOff>
    </xdr:from>
    <xdr:to>
      <xdr:col>24</xdr:col>
      <xdr:colOff>63500</xdr:colOff>
      <xdr:row>33</xdr:row>
      <xdr:rowOff>104775</xdr:rowOff>
    </xdr:to>
    <xdr:cxnSp macro="">
      <xdr:nvCxnSpPr>
        <xdr:cNvPr id="73" name="直線コネクタ 72"/>
        <xdr:cNvCxnSpPr/>
      </xdr:nvCxnSpPr>
      <xdr:spPr>
        <a:xfrm>
          <a:off x="3797300" y="574929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89552</xdr:rowOff>
    </xdr:from>
    <xdr:ext cx="405111" cy="259045"/>
    <xdr:sp macro="" textlink="">
      <xdr:nvSpPr>
        <xdr:cNvPr id="74" name="n_1aveValue【道路】&#10;有形固定資産減価償却率"/>
        <xdr:cNvSpPr txBox="1"/>
      </xdr:nvSpPr>
      <xdr:spPr>
        <a:xfrm>
          <a:off x="3582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4462</xdr:rowOff>
    </xdr:from>
    <xdr:ext cx="405111" cy="259045"/>
    <xdr:sp macro="" textlink="">
      <xdr:nvSpPr>
        <xdr:cNvPr id="75" name="n_2aveValue【道路】&#10;有形固定資産減価償却率"/>
        <xdr:cNvSpPr txBox="1"/>
      </xdr:nvSpPr>
      <xdr:spPr>
        <a:xfrm>
          <a:off x="2705744" y="634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158767</xdr:rowOff>
    </xdr:from>
    <xdr:ext cx="405111" cy="259045"/>
    <xdr:sp macro="" textlink="">
      <xdr:nvSpPr>
        <xdr:cNvPr id="76" name="n_1mainValue【道路】&#10;有形固定資産減価償却率"/>
        <xdr:cNvSpPr txBox="1"/>
      </xdr:nvSpPr>
      <xdr:spPr>
        <a:xfrm>
          <a:off x="3582044" y="547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141986</xdr:rowOff>
    </xdr:from>
    <xdr:to>
      <xdr:col>54</xdr:col>
      <xdr:colOff>189865</xdr:colOff>
      <xdr:row>41</xdr:row>
      <xdr:rowOff>129159</xdr:rowOff>
    </xdr:to>
    <xdr:cxnSp macro="">
      <xdr:nvCxnSpPr>
        <xdr:cNvPr id="101" name="直線コネクタ 100"/>
        <xdr:cNvCxnSpPr/>
      </xdr:nvCxnSpPr>
      <xdr:spPr>
        <a:xfrm flipV="1">
          <a:off x="10476865" y="6314186"/>
          <a:ext cx="0" cy="84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132986</xdr:rowOff>
    </xdr:from>
    <xdr:ext cx="469744" cy="259045"/>
    <xdr:sp macro="" textlink="">
      <xdr:nvSpPr>
        <xdr:cNvPr id="102" name="【道路】&#10;一人当たり延長最小値テキスト"/>
        <xdr:cNvSpPr txBox="1"/>
      </xdr:nvSpPr>
      <xdr:spPr>
        <a:xfrm>
          <a:off x="10515600" y="716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129159</xdr:rowOff>
    </xdr:from>
    <xdr:to>
      <xdr:col>55</xdr:col>
      <xdr:colOff>88900</xdr:colOff>
      <xdr:row>41</xdr:row>
      <xdr:rowOff>129159</xdr:rowOff>
    </xdr:to>
    <xdr:cxnSp macro="">
      <xdr:nvCxnSpPr>
        <xdr:cNvPr id="103" name="直線コネクタ 102"/>
        <xdr:cNvCxnSpPr/>
      </xdr:nvCxnSpPr>
      <xdr:spPr>
        <a:xfrm>
          <a:off x="10388600" y="715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88663</xdr:rowOff>
    </xdr:from>
    <xdr:ext cx="534377" cy="259045"/>
    <xdr:sp macro="" textlink="">
      <xdr:nvSpPr>
        <xdr:cNvPr id="104" name="【道路】&#10;一人当たり延長最大値テキスト"/>
        <xdr:cNvSpPr txBox="1"/>
      </xdr:nvSpPr>
      <xdr:spPr>
        <a:xfrm>
          <a:off x="10515600" y="608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141986</xdr:rowOff>
    </xdr:from>
    <xdr:to>
      <xdr:col>55</xdr:col>
      <xdr:colOff>88900</xdr:colOff>
      <xdr:row>36</xdr:row>
      <xdr:rowOff>141986</xdr:rowOff>
    </xdr:to>
    <xdr:cxnSp macro="">
      <xdr:nvCxnSpPr>
        <xdr:cNvPr id="105" name="直線コネクタ 104"/>
        <xdr:cNvCxnSpPr/>
      </xdr:nvCxnSpPr>
      <xdr:spPr>
        <a:xfrm>
          <a:off x="10388600" y="631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87012</xdr:rowOff>
    </xdr:from>
    <xdr:ext cx="469744" cy="259045"/>
    <xdr:sp macro="" textlink="">
      <xdr:nvSpPr>
        <xdr:cNvPr id="106" name="【道路】&#10;一人当たり延長平均値テキスト"/>
        <xdr:cNvSpPr txBox="1"/>
      </xdr:nvSpPr>
      <xdr:spPr>
        <a:xfrm>
          <a:off x="10515600" y="6602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64135</xdr:rowOff>
    </xdr:from>
    <xdr:to>
      <xdr:col>55</xdr:col>
      <xdr:colOff>50800</xdr:colOff>
      <xdr:row>39</xdr:row>
      <xdr:rowOff>165735</xdr:rowOff>
    </xdr:to>
    <xdr:sp macro="" textlink="">
      <xdr:nvSpPr>
        <xdr:cNvPr id="107" name="フローチャート: 判断 106"/>
        <xdr:cNvSpPr/>
      </xdr:nvSpPr>
      <xdr:spPr>
        <a:xfrm>
          <a:off x="10426700" y="675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33</xdr:row>
      <xdr:rowOff>105791</xdr:rowOff>
    </xdr:from>
    <xdr:to>
      <xdr:col>50</xdr:col>
      <xdr:colOff>165100</xdr:colOff>
      <xdr:row>34</xdr:row>
      <xdr:rowOff>35941</xdr:rowOff>
    </xdr:to>
    <xdr:sp macro="" textlink="">
      <xdr:nvSpPr>
        <xdr:cNvPr id="108" name="フローチャート: 判断 107"/>
        <xdr:cNvSpPr/>
      </xdr:nvSpPr>
      <xdr:spPr>
        <a:xfrm>
          <a:off x="9588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46355</xdr:rowOff>
    </xdr:from>
    <xdr:to>
      <xdr:col>46</xdr:col>
      <xdr:colOff>38100</xdr:colOff>
      <xdr:row>39</xdr:row>
      <xdr:rowOff>147955</xdr:rowOff>
    </xdr:to>
    <xdr:sp macro="" textlink="">
      <xdr:nvSpPr>
        <xdr:cNvPr id="109" name="フローチャート: 判断 108"/>
        <xdr:cNvSpPr/>
      </xdr:nvSpPr>
      <xdr:spPr>
        <a:xfrm>
          <a:off x="8699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80010</xdr:rowOff>
    </xdr:from>
    <xdr:to>
      <xdr:col>55</xdr:col>
      <xdr:colOff>50800</xdr:colOff>
      <xdr:row>41</xdr:row>
      <xdr:rowOff>10160</xdr:rowOff>
    </xdr:to>
    <xdr:sp macro="" textlink="">
      <xdr:nvSpPr>
        <xdr:cNvPr id="115" name="楕円 114"/>
        <xdr:cNvSpPr/>
      </xdr:nvSpPr>
      <xdr:spPr>
        <a:xfrm>
          <a:off x="10426700" y="693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58437</xdr:rowOff>
    </xdr:from>
    <xdr:ext cx="469744" cy="259045"/>
    <xdr:sp macro="" textlink="">
      <xdr:nvSpPr>
        <xdr:cNvPr id="116" name="【道路】&#10;一人当たり延長該当値テキスト"/>
        <xdr:cNvSpPr txBox="1"/>
      </xdr:nvSpPr>
      <xdr:spPr>
        <a:xfrm>
          <a:off x="10515600" y="691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86741</xdr:rowOff>
    </xdr:from>
    <xdr:to>
      <xdr:col>50</xdr:col>
      <xdr:colOff>165100</xdr:colOff>
      <xdr:row>41</xdr:row>
      <xdr:rowOff>16891</xdr:rowOff>
    </xdr:to>
    <xdr:sp macro="" textlink="">
      <xdr:nvSpPr>
        <xdr:cNvPr id="117" name="楕円 116"/>
        <xdr:cNvSpPr/>
      </xdr:nvSpPr>
      <xdr:spPr>
        <a:xfrm>
          <a:off x="9588500" y="694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130810</xdr:rowOff>
    </xdr:from>
    <xdr:to>
      <xdr:col>55</xdr:col>
      <xdr:colOff>0</xdr:colOff>
      <xdr:row>40</xdr:row>
      <xdr:rowOff>137541</xdr:rowOff>
    </xdr:to>
    <xdr:cxnSp macro="">
      <xdr:nvCxnSpPr>
        <xdr:cNvPr id="118" name="直線コネクタ 117"/>
        <xdr:cNvCxnSpPr/>
      </xdr:nvCxnSpPr>
      <xdr:spPr>
        <a:xfrm flipV="1">
          <a:off x="9639300" y="6988810"/>
          <a:ext cx="8382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32</xdr:row>
      <xdr:rowOff>52468</xdr:rowOff>
    </xdr:from>
    <xdr:ext cx="534377" cy="259045"/>
    <xdr:sp macro="" textlink="">
      <xdr:nvSpPr>
        <xdr:cNvPr id="119" name="n_1aveValue【道路】&#10;一人当たり延長"/>
        <xdr:cNvSpPr txBox="1"/>
      </xdr:nvSpPr>
      <xdr:spPr>
        <a:xfrm>
          <a:off x="93594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164482</xdr:rowOff>
    </xdr:from>
    <xdr:ext cx="469744" cy="259045"/>
    <xdr:sp macro="" textlink="">
      <xdr:nvSpPr>
        <xdr:cNvPr id="120" name="n_2aveValue【道路】&#10;一人当たり延長"/>
        <xdr:cNvSpPr txBox="1"/>
      </xdr:nvSpPr>
      <xdr:spPr>
        <a:xfrm>
          <a:off x="8515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8018</xdr:rowOff>
    </xdr:from>
    <xdr:ext cx="469744" cy="259045"/>
    <xdr:sp macro="" textlink="">
      <xdr:nvSpPr>
        <xdr:cNvPr id="121" name="n_1mainValue【道路】&#10;一人当たり延長"/>
        <xdr:cNvSpPr txBox="1"/>
      </xdr:nvSpPr>
      <xdr:spPr>
        <a:xfrm>
          <a:off x="9391727" y="703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2" name="テキスト ボックス 13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4" name="テキスト ボックス 14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76200</xdr:rowOff>
    </xdr:from>
    <xdr:to>
      <xdr:col>24</xdr:col>
      <xdr:colOff>62865</xdr:colOff>
      <xdr:row>63</xdr:row>
      <xdr:rowOff>11430</xdr:rowOff>
    </xdr:to>
    <xdr:cxnSp macro="">
      <xdr:nvCxnSpPr>
        <xdr:cNvPr id="146" name="直線コネクタ 145"/>
        <xdr:cNvCxnSpPr/>
      </xdr:nvCxnSpPr>
      <xdr:spPr>
        <a:xfrm flipV="1">
          <a:off x="4634865" y="967740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15257</xdr:rowOff>
    </xdr:from>
    <xdr:ext cx="405111" cy="259045"/>
    <xdr:sp macro="" textlink="">
      <xdr:nvSpPr>
        <xdr:cNvPr id="147" name="【橋りょう・トンネル】&#10;有形固定資産減価償却率最小値テキスト"/>
        <xdr:cNvSpPr txBox="1"/>
      </xdr:nvSpPr>
      <xdr:spPr>
        <a:xfrm>
          <a:off x="4673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xdr:rowOff>
    </xdr:from>
    <xdr:to>
      <xdr:col>24</xdr:col>
      <xdr:colOff>152400</xdr:colOff>
      <xdr:row>63</xdr:row>
      <xdr:rowOff>11430</xdr:rowOff>
    </xdr:to>
    <xdr:cxnSp macro="">
      <xdr:nvCxnSpPr>
        <xdr:cNvPr id="148" name="直線コネクタ 147"/>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22877</xdr:rowOff>
    </xdr:from>
    <xdr:ext cx="405111" cy="259045"/>
    <xdr:sp macro="" textlink="">
      <xdr:nvSpPr>
        <xdr:cNvPr id="149" name="【橋りょう・トンネル】&#10;有形固定資産減価償却率最大値テキスト"/>
        <xdr:cNvSpPr txBox="1"/>
      </xdr:nvSpPr>
      <xdr:spPr>
        <a:xfrm>
          <a:off x="4673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76200</xdr:rowOff>
    </xdr:from>
    <xdr:to>
      <xdr:col>24</xdr:col>
      <xdr:colOff>152400</xdr:colOff>
      <xdr:row>56</xdr:row>
      <xdr:rowOff>76200</xdr:rowOff>
    </xdr:to>
    <xdr:cxnSp macro="">
      <xdr:nvCxnSpPr>
        <xdr:cNvPr id="150" name="直線コネクタ 149"/>
        <xdr:cNvCxnSpPr/>
      </xdr:nvCxnSpPr>
      <xdr:spPr>
        <a:xfrm>
          <a:off x="4546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133367</xdr:rowOff>
    </xdr:from>
    <xdr:ext cx="405111" cy="259045"/>
    <xdr:sp macro="" textlink="">
      <xdr:nvSpPr>
        <xdr:cNvPr id="151" name="【橋りょう・トンネル】&#10;有形固定資産減価償却率平均値テキスト"/>
        <xdr:cNvSpPr txBox="1"/>
      </xdr:nvSpPr>
      <xdr:spPr>
        <a:xfrm>
          <a:off x="4673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52" name="フローチャート: 判断 151"/>
        <xdr:cNvSpPr/>
      </xdr:nvSpPr>
      <xdr:spPr>
        <a:xfrm>
          <a:off x="4584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97790</xdr:rowOff>
    </xdr:from>
    <xdr:to>
      <xdr:col>20</xdr:col>
      <xdr:colOff>38100</xdr:colOff>
      <xdr:row>59</xdr:row>
      <xdr:rowOff>27940</xdr:rowOff>
    </xdr:to>
    <xdr:sp macro="" textlink="">
      <xdr:nvSpPr>
        <xdr:cNvPr id="153" name="フローチャート: 判断 152"/>
        <xdr:cNvSpPr/>
      </xdr:nvSpPr>
      <xdr:spPr>
        <a:xfrm>
          <a:off x="3746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29210</xdr:rowOff>
    </xdr:from>
    <xdr:to>
      <xdr:col>15</xdr:col>
      <xdr:colOff>101600</xdr:colOff>
      <xdr:row>58</xdr:row>
      <xdr:rowOff>130810</xdr:rowOff>
    </xdr:to>
    <xdr:sp macro="" textlink="">
      <xdr:nvSpPr>
        <xdr:cNvPr id="154" name="フローチャート: 判断 153"/>
        <xdr:cNvSpPr/>
      </xdr:nvSpPr>
      <xdr:spPr>
        <a:xfrm>
          <a:off x="2857500" y="997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25400</xdr:rowOff>
    </xdr:from>
    <xdr:to>
      <xdr:col>24</xdr:col>
      <xdr:colOff>114300</xdr:colOff>
      <xdr:row>56</xdr:row>
      <xdr:rowOff>127000</xdr:rowOff>
    </xdr:to>
    <xdr:sp macro="" textlink="">
      <xdr:nvSpPr>
        <xdr:cNvPr id="160" name="楕円 159"/>
        <xdr:cNvSpPr/>
      </xdr:nvSpPr>
      <xdr:spPr>
        <a:xfrm>
          <a:off x="45847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149877</xdr:rowOff>
    </xdr:from>
    <xdr:ext cx="405111" cy="259045"/>
    <xdr:sp macro="" textlink="">
      <xdr:nvSpPr>
        <xdr:cNvPr id="161" name="【橋りょう・トンネル】&#10;有形固定資産減価償却率該当値テキスト"/>
        <xdr:cNvSpPr txBox="1"/>
      </xdr:nvSpPr>
      <xdr:spPr>
        <a:xfrm>
          <a:off x="4673600" y="957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90170</xdr:rowOff>
    </xdr:from>
    <xdr:to>
      <xdr:col>20</xdr:col>
      <xdr:colOff>38100</xdr:colOff>
      <xdr:row>57</xdr:row>
      <xdr:rowOff>20320</xdr:rowOff>
    </xdr:to>
    <xdr:sp macro="" textlink="">
      <xdr:nvSpPr>
        <xdr:cNvPr id="162" name="楕円 161"/>
        <xdr:cNvSpPr/>
      </xdr:nvSpPr>
      <xdr:spPr>
        <a:xfrm>
          <a:off x="3746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76200</xdr:rowOff>
    </xdr:from>
    <xdr:to>
      <xdr:col>24</xdr:col>
      <xdr:colOff>63500</xdr:colOff>
      <xdr:row>56</xdr:row>
      <xdr:rowOff>140970</xdr:rowOff>
    </xdr:to>
    <xdr:cxnSp macro="">
      <xdr:nvCxnSpPr>
        <xdr:cNvPr id="163" name="直線コネクタ 162"/>
        <xdr:cNvCxnSpPr/>
      </xdr:nvCxnSpPr>
      <xdr:spPr>
        <a:xfrm flipV="1">
          <a:off x="3797300" y="96774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19067</xdr:rowOff>
    </xdr:from>
    <xdr:ext cx="405111" cy="259045"/>
    <xdr:sp macro="" textlink="">
      <xdr:nvSpPr>
        <xdr:cNvPr id="164" name="n_1aveValue【橋りょう・トンネル】&#10;有形固定資産減価償却率"/>
        <xdr:cNvSpPr txBox="1"/>
      </xdr:nvSpPr>
      <xdr:spPr>
        <a:xfrm>
          <a:off x="35820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147337</xdr:rowOff>
    </xdr:from>
    <xdr:ext cx="405111" cy="259045"/>
    <xdr:sp macro="" textlink="">
      <xdr:nvSpPr>
        <xdr:cNvPr id="165" name="n_2aveValue【橋りょう・トンネル】&#10;有形固定資産減価償却率"/>
        <xdr:cNvSpPr txBox="1"/>
      </xdr:nvSpPr>
      <xdr:spPr>
        <a:xfrm>
          <a:off x="2705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36847</xdr:rowOff>
    </xdr:from>
    <xdr:ext cx="405111" cy="259045"/>
    <xdr:sp macro="" textlink="">
      <xdr:nvSpPr>
        <xdr:cNvPr id="166" name="n_1mainValue【橋りょう・トンネル】&#10;有形固定資産減価償却率"/>
        <xdr:cNvSpPr txBox="1"/>
      </xdr:nvSpPr>
      <xdr:spPr>
        <a:xfrm>
          <a:off x="3582044"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77" name="テキスト ボックス 176"/>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105427</xdr:rowOff>
    </xdr:from>
    <xdr:ext cx="595419" cy="259045"/>
    <xdr:sp macro="" textlink="">
      <xdr:nvSpPr>
        <xdr:cNvPr id="179" name="テキスト ボックス 178"/>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1" name="テキスト ボックス 18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3" name="テキスト ボックス 18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5" name="テキスト ボックス 18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7" name="テキスト ボックス 18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9" name="テキスト ボックス 18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127997</xdr:rowOff>
    </xdr:from>
    <xdr:to>
      <xdr:col>54</xdr:col>
      <xdr:colOff>189865</xdr:colOff>
      <xdr:row>64</xdr:row>
      <xdr:rowOff>149062</xdr:rowOff>
    </xdr:to>
    <xdr:cxnSp macro="">
      <xdr:nvCxnSpPr>
        <xdr:cNvPr id="191" name="直線コネクタ 190"/>
        <xdr:cNvCxnSpPr/>
      </xdr:nvCxnSpPr>
      <xdr:spPr>
        <a:xfrm flipV="1">
          <a:off x="10476865" y="9729197"/>
          <a:ext cx="0" cy="139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152889</xdr:rowOff>
    </xdr:from>
    <xdr:ext cx="534377" cy="259045"/>
    <xdr:sp macro="" textlink="">
      <xdr:nvSpPr>
        <xdr:cNvPr id="192" name="【橋りょう・トンネル】&#10;一人当たり有形固定資産（償却資産）額最小値テキスト"/>
        <xdr:cNvSpPr txBox="1"/>
      </xdr:nvSpPr>
      <xdr:spPr>
        <a:xfrm>
          <a:off x="10515600" y="1112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149062</xdr:rowOff>
    </xdr:from>
    <xdr:to>
      <xdr:col>55</xdr:col>
      <xdr:colOff>88900</xdr:colOff>
      <xdr:row>64</xdr:row>
      <xdr:rowOff>149062</xdr:rowOff>
    </xdr:to>
    <xdr:cxnSp macro="">
      <xdr:nvCxnSpPr>
        <xdr:cNvPr id="193" name="直線コネクタ 192"/>
        <xdr:cNvCxnSpPr/>
      </xdr:nvCxnSpPr>
      <xdr:spPr>
        <a:xfrm>
          <a:off x="10388600" y="111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74674</xdr:rowOff>
    </xdr:from>
    <xdr:ext cx="599010" cy="259045"/>
    <xdr:sp macro="" textlink="">
      <xdr:nvSpPr>
        <xdr:cNvPr id="194" name="【橋りょう・トンネル】&#10;一人当たり有形固定資産（償却資産）額最大値テキスト"/>
        <xdr:cNvSpPr txBox="1"/>
      </xdr:nvSpPr>
      <xdr:spPr>
        <a:xfrm>
          <a:off x="10515600" y="950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127997</xdr:rowOff>
    </xdr:from>
    <xdr:to>
      <xdr:col>55</xdr:col>
      <xdr:colOff>88900</xdr:colOff>
      <xdr:row>56</xdr:row>
      <xdr:rowOff>127997</xdr:rowOff>
    </xdr:to>
    <xdr:cxnSp macro="">
      <xdr:nvCxnSpPr>
        <xdr:cNvPr id="195" name="直線コネクタ 194"/>
        <xdr:cNvCxnSpPr/>
      </xdr:nvCxnSpPr>
      <xdr:spPr>
        <a:xfrm>
          <a:off x="10388600" y="97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136301</xdr:rowOff>
    </xdr:from>
    <xdr:ext cx="599010" cy="259045"/>
    <xdr:sp macro="" textlink="">
      <xdr:nvSpPr>
        <xdr:cNvPr id="196" name="【橋りょう・トンネル】&#10;一人当たり有形固定資産（償却資産）額平均値テキスト"/>
        <xdr:cNvSpPr txBox="1"/>
      </xdr:nvSpPr>
      <xdr:spPr>
        <a:xfrm>
          <a:off x="10515600" y="10594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157874</xdr:rowOff>
    </xdr:from>
    <xdr:to>
      <xdr:col>55</xdr:col>
      <xdr:colOff>50800</xdr:colOff>
      <xdr:row>62</xdr:row>
      <xdr:rowOff>88024</xdr:rowOff>
    </xdr:to>
    <xdr:sp macro="" textlink="">
      <xdr:nvSpPr>
        <xdr:cNvPr id="197" name="フローチャート: 判断 196"/>
        <xdr:cNvSpPr/>
      </xdr:nvSpPr>
      <xdr:spPr>
        <a:xfrm>
          <a:off x="10426700" y="106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32536</xdr:rowOff>
    </xdr:from>
    <xdr:to>
      <xdr:col>50</xdr:col>
      <xdr:colOff>165100</xdr:colOff>
      <xdr:row>61</xdr:row>
      <xdr:rowOff>134136</xdr:rowOff>
    </xdr:to>
    <xdr:sp macro="" textlink="">
      <xdr:nvSpPr>
        <xdr:cNvPr id="198" name="フローチャート: 判断 197"/>
        <xdr:cNvSpPr/>
      </xdr:nvSpPr>
      <xdr:spPr>
        <a:xfrm>
          <a:off x="9588500" y="1049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122787</xdr:rowOff>
    </xdr:from>
    <xdr:to>
      <xdr:col>46</xdr:col>
      <xdr:colOff>38100</xdr:colOff>
      <xdr:row>64</xdr:row>
      <xdr:rowOff>52937</xdr:rowOff>
    </xdr:to>
    <xdr:sp macro="" textlink="">
      <xdr:nvSpPr>
        <xdr:cNvPr id="199" name="フローチャート: 判断 198"/>
        <xdr:cNvSpPr/>
      </xdr:nvSpPr>
      <xdr:spPr>
        <a:xfrm>
          <a:off x="8699500" y="109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153870</xdr:rowOff>
    </xdr:from>
    <xdr:to>
      <xdr:col>55</xdr:col>
      <xdr:colOff>50800</xdr:colOff>
      <xdr:row>62</xdr:row>
      <xdr:rowOff>84020</xdr:rowOff>
    </xdr:to>
    <xdr:sp macro="" textlink="">
      <xdr:nvSpPr>
        <xdr:cNvPr id="205" name="楕円 204"/>
        <xdr:cNvSpPr/>
      </xdr:nvSpPr>
      <xdr:spPr>
        <a:xfrm>
          <a:off x="10426700" y="1061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5297</xdr:rowOff>
    </xdr:from>
    <xdr:ext cx="599010" cy="259045"/>
    <xdr:sp macro="" textlink="">
      <xdr:nvSpPr>
        <xdr:cNvPr id="206" name="【橋りょう・トンネル】&#10;一人当たり有形固定資産（償却資産）額該当値テキスト"/>
        <xdr:cNvSpPr txBox="1"/>
      </xdr:nvSpPr>
      <xdr:spPr>
        <a:xfrm>
          <a:off x="10515600" y="1046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152437</xdr:rowOff>
    </xdr:from>
    <xdr:to>
      <xdr:col>50</xdr:col>
      <xdr:colOff>165100</xdr:colOff>
      <xdr:row>62</xdr:row>
      <xdr:rowOff>82587</xdr:rowOff>
    </xdr:to>
    <xdr:sp macro="" textlink="">
      <xdr:nvSpPr>
        <xdr:cNvPr id="207" name="楕円 206"/>
        <xdr:cNvSpPr/>
      </xdr:nvSpPr>
      <xdr:spPr>
        <a:xfrm>
          <a:off x="9588500" y="1061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31787</xdr:rowOff>
    </xdr:from>
    <xdr:to>
      <xdr:col>55</xdr:col>
      <xdr:colOff>0</xdr:colOff>
      <xdr:row>62</xdr:row>
      <xdr:rowOff>33220</xdr:rowOff>
    </xdr:to>
    <xdr:cxnSp macro="">
      <xdr:nvCxnSpPr>
        <xdr:cNvPr id="208" name="直線コネクタ 207"/>
        <xdr:cNvCxnSpPr/>
      </xdr:nvCxnSpPr>
      <xdr:spPr>
        <a:xfrm>
          <a:off x="9639300" y="10661687"/>
          <a:ext cx="838200" cy="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150663</xdr:rowOff>
    </xdr:from>
    <xdr:ext cx="599010" cy="259045"/>
    <xdr:sp macro="" textlink="">
      <xdr:nvSpPr>
        <xdr:cNvPr id="209" name="n_1aveValue【橋りょう・トンネル】&#10;一人当たり有形固定資産（償却資産）額"/>
        <xdr:cNvSpPr txBox="1"/>
      </xdr:nvSpPr>
      <xdr:spPr>
        <a:xfrm>
          <a:off x="9327095" y="1026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69464</xdr:rowOff>
    </xdr:from>
    <xdr:ext cx="599010" cy="259045"/>
    <xdr:sp macro="" textlink="">
      <xdr:nvSpPr>
        <xdr:cNvPr id="210" name="n_2aveValue【橋りょう・トンネル】&#10;一人当たり有形固定資産（償却資産）額"/>
        <xdr:cNvSpPr txBox="1"/>
      </xdr:nvSpPr>
      <xdr:spPr>
        <a:xfrm>
          <a:off x="8450795" y="1069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73714</xdr:rowOff>
    </xdr:from>
    <xdr:ext cx="599010" cy="259045"/>
    <xdr:sp macro="" textlink="">
      <xdr:nvSpPr>
        <xdr:cNvPr id="211" name="n_1mainValue【橋りょう・トンネル】&#10;一人当たり有形固定資産（償却資産）額"/>
        <xdr:cNvSpPr txBox="1"/>
      </xdr:nvSpPr>
      <xdr:spPr>
        <a:xfrm>
          <a:off x="9327095" y="1070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23" name="直線コネクタ 222"/>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24" name="テキスト ボックス 223"/>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27" name="直線コネクタ 226"/>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28" name="テキスト ボックス 227"/>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0" name="テキスト ボックス 22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158114</xdr:rowOff>
    </xdr:to>
    <xdr:cxnSp macro="">
      <xdr:nvCxnSpPr>
        <xdr:cNvPr id="232" name="直線コネクタ 231"/>
        <xdr:cNvCxnSpPr/>
      </xdr:nvCxnSpPr>
      <xdr:spPr>
        <a:xfrm flipV="1">
          <a:off x="4634865" y="1341691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161941</xdr:rowOff>
    </xdr:from>
    <xdr:ext cx="405111" cy="259045"/>
    <xdr:sp macro="" textlink="">
      <xdr:nvSpPr>
        <xdr:cNvPr id="233" name="【公営住宅】&#10;有形固定資産減価償却率最小値テキスト"/>
        <xdr:cNvSpPr txBox="1"/>
      </xdr:nvSpPr>
      <xdr:spPr>
        <a:xfrm>
          <a:off x="4673600" y="1473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158114</xdr:rowOff>
    </xdr:from>
    <xdr:to>
      <xdr:col>24</xdr:col>
      <xdr:colOff>152400</xdr:colOff>
      <xdr:row>85</xdr:row>
      <xdr:rowOff>158114</xdr:rowOff>
    </xdr:to>
    <xdr:cxnSp macro="">
      <xdr:nvCxnSpPr>
        <xdr:cNvPr id="234" name="直線コネクタ 233"/>
        <xdr:cNvCxnSpPr/>
      </xdr:nvCxnSpPr>
      <xdr:spPr>
        <a:xfrm>
          <a:off x="4546600" y="147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35" name="【公営住宅】&#10;有形固定資産減価償却率最大値テキスト"/>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36" name="直線コネクタ 235"/>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137177</xdr:rowOff>
    </xdr:from>
    <xdr:ext cx="405111" cy="259045"/>
    <xdr:sp macro="" textlink="">
      <xdr:nvSpPr>
        <xdr:cNvPr id="237" name="【公営住宅】&#10;有形固定資産減価償却率平均値テキスト"/>
        <xdr:cNvSpPr txBox="1"/>
      </xdr:nvSpPr>
      <xdr:spPr>
        <a:xfrm>
          <a:off x="4673600" y="1385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38" name="フローチャート: 判断 237"/>
        <xdr:cNvSpPr/>
      </xdr:nvSpPr>
      <xdr:spPr>
        <a:xfrm>
          <a:off x="4584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39" name="フローチャート: 判断 238"/>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27305</xdr:rowOff>
    </xdr:from>
    <xdr:to>
      <xdr:col>15</xdr:col>
      <xdr:colOff>101600</xdr:colOff>
      <xdr:row>82</xdr:row>
      <xdr:rowOff>128905</xdr:rowOff>
    </xdr:to>
    <xdr:sp macro="" textlink="">
      <xdr:nvSpPr>
        <xdr:cNvPr id="240" name="フローチャート: 判断 239"/>
        <xdr:cNvSpPr/>
      </xdr:nvSpPr>
      <xdr:spPr>
        <a:xfrm>
          <a:off x="2857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67311</xdr:rowOff>
    </xdr:from>
    <xdr:to>
      <xdr:col>24</xdr:col>
      <xdr:colOff>114300</xdr:colOff>
      <xdr:row>79</xdr:row>
      <xdr:rowOff>168911</xdr:rowOff>
    </xdr:to>
    <xdr:sp macro="" textlink="">
      <xdr:nvSpPr>
        <xdr:cNvPr id="246" name="楕円 245"/>
        <xdr:cNvSpPr/>
      </xdr:nvSpPr>
      <xdr:spPr>
        <a:xfrm>
          <a:off x="4584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90188</xdr:rowOff>
    </xdr:from>
    <xdr:ext cx="405111" cy="259045"/>
    <xdr:sp macro="" textlink="">
      <xdr:nvSpPr>
        <xdr:cNvPr id="247" name="【公営住宅】&#10;有形固定資産減価償却率該当値テキスト"/>
        <xdr:cNvSpPr txBox="1"/>
      </xdr:nvSpPr>
      <xdr:spPr>
        <a:xfrm>
          <a:off x="4673600"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147320</xdr:rowOff>
    </xdr:from>
    <xdr:to>
      <xdr:col>20</xdr:col>
      <xdr:colOff>38100</xdr:colOff>
      <xdr:row>80</xdr:row>
      <xdr:rowOff>77470</xdr:rowOff>
    </xdr:to>
    <xdr:sp macro="" textlink="">
      <xdr:nvSpPr>
        <xdr:cNvPr id="248" name="楕円 247"/>
        <xdr:cNvSpPr/>
      </xdr:nvSpPr>
      <xdr:spPr>
        <a:xfrm>
          <a:off x="3746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118111</xdr:rowOff>
    </xdr:from>
    <xdr:to>
      <xdr:col>24</xdr:col>
      <xdr:colOff>63500</xdr:colOff>
      <xdr:row>80</xdr:row>
      <xdr:rowOff>26670</xdr:rowOff>
    </xdr:to>
    <xdr:cxnSp macro="">
      <xdr:nvCxnSpPr>
        <xdr:cNvPr id="249" name="直線コネクタ 248"/>
        <xdr:cNvCxnSpPr/>
      </xdr:nvCxnSpPr>
      <xdr:spPr>
        <a:xfrm flipV="1">
          <a:off x="3797300" y="1366266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34307</xdr:rowOff>
    </xdr:from>
    <xdr:ext cx="405111" cy="259045"/>
    <xdr:sp macro="" textlink="">
      <xdr:nvSpPr>
        <xdr:cNvPr id="250" name="n_1aveValue【公営住宅】&#10;有形固定資産減価償却率"/>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145432</xdr:rowOff>
    </xdr:from>
    <xdr:ext cx="405111" cy="259045"/>
    <xdr:sp macro="" textlink="">
      <xdr:nvSpPr>
        <xdr:cNvPr id="251" name="n_2aveValue【公営住宅】&#10;有形固定資産減価償却率"/>
        <xdr:cNvSpPr txBox="1"/>
      </xdr:nvSpPr>
      <xdr:spPr>
        <a:xfrm>
          <a:off x="2705744"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93997</xdr:rowOff>
    </xdr:from>
    <xdr:ext cx="405111" cy="259045"/>
    <xdr:sp macro="" textlink="">
      <xdr:nvSpPr>
        <xdr:cNvPr id="252" name="n_1mainValue【公営住宅】&#10;有形固定資産減価償却率"/>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2" name="テキスト ボックス 27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26670</xdr:rowOff>
    </xdr:from>
    <xdr:to>
      <xdr:col>54</xdr:col>
      <xdr:colOff>189865</xdr:colOff>
      <xdr:row>85</xdr:row>
      <xdr:rowOff>53339</xdr:rowOff>
    </xdr:to>
    <xdr:cxnSp macro="">
      <xdr:nvCxnSpPr>
        <xdr:cNvPr id="276" name="直線コネクタ 275"/>
        <xdr:cNvCxnSpPr/>
      </xdr:nvCxnSpPr>
      <xdr:spPr>
        <a:xfrm flipV="1">
          <a:off x="10476865" y="132283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57166</xdr:rowOff>
    </xdr:from>
    <xdr:ext cx="469744" cy="259045"/>
    <xdr:sp macro="" textlink="">
      <xdr:nvSpPr>
        <xdr:cNvPr id="277" name="【公営住宅】&#10;一人当たり面積最小値テキスト"/>
        <xdr:cNvSpPr txBox="1"/>
      </xdr:nvSpPr>
      <xdr:spPr>
        <a:xfrm>
          <a:off x="10515600"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53339</xdr:rowOff>
    </xdr:from>
    <xdr:to>
      <xdr:col>55</xdr:col>
      <xdr:colOff>88900</xdr:colOff>
      <xdr:row>85</xdr:row>
      <xdr:rowOff>53339</xdr:rowOff>
    </xdr:to>
    <xdr:cxnSp macro="">
      <xdr:nvCxnSpPr>
        <xdr:cNvPr id="278" name="直線コネクタ 277"/>
        <xdr:cNvCxnSpPr/>
      </xdr:nvCxnSpPr>
      <xdr:spPr>
        <a:xfrm>
          <a:off x="10388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144797</xdr:rowOff>
    </xdr:from>
    <xdr:ext cx="469744" cy="259045"/>
    <xdr:sp macro="" textlink="">
      <xdr:nvSpPr>
        <xdr:cNvPr id="279" name="【公営住宅】&#10;一人当たり面積最大値テキスト"/>
        <xdr:cNvSpPr txBox="1"/>
      </xdr:nvSpPr>
      <xdr:spPr>
        <a:xfrm>
          <a:off x="10515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26670</xdr:rowOff>
    </xdr:from>
    <xdr:to>
      <xdr:col>55</xdr:col>
      <xdr:colOff>88900</xdr:colOff>
      <xdr:row>77</xdr:row>
      <xdr:rowOff>26670</xdr:rowOff>
    </xdr:to>
    <xdr:cxnSp macro="">
      <xdr:nvCxnSpPr>
        <xdr:cNvPr id="280" name="直線コネクタ 279"/>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104157</xdr:rowOff>
    </xdr:from>
    <xdr:ext cx="469744" cy="259045"/>
    <xdr:sp macro="" textlink="">
      <xdr:nvSpPr>
        <xdr:cNvPr id="281" name="【公営住宅】&#10;一人当たり面積平均値テキスト"/>
        <xdr:cNvSpPr txBox="1"/>
      </xdr:nvSpPr>
      <xdr:spPr>
        <a:xfrm>
          <a:off x="10515600" y="13991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81280</xdr:rowOff>
    </xdr:from>
    <xdr:to>
      <xdr:col>55</xdr:col>
      <xdr:colOff>50800</xdr:colOff>
      <xdr:row>83</xdr:row>
      <xdr:rowOff>11430</xdr:rowOff>
    </xdr:to>
    <xdr:sp macro="" textlink="">
      <xdr:nvSpPr>
        <xdr:cNvPr id="282" name="フローチャート: 判断 281"/>
        <xdr:cNvSpPr/>
      </xdr:nvSpPr>
      <xdr:spPr>
        <a:xfrm>
          <a:off x="10426700" y="1414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115570</xdr:rowOff>
    </xdr:from>
    <xdr:to>
      <xdr:col>50</xdr:col>
      <xdr:colOff>165100</xdr:colOff>
      <xdr:row>83</xdr:row>
      <xdr:rowOff>45720</xdr:rowOff>
    </xdr:to>
    <xdr:sp macro="" textlink="">
      <xdr:nvSpPr>
        <xdr:cNvPr id="283" name="フローチャート: 判断 282"/>
        <xdr:cNvSpPr/>
      </xdr:nvSpPr>
      <xdr:spPr>
        <a:xfrm>
          <a:off x="9588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69850</xdr:rowOff>
    </xdr:from>
    <xdr:to>
      <xdr:col>46</xdr:col>
      <xdr:colOff>38100</xdr:colOff>
      <xdr:row>83</xdr:row>
      <xdr:rowOff>0</xdr:rowOff>
    </xdr:to>
    <xdr:sp macro="" textlink="">
      <xdr:nvSpPr>
        <xdr:cNvPr id="284" name="フローチャート: 判断 283"/>
        <xdr:cNvSpPr/>
      </xdr:nvSpPr>
      <xdr:spPr>
        <a:xfrm>
          <a:off x="8699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83820</xdr:rowOff>
    </xdr:from>
    <xdr:to>
      <xdr:col>55</xdr:col>
      <xdr:colOff>50800</xdr:colOff>
      <xdr:row>83</xdr:row>
      <xdr:rowOff>13970</xdr:rowOff>
    </xdr:to>
    <xdr:sp macro="" textlink="">
      <xdr:nvSpPr>
        <xdr:cNvPr id="290" name="楕円 289"/>
        <xdr:cNvSpPr/>
      </xdr:nvSpPr>
      <xdr:spPr>
        <a:xfrm>
          <a:off x="10426700" y="1414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62247</xdr:rowOff>
    </xdr:from>
    <xdr:ext cx="469744" cy="259045"/>
    <xdr:sp macro="" textlink="">
      <xdr:nvSpPr>
        <xdr:cNvPr id="291" name="【公営住宅】&#10;一人当たり面積該当値テキスト"/>
        <xdr:cNvSpPr txBox="1"/>
      </xdr:nvSpPr>
      <xdr:spPr>
        <a:xfrm>
          <a:off x="10515600" y="1412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72389</xdr:rowOff>
    </xdr:from>
    <xdr:to>
      <xdr:col>50</xdr:col>
      <xdr:colOff>165100</xdr:colOff>
      <xdr:row>83</xdr:row>
      <xdr:rowOff>2539</xdr:rowOff>
    </xdr:to>
    <xdr:sp macro="" textlink="">
      <xdr:nvSpPr>
        <xdr:cNvPr id="292" name="楕円 291"/>
        <xdr:cNvSpPr/>
      </xdr:nvSpPr>
      <xdr:spPr>
        <a:xfrm>
          <a:off x="9588500" y="141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123189</xdr:rowOff>
    </xdr:from>
    <xdr:to>
      <xdr:col>55</xdr:col>
      <xdr:colOff>0</xdr:colOff>
      <xdr:row>82</xdr:row>
      <xdr:rowOff>134620</xdr:rowOff>
    </xdr:to>
    <xdr:cxnSp macro="">
      <xdr:nvCxnSpPr>
        <xdr:cNvPr id="293" name="直線コネクタ 292"/>
        <xdr:cNvCxnSpPr/>
      </xdr:nvCxnSpPr>
      <xdr:spPr>
        <a:xfrm>
          <a:off x="9639300" y="141820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36847</xdr:rowOff>
    </xdr:from>
    <xdr:ext cx="469744" cy="259045"/>
    <xdr:sp macro="" textlink="">
      <xdr:nvSpPr>
        <xdr:cNvPr id="294" name="n_1aveValue【公営住宅】&#10;一人当たり面積"/>
        <xdr:cNvSpPr txBox="1"/>
      </xdr:nvSpPr>
      <xdr:spPr>
        <a:xfrm>
          <a:off x="93917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16527</xdr:rowOff>
    </xdr:from>
    <xdr:ext cx="469744" cy="259045"/>
    <xdr:sp macro="" textlink="">
      <xdr:nvSpPr>
        <xdr:cNvPr id="295" name="n_2aveValue【公営住宅】&#10;一人当たり面積"/>
        <xdr:cNvSpPr txBox="1"/>
      </xdr:nvSpPr>
      <xdr:spPr>
        <a:xfrm>
          <a:off x="85154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19066</xdr:rowOff>
    </xdr:from>
    <xdr:ext cx="469744" cy="259045"/>
    <xdr:sp macro="" textlink="">
      <xdr:nvSpPr>
        <xdr:cNvPr id="296" name="n_1mainValue【公営住宅】&#10;一人当たり面積"/>
        <xdr:cNvSpPr txBox="1"/>
      </xdr:nvSpPr>
      <xdr:spPr>
        <a:xfrm>
          <a:off x="9391727" y="1390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23" name="テキスト ボックス 32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4" name="直線コネクタ 3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5" name="テキスト ボックス 32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6" name="直線コネクタ 3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7" name="テキスト ボックス 3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8" name="直線コネクタ 3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9" name="テキスト ボックス 3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0" name="直線コネクタ 3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1" name="テキスト ボックス 3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2" name="直線コネクタ 3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33" name="テキスト ボックス 33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35" name="テキスト ボックス 33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129540</xdr:rowOff>
    </xdr:from>
    <xdr:to>
      <xdr:col>85</xdr:col>
      <xdr:colOff>126364</xdr:colOff>
      <xdr:row>38</xdr:row>
      <xdr:rowOff>156210</xdr:rowOff>
    </xdr:to>
    <xdr:cxnSp macro="">
      <xdr:nvCxnSpPr>
        <xdr:cNvPr id="337" name="直線コネクタ 336"/>
        <xdr:cNvCxnSpPr/>
      </xdr:nvCxnSpPr>
      <xdr:spPr>
        <a:xfrm flipV="1">
          <a:off x="16318864" y="5787390"/>
          <a:ext cx="0" cy="88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160037</xdr:rowOff>
    </xdr:from>
    <xdr:ext cx="405111" cy="259045"/>
    <xdr:sp macro="" textlink="">
      <xdr:nvSpPr>
        <xdr:cNvPr id="338" name="【認定こども園・幼稚園・保育所】&#10;有形固定資産減価償却率最小値テキスト"/>
        <xdr:cNvSpPr txBox="1"/>
      </xdr:nvSpPr>
      <xdr:spPr>
        <a:xfrm>
          <a:off x="16357600"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156210</xdr:rowOff>
    </xdr:from>
    <xdr:to>
      <xdr:col>86</xdr:col>
      <xdr:colOff>25400</xdr:colOff>
      <xdr:row>38</xdr:row>
      <xdr:rowOff>156210</xdr:rowOff>
    </xdr:to>
    <xdr:cxnSp macro="">
      <xdr:nvCxnSpPr>
        <xdr:cNvPr id="339" name="直線コネクタ 338"/>
        <xdr:cNvCxnSpPr/>
      </xdr:nvCxnSpPr>
      <xdr:spPr>
        <a:xfrm>
          <a:off x="16230600" y="6671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76217</xdr:rowOff>
    </xdr:from>
    <xdr:ext cx="405111" cy="259045"/>
    <xdr:sp macro="" textlink="">
      <xdr:nvSpPr>
        <xdr:cNvPr id="340" name="【認定こども園・幼稚園・保育所】&#10;有形固定資産減価償却率最大値テキスト"/>
        <xdr:cNvSpPr txBox="1"/>
      </xdr:nvSpPr>
      <xdr:spPr>
        <a:xfrm>
          <a:off x="16357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129540</xdr:rowOff>
    </xdr:from>
    <xdr:to>
      <xdr:col>86</xdr:col>
      <xdr:colOff>25400</xdr:colOff>
      <xdr:row>33</xdr:row>
      <xdr:rowOff>129540</xdr:rowOff>
    </xdr:to>
    <xdr:cxnSp macro="">
      <xdr:nvCxnSpPr>
        <xdr:cNvPr id="341" name="直線コネクタ 340"/>
        <xdr:cNvCxnSpPr/>
      </xdr:nvCxnSpPr>
      <xdr:spPr>
        <a:xfrm>
          <a:off x="16230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109237</xdr:rowOff>
    </xdr:from>
    <xdr:ext cx="405111" cy="259045"/>
    <xdr:sp macro="" textlink="">
      <xdr:nvSpPr>
        <xdr:cNvPr id="342" name="【認定こども園・幼稚園・保育所】&#10;有形固定資産減価償却率平均値テキスト"/>
        <xdr:cNvSpPr txBox="1"/>
      </xdr:nvSpPr>
      <xdr:spPr>
        <a:xfrm>
          <a:off x="16357600" y="6109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86360</xdr:rowOff>
    </xdr:from>
    <xdr:to>
      <xdr:col>85</xdr:col>
      <xdr:colOff>177800</xdr:colOff>
      <xdr:row>37</xdr:row>
      <xdr:rowOff>16510</xdr:rowOff>
    </xdr:to>
    <xdr:sp macro="" textlink="">
      <xdr:nvSpPr>
        <xdr:cNvPr id="343" name="フローチャート: 判断 342"/>
        <xdr:cNvSpPr/>
      </xdr:nvSpPr>
      <xdr:spPr>
        <a:xfrm>
          <a:off x="162687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44" name="フローチャート: 判断 343"/>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120650</xdr:rowOff>
    </xdr:from>
    <xdr:to>
      <xdr:col>76</xdr:col>
      <xdr:colOff>165100</xdr:colOff>
      <xdr:row>42</xdr:row>
      <xdr:rowOff>50800</xdr:rowOff>
    </xdr:to>
    <xdr:sp macro="" textlink="">
      <xdr:nvSpPr>
        <xdr:cNvPr id="345" name="フローチャート: 判断 344"/>
        <xdr:cNvSpPr/>
      </xdr:nvSpPr>
      <xdr:spPr>
        <a:xfrm>
          <a:off x="14541500" y="71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6" name="テキスト ボックス 3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351" name="楕円 350"/>
        <xdr:cNvSpPr/>
      </xdr:nvSpPr>
      <xdr:spPr>
        <a:xfrm>
          <a:off x="162687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160037</xdr:rowOff>
    </xdr:from>
    <xdr:ext cx="405111" cy="259045"/>
    <xdr:sp macro="" textlink="">
      <xdr:nvSpPr>
        <xdr:cNvPr id="352" name="【認定こども園・幼稚園・保育所】&#10;有形固定資産減価償却率該当値テキスト"/>
        <xdr:cNvSpPr txBox="1"/>
      </xdr:nvSpPr>
      <xdr:spPr>
        <a:xfrm>
          <a:off x="16357600"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86360</xdr:rowOff>
    </xdr:from>
    <xdr:to>
      <xdr:col>81</xdr:col>
      <xdr:colOff>101600</xdr:colOff>
      <xdr:row>38</xdr:row>
      <xdr:rowOff>16510</xdr:rowOff>
    </xdr:to>
    <xdr:sp macro="" textlink="">
      <xdr:nvSpPr>
        <xdr:cNvPr id="353" name="楕円 352"/>
        <xdr:cNvSpPr/>
      </xdr:nvSpPr>
      <xdr:spPr>
        <a:xfrm>
          <a:off x="15430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60960</xdr:rowOff>
    </xdr:from>
    <xdr:to>
      <xdr:col>85</xdr:col>
      <xdr:colOff>127000</xdr:colOff>
      <xdr:row>37</xdr:row>
      <xdr:rowOff>137160</xdr:rowOff>
    </xdr:to>
    <xdr:cxnSp macro="">
      <xdr:nvCxnSpPr>
        <xdr:cNvPr id="354" name="直線コネクタ 353"/>
        <xdr:cNvCxnSpPr/>
      </xdr:nvCxnSpPr>
      <xdr:spPr>
        <a:xfrm flipV="1">
          <a:off x="15481300" y="640461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355" name="n_1aveValue【認定こども園・幼稚園・保育所】&#10;有形固定資産減価償却率"/>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67327</xdr:rowOff>
    </xdr:from>
    <xdr:ext cx="405111" cy="259045"/>
    <xdr:sp macro="" textlink="">
      <xdr:nvSpPr>
        <xdr:cNvPr id="356" name="n_2aveValue【認定こども園・幼稚園・保育所】&#10;有形固定資産減価償却率"/>
        <xdr:cNvSpPr txBox="1"/>
      </xdr:nvSpPr>
      <xdr:spPr>
        <a:xfrm>
          <a:off x="14389744"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33037</xdr:rowOff>
    </xdr:from>
    <xdr:ext cx="405111" cy="259045"/>
    <xdr:sp macro="" textlink="">
      <xdr:nvSpPr>
        <xdr:cNvPr id="357" name="n_1mainValue【認定こども園・幼稚園・保育所】&#10;有形固定資産減価償却率"/>
        <xdr:cNvSpPr txBox="1"/>
      </xdr:nvSpPr>
      <xdr:spPr>
        <a:xfrm>
          <a:off x="15266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68" name="テキスト ボックス 367"/>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369" name="直線コネクタ 3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0" name="テキスト ボックス 36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1" name="直線コネクタ 3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2" name="テキスト ボックス 37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3" name="直線コネクタ 3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4" name="テキスト ボックス 37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5" name="直線コネクタ 3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6" name="テキスト ボックス 37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7" name="直線コネクタ 3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8" name="テキスト ボックス 37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0" name="テキスト ボックス 3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80010</xdr:rowOff>
    </xdr:to>
    <xdr:cxnSp macro="">
      <xdr:nvCxnSpPr>
        <xdr:cNvPr id="382" name="直線コネクタ 381"/>
        <xdr:cNvCxnSpPr/>
      </xdr:nvCxnSpPr>
      <xdr:spPr>
        <a:xfrm flipV="1">
          <a:off x="22160864" y="58902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83837</xdr:rowOff>
    </xdr:from>
    <xdr:ext cx="469744" cy="259045"/>
    <xdr:sp macro="" textlink="">
      <xdr:nvSpPr>
        <xdr:cNvPr id="383" name="【認定こども園・幼稚園・保育所】&#10;一人当たり面積最小値テキスト"/>
        <xdr:cNvSpPr txBox="1"/>
      </xdr:nvSpPr>
      <xdr:spPr>
        <a:xfrm>
          <a:off x="22199600"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80010</xdr:rowOff>
    </xdr:from>
    <xdr:to>
      <xdr:col>116</xdr:col>
      <xdr:colOff>152400</xdr:colOff>
      <xdr:row>41</xdr:row>
      <xdr:rowOff>80010</xdr:rowOff>
    </xdr:to>
    <xdr:cxnSp macro="">
      <xdr:nvCxnSpPr>
        <xdr:cNvPr id="384" name="直線コネクタ 383"/>
        <xdr:cNvCxnSpPr/>
      </xdr:nvCxnSpPr>
      <xdr:spPr>
        <a:xfrm>
          <a:off x="22072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385"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386" name="直線コネクタ 385"/>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80027</xdr:rowOff>
    </xdr:from>
    <xdr:ext cx="469744" cy="259045"/>
    <xdr:sp macro="" textlink="">
      <xdr:nvSpPr>
        <xdr:cNvPr id="387" name="【認定こども園・幼稚園・保育所】&#10;一人当たり面積平均値テキスト"/>
        <xdr:cNvSpPr txBox="1"/>
      </xdr:nvSpPr>
      <xdr:spPr>
        <a:xfrm>
          <a:off x="22199600" y="659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101600</xdr:rowOff>
    </xdr:from>
    <xdr:to>
      <xdr:col>116</xdr:col>
      <xdr:colOff>114300</xdr:colOff>
      <xdr:row>39</xdr:row>
      <xdr:rowOff>31750</xdr:rowOff>
    </xdr:to>
    <xdr:sp macro="" textlink="">
      <xdr:nvSpPr>
        <xdr:cNvPr id="388" name="フローチャート: 判断 387"/>
        <xdr:cNvSpPr/>
      </xdr:nvSpPr>
      <xdr:spPr>
        <a:xfrm>
          <a:off x="22110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44450</xdr:rowOff>
    </xdr:from>
    <xdr:to>
      <xdr:col>112</xdr:col>
      <xdr:colOff>38100</xdr:colOff>
      <xdr:row>37</xdr:row>
      <xdr:rowOff>146050</xdr:rowOff>
    </xdr:to>
    <xdr:sp macro="" textlink="">
      <xdr:nvSpPr>
        <xdr:cNvPr id="389" name="フローチャート: 判断 388"/>
        <xdr:cNvSpPr/>
      </xdr:nvSpPr>
      <xdr:spPr>
        <a:xfrm>
          <a:off x="21272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120650</xdr:rowOff>
    </xdr:from>
    <xdr:to>
      <xdr:col>107</xdr:col>
      <xdr:colOff>101600</xdr:colOff>
      <xdr:row>38</xdr:row>
      <xdr:rowOff>50800</xdr:rowOff>
    </xdr:to>
    <xdr:sp macro="" textlink="">
      <xdr:nvSpPr>
        <xdr:cNvPr id="390" name="フローチャート: 判断 389"/>
        <xdr:cNvSpPr/>
      </xdr:nvSpPr>
      <xdr:spPr>
        <a:xfrm>
          <a:off x="20383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10160</xdr:rowOff>
    </xdr:from>
    <xdr:to>
      <xdr:col>116</xdr:col>
      <xdr:colOff>114300</xdr:colOff>
      <xdr:row>34</xdr:row>
      <xdr:rowOff>111760</xdr:rowOff>
    </xdr:to>
    <xdr:sp macro="" textlink="">
      <xdr:nvSpPr>
        <xdr:cNvPr id="396" name="楕円 395"/>
        <xdr:cNvSpPr/>
      </xdr:nvSpPr>
      <xdr:spPr>
        <a:xfrm>
          <a:off x="221107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134637</xdr:rowOff>
    </xdr:from>
    <xdr:ext cx="469744" cy="259045"/>
    <xdr:sp macro="" textlink="">
      <xdr:nvSpPr>
        <xdr:cNvPr id="397" name="【認定こども園・幼稚園・保育所】&#10;一人当たり面積該当値テキスト"/>
        <xdr:cNvSpPr txBox="1"/>
      </xdr:nvSpPr>
      <xdr:spPr>
        <a:xfrm>
          <a:off x="22199600" y="579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67310</xdr:rowOff>
    </xdr:from>
    <xdr:to>
      <xdr:col>112</xdr:col>
      <xdr:colOff>38100</xdr:colOff>
      <xdr:row>33</xdr:row>
      <xdr:rowOff>168910</xdr:rowOff>
    </xdr:to>
    <xdr:sp macro="" textlink="">
      <xdr:nvSpPr>
        <xdr:cNvPr id="398" name="楕円 397"/>
        <xdr:cNvSpPr/>
      </xdr:nvSpPr>
      <xdr:spPr>
        <a:xfrm>
          <a:off x="212725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118110</xdr:rowOff>
    </xdr:from>
    <xdr:to>
      <xdr:col>116</xdr:col>
      <xdr:colOff>63500</xdr:colOff>
      <xdr:row>34</xdr:row>
      <xdr:rowOff>60960</xdr:rowOff>
    </xdr:to>
    <xdr:cxnSp macro="">
      <xdr:nvCxnSpPr>
        <xdr:cNvPr id="399" name="直線コネクタ 398"/>
        <xdr:cNvCxnSpPr/>
      </xdr:nvCxnSpPr>
      <xdr:spPr>
        <a:xfrm>
          <a:off x="21323300" y="57759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137177</xdr:rowOff>
    </xdr:from>
    <xdr:ext cx="469744" cy="259045"/>
    <xdr:sp macro="" textlink="">
      <xdr:nvSpPr>
        <xdr:cNvPr id="400" name="n_1aveValue【認定こども園・幼稚園・保育所】&#10;一人当たり面積"/>
        <xdr:cNvSpPr txBox="1"/>
      </xdr:nvSpPr>
      <xdr:spPr>
        <a:xfrm>
          <a:off x="21075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67327</xdr:rowOff>
    </xdr:from>
    <xdr:ext cx="469744" cy="259045"/>
    <xdr:sp macro="" textlink="">
      <xdr:nvSpPr>
        <xdr:cNvPr id="401" name="n_2aveValue【認定こども園・幼稚園・保育所】&#10;一人当たり面積"/>
        <xdr:cNvSpPr txBox="1"/>
      </xdr:nvSpPr>
      <xdr:spPr>
        <a:xfrm>
          <a:off x="20199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13987</xdr:rowOff>
    </xdr:from>
    <xdr:ext cx="469744" cy="259045"/>
    <xdr:sp macro="" textlink="">
      <xdr:nvSpPr>
        <xdr:cNvPr id="402" name="n_1mainValue【認定こども園・幼稚園・保育所】&#10;一人当たり面積"/>
        <xdr:cNvSpPr txBox="1"/>
      </xdr:nvSpPr>
      <xdr:spPr>
        <a:xfrm>
          <a:off x="21075727" y="550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3" name="テキスト ボックス 41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4" name="直線コネクタ 4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5" name="テキスト ボックス 41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6" name="直線コネクタ 4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7" name="テキスト ボックス 4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8" name="直線コネクタ 4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9" name="テキスト ボックス 4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0" name="直線コネクタ 4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1" name="テキスト ボックス 4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3" name="テキスト ボックス 4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62</xdr:row>
      <xdr:rowOff>91440</xdr:rowOff>
    </xdr:to>
    <xdr:cxnSp macro="">
      <xdr:nvCxnSpPr>
        <xdr:cNvPr id="425" name="直線コネクタ 424"/>
        <xdr:cNvCxnSpPr/>
      </xdr:nvCxnSpPr>
      <xdr:spPr>
        <a:xfrm flipV="1">
          <a:off x="16318864" y="9784080"/>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95267</xdr:rowOff>
    </xdr:from>
    <xdr:ext cx="405111" cy="259045"/>
    <xdr:sp macro="" textlink="">
      <xdr:nvSpPr>
        <xdr:cNvPr id="426" name="【学校施設】&#10;有形固定資産減価償却率最小値テキスト"/>
        <xdr:cNvSpPr txBox="1"/>
      </xdr:nvSpPr>
      <xdr:spPr>
        <a:xfrm>
          <a:off x="1635760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91440</xdr:rowOff>
    </xdr:from>
    <xdr:to>
      <xdr:col>86</xdr:col>
      <xdr:colOff>25400</xdr:colOff>
      <xdr:row>62</xdr:row>
      <xdr:rowOff>91440</xdr:rowOff>
    </xdr:to>
    <xdr:cxnSp macro="">
      <xdr:nvCxnSpPr>
        <xdr:cNvPr id="427" name="直線コネクタ 426"/>
        <xdr:cNvCxnSpPr/>
      </xdr:nvCxnSpPr>
      <xdr:spPr>
        <a:xfrm>
          <a:off x="16230600" y="1072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428" name="【学校施設】&#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429" name="直線コネクタ 428"/>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430" name="【学校施設】&#10;有形固定資産減価償却率平均値テキスト"/>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431" name="フローチャート: 判断 430"/>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32" name="フローチャート: 判断 431"/>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81788</xdr:rowOff>
    </xdr:from>
    <xdr:to>
      <xdr:col>76</xdr:col>
      <xdr:colOff>165100</xdr:colOff>
      <xdr:row>63</xdr:row>
      <xdr:rowOff>11938</xdr:rowOff>
    </xdr:to>
    <xdr:sp macro="" textlink="">
      <xdr:nvSpPr>
        <xdr:cNvPr id="433" name="フローチャート: 判断 432"/>
        <xdr:cNvSpPr/>
      </xdr:nvSpPr>
      <xdr:spPr>
        <a:xfrm>
          <a:off x="14541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4" name="テキスト ボックス 4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439" name="楕円 438"/>
        <xdr:cNvSpPr/>
      </xdr:nvSpPr>
      <xdr:spPr>
        <a:xfrm>
          <a:off x="162687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85107</xdr:rowOff>
    </xdr:from>
    <xdr:ext cx="405111" cy="259045"/>
    <xdr:sp macro="" textlink="">
      <xdr:nvSpPr>
        <xdr:cNvPr id="440" name="【学校施設】&#10;有形固定資産減価償却率該当値テキスト"/>
        <xdr:cNvSpPr txBox="1"/>
      </xdr:nvSpPr>
      <xdr:spPr>
        <a:xfrm>
          <a:off x="16357600" y="968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33782</xdr:rowOff>
    </xdr:from>
    <xdr:to>
      <xdr:col>81</xdr:col>
      <xdr:colOff>101600</xdr:colOff>
      <xdr:row>57</xdr:row>
      <xdr:rowOff>135382</xdr:rowOff>
    </xdr:to>
    <xdr:sp macro="" textlink="">
      <xdr:nvSpPr>
        <xdr:cNvPr id="441" name="楕円 440"/>
        <xdr:cNvSpPr/>
      </xdr:nvSpPr>
      <xdr:spPr>
        <a:xfrm>
          <a:off x="15430500" y="98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xdr:rowOff>
    </xdr:from>
    <xdr:to>
      <xdr:col>85</xdr:col>
      <xdr:colOff>127000</xdr:colOff>
      <xdr:row>57</xdr:row>
      <xdr:rowOff>84582</xdr:rowOff>
    </xdr:to>
    <xdr:cxnSp macro="">
      <xdr:nvCxnSpPr>
        <xdr:cNvPr id="442" name="直線コネクタ 441"/>
        <xdr:cNvCxnSpPr/>
      </xdr:nvCxnSpPr>
      <xdr:spPr>
        <a:xfrm flipV="1">
          <a:off x="15481300" y="97840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443" name="n_1aveValue【学校施設】&#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28465</xdr:rowOff>
    </xdr:from>
    <xdr:ext cx="405111" cy="259045"/>
    <xdr:sp macro="" textlink="">
      <xdr:nvSpPr>
        <xdr:cNvPr id="444" name="n_2aveValue【学校施設】&#10;有形固定資産減価償却率"/>
        <xdr:cNvSpPr txBox="1"/>
      </xdr:nvSpPr>
      <xdr:spPr>
        <a:xfrm>
          <a:off x="14389744" y="10486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151909</xdr:rowOff>
    </xdr:from>
    <xdr:ext cx="405111" cy="259045"/>
    <xdr:sp macro="" textlink="">
      <xdr:nvSpPr>
        <xdr:cNvPr id="445" name="n_1mainValue【学校施設】&#10;有形固定資産減価償却率"/>
        <xdr:cNvSpPr txBox="1"/>
      </xdr:nvSpPr>
      <xdr:spPr>
        <a:xfrm>
          <a:off x="15266044" y="958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6" name="テキスト ボックス 45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7" name="直線コネクタ 45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8" name="テキスト ボックス 45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9" name="直線コネクタ 45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0" name="テキスト ボックス 45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1" name="直線コネクタ 46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2" name="テキスト ボックス 46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3" name="直線コネクタ 46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4" name="テキスト ボックス 46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5" name="直線コネクタ 46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6" name="テキスト ボックス 46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7" name="直線コネクタ 4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8" name="テキスト ボックス 4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108585</xdr:rowOff>
    </xdr:from>
    <xdr:to>
      <xdr:col>116</xdr:col>
      <xdr:colOff>62864</xdr:colOff>
      <xdr:row>63</xdr:row>
      <xdr:rowOff>11430</xdr:rowOff>
    </xdr:to>
    <xdr:cxnSp macro="">
      <xdr:nvCxnSpPr>
        <xdr:cNvPr id="470" name="直線コネクタ 469"/>
        <xdr:cNvCxnSpPr/>
      </xdr:nvCxnSpPr>
      <xdr:spPr>
        <a:xfrm flipV="1">
          <a:off x="22160864" y="9709785"/>
          <a:ext cx="0" cy="1102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471" name="【学校施設】&#10;一人当たり面積最小値テキスト"/>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472" name="直線コネクタ 471"/>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55262</xdr:rowOff>
    </xdr:from>
    <xdr:ext cx="469744" cy="259045"/>
    <xdr:sp macro="" textlink="">
      <xdr:nvSpPr>
        <xdr:cNvPr id="473" name="【学校施設】&#10;一人当たり面積最大値テキスト"/>
        <xdr:cNvSpPr txBox="1"/>
      </xdr:nvSpPr>
      <xdr:spPr>
        <a:xfrm>
          <a:off x="22199600" y="948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108585</xdr:rowOff>
    </xdr:from>
    <xdr:to>
      <xdr:col>116</xdr:col>
      <xdr:colOff>152400</xdr:colOff>
      <xdr:row>56</xdr:row>
      <xdr:rowOff>108585</xdr:rowOff>
    </xdr:to>
    <xdr:cxnSp macro="">
      <xdr:nvCxnSpPr>
        <xdr:cNvPr id="474" name="直線コネクタ 473"/>
        <xdr:cNvCxnSpPr/>
      </xdr:nvCxnSpPr>
      <xdr:spPr>
        <a:xfrm>
          <a:off x="22072600" y="970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99712</xdr:rowOff>
    </xdr:from>
    <xdr:ext cx="469744" cy="259045"/>
    <xdr:sp macro="" textlink="">
      <xdr:nvSpPr>
        <xdr:cNvPr id="475" name="【学校施設】&#10;一人当たり面積平均値テキスト"/>
        <xdr:cNvSpPr txBox="1"/>
      </xdr:nvSpPr>
      <xdr:spPr>
        <a:xfrm>
          <a:off x="22199600" y="1004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76835</xdr:rowOff>
    </xdr:from>
    <xdr:to>
      <xdr:col>116</xdr:col>
      <xdr:colOff>114300</xdr:colOff>
      <xdr:row>60</xdr:row>
      <xdr:rowOff>6985</xdr:rowOff>
    </xdr:to>
    <xdr:sp macro="" textlink="">
      <xdr:nvSpPr>
        <xdr:cNvPr id="476" name="フローチャート: 判断 475"/>
        <xdr:cNvSpPr/>
      </xdr:nvSpPr>
      <xdr:spPr>
        <a:xfrm>
          <a:off x="221107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27305</xdr:rowOff>
    </xdr:from>
    <xdr:to>
      <xdr:col>112</xdr:col>
      <xdr:colOff>38100</xdr:colOff>
      <xdr:row>59</xdr:row>
      <xdr:rowOff>128905</xdr:rowOff>
    </xdr:to>
    <xdr:sp macro="" textlink="">
      <xdr:nvSpPr>
        <xdr:cNvPr id="477" name="フローチャート: 判断 476"/>
        <xdr:cNvSpPr/>
      </xdr:nvSpPr>
      <xdr:spPr>
        <a:xfrm>
          <a:off x="21272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10160</xdr:rowOff>
    </xdr:from>
    <xdr:to>
      <xdr:col>107</xdr:col>
      <xdr:colOff>101600</xdr:colOff>
      <xdr:row>59</xdr:row>
      <xdr:rowOff>111760</xdr:rowOff>
    </xdr:to>
    <xdr:sp macro="" textlink="">
      <xdr:nvSpPr>
        <xdr:cNvPr id="478" name="フローチャート: 判断 477"/>
        <xdr:cNvSpPr/>
      </xdr:nvSpPr>
      <xdr:spPr>
        <a:xfrm>
          <a:off x="20383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9" name="テキスト ボックス 4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0" name="テキスト ボックス 4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1" name="テキスト ボックス 4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2" name="テキスト ボックス 4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3" name="テキスト ボックス 4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59690</xdr:rowOff>
    </xdr:from>
    <xdr:to>
      <xdr:col>116</xdr:col>
      <xdr:colOff>114300</xdr:colOff>
      <xdr:row>60</xdr:row>
      <xdr:rowOff>161290</xdr:rowOff>
    </xdr:to>
    <xdr:sp macro="" textlink="">
      <xdr:nvSpPr>
        <xdr:cNvPr id="484" name="楕円 483"/>
        <xdr:cNvSpPr/>
      </xdr:nvSpPr>
      <xdr:spPr>
        <a:xfrm>
          <a:off x="22110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38117</xdr:rowOff>
    </xdr:from>
    <xdr:ext cx="469744" cy="259045"/>
    <xdr:sp macro="" textlink="">
      <xdr:nvSpPr>
        <xdr:cNvPr id="485" name="【学校施設】&#10;一人当たり面積該当値テキスト"/>
        <xdr:cNvSpPr txBox="1"/>
      </xdr:nvSpPr>
      <xdr:spPr>
        <a:xfrm>
          <a:off x="22199600" y="1032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74930</xdr:rowOff>
    </xdr:from>
    <xdr:to>
      <xdr:col>112</xdr:col>
      <xdr:colOff>38100</xdr:colOff>
      <xdr:row>61</xdr:row>
      <xdr:rowOff>5080</xdr:rowOff>
    </xdr:to>
    <xdr:sp macro="" textlink="">
      <xdr:nvSpPr>
        <xdr:cNvPr id="486" name="楕円 485"/>
        <xdr:cNvSpPr/>
      </xdr:nvSpPr>
      <xdr:spPr>
        <a:xfrm>
          <a:off x="21272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110490</xdr:rowOff>
    </xdr:from>
    <xdr:to>
      <xdr:col>116</xdr:col>
      <xdr:colOff>63500</xdr:colOff>
      <xdr:row>60</xdr:row>
      <xdr:rowOff>125730</xdr:rowOff>
    </xdr:to>
    <xdr:cxnSp macro="">
      <xdr:nvCxnSpPr>
        <xdr:cNvPr id="487" name="直線コネクタ 486"/>
        <xdr:cNvCxnSpPr/>
      </xdr:nvCxnSpPr>
      <xdr:spPr>
        <a:xfrm flipV="1">
          <a:off x="21323300" y="103974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145432</xdr:rowOff>
    </xdr:from>
    <xdr:ext cx="469744" cy="259045"/>
    <xdr:sp macro="" textlink="">
      <xdr:nvSpPr>
        <xdr:cNvPr id="488" name="n_1aveValue【学校施設】&#10;一人当たり面積"/>
        <xdr:cNvSpPr txBox="1"/>
      </xdr:nvSpPr>
      <xdr:spPr>
        <a:xfrm>
          <a:off x="21075727" y="991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128287</xdr:rowOff>
    </xdr:from>
    <xdr:ext cx="469744" cy="259045"/>
    <xdr:sp macro="" textlink="">
      <xdr:nvSpPr>
        <xdr:cNvPr id="489" name="n_2aveValue【学校施設】&#10;一人当たり面積"/>
        <xdr:cNvSpPr txBox="1"/>
      </xdr:nvSpPr>
      <xdr:spPr>
        <a:xfrm>
          <a:off x="20199427"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167657</xdr:rowOff>
    </xdr:from>
    <xdr:ext cx="469744" cy="259045"/>
    <xdr:sp macro="" textlink="">
      <xdr:nvSpPr>
        <xdr:cNvPr id="490" name="n_1mainValue【学校施設】&#10;一人当たり面積"/>
        <xdr:cNvSpPr txBox="1"/>
      </xdr:nvSpPr>
      <xdr:spPr>
        <a:xfrm>
          <a:off x="2107572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1" name="正方形/長方形 4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2" name="正方形/長方形 4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3" name="正方形/長方形 4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4" name="正方形/長方形 4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5" name="正方形/長方形 4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6" name="正方形/長方形 4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7" name="正方形/長方形 4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8" name="正方形/長方形 4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9" name="テキスト ボックス 4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0" name="直線コネクタ 4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1" name="テキスト ボックス 50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2" name="直線コネクタ 50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3" name="テキスト ボックス 50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4" name="直線コネクタ 50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5" name="テキスト ボックス 50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6" name="直線コネクタ 50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7" name="テキスト ボックス 50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8" name="直線コネクタ 50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9" name="テキスト ボックス 50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0" name="直線コネクタ 50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1" name="テキスト ボックス 51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3" name="テキスト ボックス 5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80011</xdr:rowOff>
    </xdr:to>
    <xdr:cxnSp macro="">
      <xdr:nvCxnSpPr>
        <xdr:cNvPr id="515" name="直線コネクタ 514"/>
        <xdr:cNvCxnSpPr/>
      </xdr:nvCxnSpPr>
      <xdr:spPr>
        <a:xfrm flipV="1">
          <a:off x="16318864" y="1333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516" name="【児童館】&#10;有形固定資産減価償却率最小値テキスト"/>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517" name="直線コネクタ 516"/>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8"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9" name="直線コネクタ 51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46372</xdr:rowOff>
    </xdr:from>
    <xdr:ext cx="405111" cy="259045"/>
    <xdr:sp macro="" textlink="">
      <xdr:nvSpPr>
        <xdr:cNvPr id="520" name="【児童館】&#10;有形固定資産減価償却率平均値テキスト"/>
        <xdr:cNvSpPr txBox="1"/>
      </xdr:nvSpPr>
      <xdr:spPr>
        <a:xfrm>
          <a:off x="16357600" y="14105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23495</xdr:rowOff>
    </xdr:from>
    <xdr:to>
      <xdr:col>85</xdr:col>
      <xdr:colOff>177800</xdr:colOff>
      <xdr:row>83</xdr:row>
      <xdr:rowOff>125095</xdr:rowOff>
    </xdr:to>
    <xdr:sp macro="" textlink="">
      <xdr:nvSpPr>
        <xdr:cNvPr id="521" name="フローチャート: 判断 520"/>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166370</xdr:rowOff>
    </xdr:from>
    <xdr:to>
      <xdr:col>81</xdr:col>
      <xdr:colOff>101600</xdr:colOff>
      <xdr:row>84</xdr:row>
      <xdr:rowOff>96520</xdr:rowOff>
    </xdr:to>
    <xdr:sp macro="" textlink="">
      <xdr:nvSpPr>
        <xdr:cNvPr id="522" name="フローチャート: 判断 521"/>
        <xdr:cNvSpPr/>
      </xdr:nvSpPr>
      <xdr:spPr>
        <a:xfrm>
          <a:off x="1543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61595</xdr:rowOff>
    </xdr:from>
    <xdr:to>
      <xdr:col>76</xdr:col>
      <xdr:colOff>165100</xdr:colOff>
      <xdr:row>82</xdr:row>
      <xdr:rowOff>163195</xdr:rowOff>
    </xdr:to>
    <xdr:sp macro="" textlink="">
      <xdr:nvSpPr>
        <xdr:cNvPr id="523" name="フローチャート: 判断 522"/>
        <xdr:cNvSpPr/>
      </xdr:nvSpPr>
      <xdr:spPr>
        <a:xfrm>
          <a:off x="14541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4" name="テキスト ボックス 5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5" name="テキスト ボックス 5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6" name="テキスト ボックス 5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7" name="テキスト ボックス 5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8" name="テキスト ボックス 5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29211</xdr:rowOff>
    </xdr:from>
    <xdr:to>
      <xdr:col>85</xdr:col>
      <xdr:colOff>177800</xdr:colOff>
      <xdr:row>85</xdr:row>
      <xdr:rowOff>130811</xdr:rowOff>
    </xdr:to>
    <xdr:sp macro="" textlink="">
      <xdr:nvSpPr>
        <xdr:cNvPr id="529" name="楕円 528"/>
        <xdr:cNvSpPr/>
      </xdr:nvSpPr>
      <xdr:spPr>
        <a:xfrm>
          <a:off x="162687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115588</xdr:rowOff>
    </xdr:from>
    <xdr:ext cx="405111" cy="259045"/>
    <xdr:sp macro="" textlink="">
      <xdr:nvSpPr>
        <xdr:cNvPr id="530" name="【児童館】&#10;有形固定資産減価償却率該当値テキスト"/>
        <xdr:cNvSpPr txBox="1"/>
      </xdr:nvSpPr>
      <xdr:spPr>
        <a:xfrm>
          <a:off x="16357600" y="1451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71120</xdr:rowOff>
    </xdr:from>
    <xdr:to>
      <xdr:col>81</xdr:col>
      <xdr:colOff>101600</xdr:colOff>
      <xdr:row>86</xdr:row>
      <xdr:rowOff>1270</xdr:rowOff>
    </xdr:to>
    <xdr:sp macro="" textlink="">
      <xdr:nvSpPr>
        <xdr:cNvPr id="531" name="楕円 530"/>
        <xdr:cNvSpPr/>
      </xdr:nvSpPr>
      <xdr:spPr>
        <a:xfrm>
          <a:off x="15430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80011</xdr:rowOff>
    </xdr:from>
    <xdr:to>
      <xdr:col>85</xdr:col>
      <xdr:colOff>127000</xdr:colOff>
      <xdr:row>85</xdr:row>
      <xdr:rowOff>121920</xdr:rowOff>
    </xdr:to>
    <xdr:cxnSp macro="">
      <xdr:nvCxnSpPr>
        <xdr:cNvPr id="532" name="直線コネクタ 531"/>
        <xdr:cNvCxnSpPr/>
      </xdr:nvCxnSpPr>
      <xdr:spPr>
        <a:xfrm flipV="1">
          <a:off x="15481300" y="146532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113047</xdr:rowOff>
    </xdr:from>
    <xdr:ext cx="405111" cy="259045"/>
    <xdr:sp macro="" textlink="">
      <xdr:nvSpPr>
        <xdr:cNvPr id="533" name="n_1aveValue【児童館】&#10;有形固定資産減価償却率"/>
        <xdr:cNvSpPr txBox="1"/>
      </xdr:nvSpPr>
      <xdr:spPr>
        <a:xfrm>
          <a:off x="15266044" y="1417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8272</xdr:rowOff>
    </xdr:from>
    <xdr:ext cx="405111" cy="259045"/>
    <xdr:sp macro="" textlink="">
      <xdr:nvSpPr>
        <xdr:cNvPr id="534" name="n_2aveValue【児童館】&#10;有形固定資産減価償却率"/>
        <xdr:cNvSpPr txBox="1"/>
      </xdr:nvSpPr>
      <xdr:spPr>
        <a:xfrm>
          <a:off x="14389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163847</xdr:rowOff>
    </xdr:from>
    <xdr:ext cx="405111" cy="259045"/>
    <xdr:sp macro="" textlink="">
      <xdr:nvSpPr>
        <xdr:cNvPr id="535" name="n_1mainValue【児童館】&#10;有形固定資産減価償却率"/>
        <xdr:cNvSpPr txBox="1"/>
      </xdr:nvSpPr>
      <xdr:spPr>
        <a:xfrm>
          <a:off x="15266044"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6" name="直線コネクタ 54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7" name="テキスト ボックス 54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8" name="直線コネクタ 54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9" name="テキスト ボックス 54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0" name="直線コネクタ 54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1" name="テキスト ボックス 55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2" name="直線コネクタ 55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3" name="テキスト ボックス 55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4" name="直線コネクタ 55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5" name="テキスト ボックス 55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85</xdr:row>
      <xdr:rowOff>133350</xdr:rowOff>
    </xdr:to>
    <xdr:cxnSp macro="">
      <xdr:nvCxnSpPr>
        <xdr:cNvPr id="559" name="直線コネクタ 558"/>
        <xdr:cNvCxnSpPr/>
      </xdr:nvCxnSpPr>
      <xdr:spPr>
        <a:xfrm flipV="1">
          <a:off x="22160864" y="13487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60"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61" name="直線コネクタ 560"/>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562" name="【児童館】&#10;一人当たり面積最大値テキスト"/>
        <xdr:cNvSpPr txBox="1"/>
      </xdr:nvSpPr>
      <xdr:spPr>
        <a:xfrm>
          <a:off x="22199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563" name="直線コネクタ 562"/>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564"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65" name="フローチャート: 判断 564"/>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66" name="フローチャート: 判断 56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567" name="フローチャート: 判断 566"/>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73" name="楕円 572"/>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574" name="【児童館】&#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575" name="楕円 574"/>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576" name="直線コネクタ 575"/>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577"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578"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579"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0" name="テキスト ボックス 58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1" name="直線コネクタ 59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2" name="テキスト ボックス 59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3" name="直線コネクタ 59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4" name="テキスト ボックス 59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5" name="直線コネクタ 59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6" name="テキスト ボックス 59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7" name="直線コネクタ 59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98" name="テキスト ボックス 59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9" name="直線コネクタ 5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00" name="テキスト ボックス 59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21337</xdr:rowOff>
    </xdr:from>
    <xdr:to>
      <xdr:col>85</xdr:col>
      <xdr:colOff>126364</xdr:colOff>
      <xdr:row>108</xdr:row>
      <xdr:rowOff>53339</xdr:rowOff>
    </xdr:to>
    <xdr:cxnSp macro="">
      <xdr:nvCxnSpPr>
        <xdr:cNvPr id="602" name="直線コネクタ 601"/>
        <xdr:cNvCxnSpPr/>
      </xdr:nvCxnSpPr>
      <xdr:spPr>
        <a:xfrm flipV="1">
          <a:off x="16318864" y="17509237"/>
          <a:ext cx="0" cy="106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405111" cy="259045"/>
    <xdr:sp macro="" textlink="">
      <xdr:nvSpPr>
        <xdr:cNvPr id="603" name="【公民館】&#10;有形固定資産減価償却率最小値テキスト"/>
        <xdr:cNvSpPr txBox="1"/>
      </xdr:nvSpPr>
      <xdr:spPr>
        <a:xfrm>
          <a:off x="163576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04" name="直線コネクタ 603"/>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139464</xdr:rowOff>
    </xdr:from>
    <xdr:ext cx="405111" cy="259045"/>
    <xdr:sp macro="" textlink="">
      <xdr:nvSpPr>
        <xdr:cNvPr id="605" name="【公民館】&#10;有形固定資産減価償却率最大値テキスト"/>
        <xdr:cNvSpPr txBox="1"/>
      </xdr:nvSpPr>
      <xdr:spPr>
        <a:xfrm>
          <a:off x="16357600" y="1728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21337</xdr:rowOff>
    </xdr:from>
    <xdr:to>
      <xdr:col>86</xdr:col>
      <xdr:colOff>25400</xdr:colOff>
      <xdr:row>102</xdr:row>
      <xdr:rowOff>21337</xdr:rowOff>
    </xdr:to>
    <xdr:cxnSp macro="">
      <xdr:nvCxnSpPr>
        <xdr:cNvPr id="606" name="直線コネクタ 605"/>
        <xdr:cNvCxnSpPr/>
      </xdr:nvCxnSpPr>
      <xdr:spPr>
        <a:xfrm>
          <a:off x="16230600" y="1750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51833</xdr:rowOff>
    </xdr:from>
    <xdr:ext cx="405111" cy="259045"/>
    <xdr:sp macro="" textlink="">
      <xdr:nvSpPr>
        <xdr:cNvPr id="607" name="【公民館】&#10;有形固定資産減価償却率平均値テキスト"/>
        <xdr:cNvSpPr txBox="1"/>
      </xdr:nvSpPr>
      <xdr:spPr>
        <a:xfrm>
          <a:off x="16357600" y="18054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73406</xdr:rowOff>
    </xdr:from>
    <xdr:to>
      <xdr:col>85</xdr:col>
      <xdr:colOff>177800</xdr:colOff>
      <xdr:row>106</xdr:row>
      <xdr:rowOff>3556</xdr:rowOff>
    </xdr:to>
    <xdr:sp macro="" textlink="">
      <xdr:nvSpPr>
        <xdr:cNvPr id="608" name="フローチャート: 判断 607"/>
        <xdr:cNvSpPr/>
      </xdr:nvSpPr>
      <xdr:spPr>
        <a:xfrm>
          <a:off x="16268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609" name="フローチャート: 判断 608"/>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87122</xdr:rowOff>
    </xdr:from>
    <xdr:to>
      <xdr:col>76</xdr:col>
      <xdr:colOff>165100</xdr:colOff>
      <xdr:row>108</xdr:row>
      <xdr:rowOff>17272</xdr:rowOff>
    </xdr:to>
    <xdr:sp macro="" textlink="">
      <xdr:nvSpPr>
        <xdr:cNvPr id="610" name="フローチャート: 判断 609"/>
        <xdr:cNvSpPr/>
      </xdr:nvSpPr>
      <xdr:spPr>
        <a:xfrm>
          <a:off x="14541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1" name="テキスト ボックス 6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153415</xdr:rowOff>
    </xdr:from>
    <xdr:to>
      <xdr:col>85</xdr:col>
      <xdr:colOff>177800</xdr:colOff>
      <xdr:row>105</xdr:row>
      <xdr:rowOff>83565</xdr:rowOff>
    </xdr:to>
    <xdr:sp macro="" textlink="">
      <xdr:nvSpPr>
        <xdr:cNvPr id="616" name="楕円 615"/>
        <xdr:cNvSpPr/>
      </xdr:nvSpPr>
      <xdr:spPr>
        <a:xfrm>
          <a:off x="162687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4842</xdr:rowOff>
    </xdr:from>
    <xdr:ext cx="405111" cy="259045"/>
    <xdr:sp macro="" textlink="">
      <xdr:nvSpPr>
        <xdr:cNvPr id="617" name="【公民館】&#10;有形固定資産減価償却率該当値テキスト"/>
        <xdr:cNvSpPr txBox="1"/>
      </xdr:nvSpPr>
      <xdr:spPr>
        <a:xfrm>
          <a:off x="16357600" y="1783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618" name="楕円 617"/>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32765</xdr:rowOff>
    </xdr:from>
    <xdr:to>
      <xdr:col>85</xdr:col>
      <xdr:colOff>127000</xdr:colOff>
      <xdr:row>105</xdr:row>
      <xdr:rowOff>133350</xdr:rowOff>
    </xdr:to>
    <xdr:cxnSp macro="">
      <xdr:nvCxnSpPr>
        <xdr:cNvPr id="619" name="直線コネクタ 618"/>
        <xdr:cNvCxnSpPr/>
      </xdr:nvCxnSpPr>
      <xdr:spPr>
        <a:xfrm flipV="1">
          <a:off x="15481300" y="18035015"/>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1795</xdr:rowOff>
    </xdr:from>
    <xdr:ext cx="405111" cy="259045"/>
    <xdr:sp macro="" textlink="">
      <xdr:nvSpPr>
        <xdr:cNvPr id="620" name="n_1aveValue【公民館】&#10;有形固定資産減価償却率"/>
        <xdr:cNvSpPr txBox="1"/>
      </xdr:nvSpPr>
      <xdr:spPr>
        <a:xfrm>
          <a:off x="15266044" y="1783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33799</xdr:rowOff>
    </xdr:from>
    <xdr:ext cx="405111" cy="259045"/>
    <xdr:sp macro="" textlink="">
      <xdr:nvSpPr>
        <xdr:cNvPr id="621" name="n_2aveValue【公民館】&#10;有形固定資産減価償却率"/>
        <xdr:cNvSpPr txBox="1"/>
      </xdr:nvSpPr>
      <xdr:spPr>
        <a:xfrm>
          <a:off x="14389744" y="18207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622" name="n_1mainValue【公民館】&#10;有形固定資産減価償却率"/>
        <xdr:cNvSpPr txBox="1"/>
      </xdr:nvSpPr>
      <xdr:spPr>
        <a:xfrm>
          <a:off x="15266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3" name="正方形/長方形 6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4" name="正方形/長方形 6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5" name="正方形/長方形 6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6" name="正方形/長方形 6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7" name="正方形/長方形 6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8" name="正方形/長方形 6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9" name="正方形/長方形 6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0" name="正方形/長方形 6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1" name="テキスト ボックス 6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2" name="直線コネクタ 6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3" name="直線コネクタ 63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4" name="テキスト ボックス 63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5" name="直線コネクタ 63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36" name="テキスト ボックス 63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37" name="直線コネクタ 63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38" name="テキスト ボックス 63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39" name="直線コネクタ 63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0" name="テキスト ボックス 63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1" name="直線コネクタ 6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2" name="テキスト ボックス 6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3048</xdr:rowOff>
    </xdr:to>
    <xdr:cxnSp macro="">
      <xdr:nvCxnSpPr>
        <xdr:cNvPr id="644" name="直線コネクタ 643"/>
        <xdr:cNvCxnSpPr/>
      </xdr:nvCxnSpPr>
      <xdr:spPr>
        <a:xfrm flipV="1">
          <a:off x="22160864" y="173080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645"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646" name="直線コネクタ 645"/>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647" name="【公民館】&#10;一人当たり面積最大値テキスト"/>
        <xdr:cNvSpPr txBox="1"/>
      </xdr:nvSpPr>
      <xdr:spPr>
        <a:xfrm>
          <a:off x="221996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648" name="直線コネクタ 647"/>
        <xdr:cNvCxnSpPr/>
      </xdr:nvCxnSpPr>
      <xdr:spPr>
        <a:xfrm>
          <a:off x="22072600" y="1730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45990</xdr:rowOff>
    </xdr:from>
    <xdr:ext cx="469744" cy="259045"/>
    <xdr:sp macro="" textlink="">
      <xdr:nvSpPr>
        <xdr:cNvPr id="649" name="【公民館】&#10;一人当たり面積平均値テキスト"/>
        <xdr:cNvSpPr txBox="1"/>
      </xdr:nvSpPr>
      <xdr:spPr>
        <a:xfrm>
          <a:off x="22199600" y="17876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23113</xdr:rowOff>
    </xdr:from>
    <xdr:to>
      <xdr:col>116</xdr:col>
      <xdr:colOff>114300</xdr:colOff>
      <xdr:row>105</xdr:row>
      <xdr:rowOff>124713</xdr:rowOff>
    </xdr:to>
    <xdr:sp macro="" textlink="">
      <xdr:nvSpPr>
        <xdr:cNvPr id="650" name="フローチャート: 判断 649"/>
        <xdr:cNvSpPr/>
      </xdr:nvSpPr>
      <xdr:spPr>
        <a:xfrm>
          <a:off x="22110700" y="180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41402</xdr:rowOff>
    </xdr:from>
    <xdr:to>
      <xdr:col>112</xdr:col>
      <xdr:colOff>38100</xdr:colOff>
      <xdr:row>105</xdr:row>
      <xdr:rowOff>143002</xdr:rowOff>
    </xdr:to>
    <xdr:sp macro="" textlink="">
      <xdr:nvSpPr>
        <xdr:cNvPr id="651" name="フローチャート: 判断 650"/>
        <xdr:cNvSpPr/>
      </xdr:nvSpPr>
      <xdr:spPr>
        <a:xfrm>
          <a:off x="21272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652" name="フローチャート: 判断 651"/>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3" name="テキスト ボックス 6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4" name="テキスト ボックス 6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5" name="テキスト ボックス 6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6" name="テキスト ボックス 6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7" name="テキスト ボックス 6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123698</xdr:rowOff>
    </xdr:from>
    <xdr:to>
      <xdr:col>116</xdr:col>
      <xdr:colOff>114300</xdr:colOff>
      <xdr:row>108</xdr:row>
      <xdr:rowOff>53848</xdr:rowOff>
    </xdr:to>
    <xdr:sp macro="" textlink="">
      <xdr:nvSpPr>
        <xdr:cNvPr id="658" name="楕円 657"/>
        <xdr:cNvSpPr/>
      </xdr:nvSpPr>
      <xdr:spPr>
        <a:xfrm>
          <a:off x="221107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38625</xdr:rowOff>
    </xdr:from>
    <xdr:ext cx="469744" cy="259045"/>
    <xdr:sp macro="" textlink="">
      <xdr:nvSpPr>
        <xdr:cNvPr id="659" name="【公民館】&#10;一人当たり面積該当値テキスト"/>
        <xdr:cNvSpPr txBox="1"/>
      </xdr:nvSpPr>
      <xdr:spPr>
        <a:xfrm>
          <a:off x="22199600" y="1838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123698</xdr:rowOff>
    </xdr:from>
    <xdr:to>
      <xdr:col>112</xdr:col>
      <xdr:colOff>38100</xdr:colOff>
      <xdr:row>108</xdr:row>
      <xdr:rowOff>53848</xdr:rowOff>
    </xdr:to>
    <xdr:sp macro="" textlink="">
      <xdr:nvSpPr>
        <xdr:cNvPr id="660" name="楕円 659"/>
        <xdr:cNvSpPr/>
      </xdr:nvSpPr>
      <xdr:spPr>
        <a:xfrm>
          <a:off x="21272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xdr:rowOff>
    </xdr:from>
    <xdr:to>
      <xdr:col>116</xdr:col>
      <xdr:colOff>63500</xdr:colOff>
      <xdr:row>108</xdr:row>
      <xdr:rowOff>3048</xdr:rowOff>
    </xdr:to>
    <xdr:cxnSp macro="">
      <xdr:nvCxnSpPr>
        <xdr:cNvPr id="661" name="直線コネクタ 660"/>
        <xdr:cNvCxnSpPr/>
      </xdr:nvCxnSpPr>
      <xdr:spPr>
        <a:xfrm>
          <a:off x="21323300" y="1851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159529</xdr:rowOff>
    </xdr:from>
    <xdr:ext cx="469744" cy="259045"/>
    <xdr:sp macro="" textlink="">
      <xdr:nvSpPr>
        <xdr:cNvPr id="662" name="n_1aveValue【公民館】&#10;一人当たり面積"/>
        <xdr:cNvSpPr txBox="1"/>
      </xdr:nvSpPr>
      <xdr:spPr>
        <a:xfrm>
          <a:off x="210757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663"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44975</xdr:rowOff>
    </xdr:from>
    <xdr:ext cx="469744" cy="259045"/>
    <xdr:sp macro="" textlink="">
      <xdr:nvSpPr>
        <xdr:cNvPr id="664" name="n_1mainValue【公民館】&#10;一人当たり面積"/>
        <xdr:cNvSpPr txBox="1"/>
      </xdr:nvSpPr>
      <xdr:spPr>
        <a:xfrm>
          <a:off x="210757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いずれの施設についても</a:t>
          </a:r>
          <a:r>
            <a:rPr kumimoji="1" lang="ja-JP" altLang="en-US" sz="1300">
              <a:latin typeface="ＭＳ Ｐゴシック" panose="020B0600070205080204" pitchFamily="50" charset="-128"/>
              <a:ea typeface="ＭＳ Ｐゴシック" panose="020B0600070205080204" pitchFamily="50" charset="-128"/>
            </a:rPr>
            <a:t>有形固定資産減価償却率（以下「償却率」という。）が高い水準にあり、施設の老朽化が進んでいることがわかる。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道路については、資産の多くが耐用年数</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年（アスファルト舗装）で計上しており、部分補修等で長寿命化を図っているため、とりわけ高い水準となっている。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合的かつ計画的な管理に関する基本的な方針として、将来の需要を見通した上で公共施設等の集約、規模の縮小、廃止等の検討を進めるとともに、老朽化に伴う更新等を重視することで新規整備の抑制に努めるが、財政負担の平準化や施設利用者の安全性などを考慮しつつ、施設の適正管理に努める。</a:t>
          </a:r>
        </a:p>
        <a:p>
          <a:r>
            <a:rPr kumimoji="1" lang="ja-JP" altLang="en-US" sz="1300">
              <a:latin typeface="ＭＳ Ｐゴシック" panose="020B0600070205080204" pitchFamily="50" charset="-128"/>
              <a:ea typeface="ＭＳ Ｐゴシック" panose="020B0600070205080204" pitchFamily="50" charset="-128"/>
            </a:rPr>
            <a:t>  施設数の多い学校や保育園、公営住宅については、個別施設計画等に施設の更新・統廃合等を位置付けたうえで、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国の補助制度を活用しながら、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計画を推進する。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161,926
157,221
206.57
59,557,374
57,331,167
2,067,591
35,162,131
65,166,785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17145</xdr:rowOff>
    </xdr:from>
    <xdr:to>
      <xdr:col>24</xdr:col>
      <xdr:colOff>62865</xdr:colOff>
      <xdr:row>41</xdr:row>
      <xdr:rowOff>139065</xdr:rowOff>
    </xdr:to>
    <xdr:cxnSp macro="">
      <xdr:nvCxnSpPr>
        <xdr:cNvPr id="55" name="直線コネクタ 54"/>
        <xdr:cNvCxnSpPr/>
      </xdr:nvCxnSpPr>
      <xdr:spPr>
        <a:xfrm flipV="1">
          <a:off x="4634865" y="584644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142892</xdr:rowOff>
    </xdr:from>
    <xdr:ext cx="340478" cy="259045"/>
    <xdr:sp macro="" textlink="">
      <xdr:nvSpPr>
        <xdr:cNvPr id="56" name="【図書館】&#10;有形固定資産減価償却率最小値テキスト"/>
        <xdr:cNvSpPr txBox="1"/>
      </xdr:nvSpPr>
      <xdr:spPr>
        <a:xfrm>
          <a:off x="4673600" y="71723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139065</xdr:rowOff>
    </xdr:from>
    <xdr:to>
      <xdr:col>24</xdr:col>
      <xdr:colOff>152400</xdr:colOff>
      <xdr:row>41</xdr:row>
      <xdr:rowOff>139065</xdr:rowOff>
    </xdr:to>
    <xdr:cxnSp macro="">
      <xdr:nvCxnSpPr>
        <xdr:cNvPr id="57" name="直線コネクタ 56"/>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135272</xdr:rowOff>
    </xdr:from>
    <xdr:ext cx="405111" cy="259045"/>
    <xdr:sp macro="" textlink="">
      <xdr:nvSpPr>
        <xdr:cNvPr id="58" name="【図書館】&#10;有形固定資産減価償却率最大値テキスト"/>
        <xdr:cNvSpPr txBox="1"/>
      </xdr:nvSpPr>
      <xdr:spPr>
        <a:xfrm>
          <a:off x="4673600" y="562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17145</xdr:rowOff>
    </xdr:from>
    <xdr:to>
      <xdr:col>24</xdr:col>
      <xdr:colOff>152400</xdr:colOff>
      <xdr:row>34</xdr:row>
      <xdr:rowOff>17145</xdr:rowOff>
    </xdr:to>
    <xdr:cxnSp macro="">
      <xdr:nvCxnSpPr>
        <xdr:cNvPr id="59" name="直線コネクタ 58"/>
        <xdr:cNvCxnSpPr/>
      </xdr:nvCxnSpPr>
      <xdr:spPr>
        <a:xfrm>
          <a:off x="4546600" y="584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0" name="【図書館】&#10;有形固定資産減価償却率平均値テキスト"/>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1" name="フローチャート: 判断 60"/>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168275</xdr:rowOff>
    </xdr:from>
    <xdr:to>
      <xdr:col>20</xdr:col>
      <xdr:colOff>38100</xdr:colOff>
      <xdr:row>37</xdr:row>
      <xdr:rowOff>98425</xdr:rowOff>
    </xdr:to>
    <xdr:sp macro="" textlink="">
      <xdr:nvSpPr>
        <xdr:cNvPr id="62" name="フローチャート: 判断 61"/>
        <xdr:cNvSpPr/>
      </xdr:nvSpPr>
      <xdr:spPr>
        <a:xfrm>
          <a:off x="3746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89552</xdr:rowOff>
    </xdr:from>
    <xdr:ext cx="405111" cy="259045"/>
    <xdr:sp macro="" textlink="">
      <xdr:nvSpPr>
        <xdr:cNvPr id="63" name="n_1aveValue【図書館】&#10;有形固定資産減価償却率"/>
        <xdr:cNvSpPr txBox="1"/>
      </xdr:nvSpPr>
      <xdr:spPr>
        <a:xfrm>
          <a:off x="35820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120650</xdr:rowOff>
    </xdr:from>
    <xdr:to>
      <xdr:col>15</xdr:col>
      <xdr:colOff>101600</xdr:colOff>
      <xdr:row>36</xdr:row>
      <xdr:rowOff>50800</xdr:rowOff>
    </xdr:to>
    <xdr:sp macro="" textlink="">
      <xdr:nvSpPr>
        <xdr:cNvPr id="64" name="フローチャート: 判断 63"/>
        <xdr:cNvSpPr/>
      </xdr:nvSpPr>
      <xdr:spPr>
        <a:xfrm>
          <a:off x="2857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34</xdr:row>
      <xdr:rowOff>67327</xdr:rowOff>
    </xdr:from>
    <xdr:ext cx="405111" cy="259045"/>
    <xdr:sp macro="" textlink="">
      <xdr:nvSpPr>
        <xdr:cNvPr id="65" name="n_2aveValue【図書館】&#10;有形固定資産減価償却率"/>
        <xdr:cNvSpPr txBox="1"/>
      </xdr:nvSpPr>
      <xdr:spPr>
        <a:xfrm>
          <a:off x="2705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137795</xdr:rowOff>
    </xdr:from>
    <xdr:to>
      <xdr:col>24</xdr:col>
      <xdr:colOff>114300</xdr:colOff>
      <xdr:row>34</xdr:row>
      <xdr:rowOff>67945</xdr:rowOff>
    </xdr:to>
    <xdr:sp macro="" textlink="">
      <xdr:nvSpPr>
        <xdr:cNvPr id="71" name="楕円 70"/>
        <xdr:cNvSpPr/>
      </xdr:nvSpPr>
      <xdr:spPr>
        <a:xfrm>
          <a:off x="4584700" y="57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90822</xdr:rowOff>
    </xdr:from>
    <xdr:ext cx="405111" cy="259045"/>
    <xdr:sp macro="" textlink="">
      <xdr:nvSpPr>
        <xdr:cNvPr id="72" name="【図書館】&#10;有形固定資産減価償却率該当値テキスト"/>
        <xdr:cNvSpPr txBox="1"/>
      </xdr:nvSpPr>
      <xdr:spPr>
        <a:xfrm>
          <a:off x="4673600" y="5748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635</xdr:rowOff>
    </xdr:from>
    <xdr:to>
      <xdr:col>20</xdr:col>
      <xdr:colOff>38100</xdr:colOff>
      <xdr:row>34</xdr:row>
      <xdr:rowOff>102235</xdr:rowOff>
    </xdr:to>
    <xdr:sp macro="" textlink="">
      <xdr:nvSpPr>
        <xdr:cNvPr id="73" name="楕円 72"/>
        <xdr:cNvSpPr/>
      </xdr:nvSpPr>
      <xdr:spPr>
        <a:xfrm>
          <a:off x="3746500" y="58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17145</xdr:rowOff>
    </xdr:from>
    <xdr:to>
      <xdr:col>24</xdr:col>
      <xdr:colOff>63500</xdr:colOff>
      <xdr:row>34</xdr:row>
      <xdr:rowOff>51435</xdr:rowOff>
    </xdr:to>
    <xdr:cxnSp macro="">
      <xdr:nvCxnSpPr>
        <xdr:cNvPr id="74" name="直線コネクタ 73"/>
        <xdr:cNvCxnSpPr/>
      </xdr:nvCxnSpPr>
      <xdr:spPr>
        <a:xfrm flipV="1">
          <a:off x="3797300" y="58464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118762</xdr:rowOff>
    </xdr:from>
    <xdr:ext cx="405111" cy="259045"/>
    <xdr:sp macro="" textlink="">
      <xdr:nvSpPr>
        <xdr:cNvPr id="75" name="n_1mainValue【図書館】&#10;有形固定資産減価償却率"/>
        <xdr:cNvSpPr txBox="1"/>
      </xdr:nvSpPr>
      <xdr:spPr>
        <a:xfrm>
          <a:off x="358204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114300</xdr:rowOff>
    </xdr:to>
    <xdr:cxnSp macro="">
      <xdr:nvCxnSpPr>
        <xdr:cNvPr id="100" name="直線コネクタ 99"/>
        <xdr:cNvCxnSpPr/>
      </xdr:nvCxnSpPr>
      <xdr:spPr>
        <a:xfrm flipV="1">
          <a:off x="10476865" y="5600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118127</xdr:rowOff>
    </xdr:from>
    <xdr:ext cx="469744" cy="259045"/>
    <xdr:sp macro="" textlink="">
      <xdr:nvSpPr>
        <xdr:cNvPr id="101" name="【図書館】&#10;一人当たり面積最小値テキスト"/>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02" name="直線コネクタ 101"/>
        <xdr:cNvCxnSpPr/>
      </xdr:nvCxnSpPr>
      <xdr:spPr>
        <a:xfrm>
          <a:off x="10388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3"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04" name="直線コネクタ 103"/>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162577</xdr:rowOff>
    </xdr:from>
    <xdr:ext cx="469744" cy="259045"/>
    <xdr:sp macro="" textlink="">
      <xdr:nvSpPr>
        <xdr:cNvPr id="105" name="【図書館】&#10;一人当たり面積平均値テキスト"/>
        <xdr:cNvSpPr txBox="1"/>
      </xdr:nvSpPr>
      <xdr:spPr>
        <a:xfrm>
          <a:off x="105156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06" name="フローチャート: 判断 105"/>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25400</xdr:rowOff>
    </xdr:from>
    <xdr:to>
      <xdr:col>50</xdr:col>
      <xdr:colOff>165100</xdr:colOff>
      <xdr:row>36</xdr:row>
      <xdr:rowOff>127000</xdr:rowOff>
    </xdr:to>
    <xdr:sp macro="" textlink="">
      <xdr:nvSpPr>
        <xdr:cNvPr id="107" name="フローチャート: 判断 106"/>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34</xdr:row>
      <xdr:rowOff>143527</xdr:rowOff>
    </xdr:from>
    <xdr:ext cx="469744" cy="259045"/>
    <xdr:sp macro="" textlink="">
      <xdr:nvSpPr>
        <xdr:cNvPr id="108" name="n_1ave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6350</xdr:rowOff>
    </xdr:from>
    <xdr:to>
      <xdr:col>46</xdr:col>
      <xdr:colOff>38100</xdr:colOff>
      <xdr:row>37</xdr:row>
      <xdr:rowOff>107950</xdr:rowOff>
    </xdr:to>
    <xdr:sp macro="" textlink="">
      <xdr:nvSpPr>
        <xdr:cNvPr id="109" name="フローチャート: 判断 108"/>
        <xdr:cNvSpPr/>
      </xdr:nvSpPr>
      <xdr:spPr>
        <a:xfrm>
          <a:off x="8699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35</xdr:row>
      <xdr:rowOff>124477</xdr:rowOff>
    </xdr:from>
    <xdr:ext cx="469744" cy="259045"/>
    <xdr:sp macro="" textlink="">
      <xdr:nvSpPr>
        <xdr:cNvPr id="110" name="n_2aveValue【図書館】&#10;一人当たり面積"/>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6" name="楕円 115"/>
        <xdr:cNvSpPr/>
      </xdr:nvSpPr>
      <xdr:spPr>
        <a:xfrm>
          <a:off x="10426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156227</xdr:rowOff>
    </xdr:from>
    <xdr:ext cx="469744" cy="259045"/>
    <xdr:sp macro="" textlink="">
      <xdr:nvSpPr>
        <xdr:cNvPr id="117" name="【図書館】&#10;一人当たり面積該当値テキスト"/>
        <xdr:cNvSpPr txBox="1"/>
      </xdr:nvSpPr>
      <xdr:spPr>
        <a:xfrm>
          <a:off x="10515600"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6350</xdr:rowOff>
    </xdr:from>
    <xdr:to>
      <xdr:col>50</xdr:col>
      <xdr:colOff>165100</xdr:colOff>
      <xdr:row>37</xdr:row>
      <xdr:rowOff>107950</xdr:rowOff>
    </xdr:to>
    <xdr:sp macro="" textlink="">
      <xdr:nvSpPr>
        <xdr:cNvPr id="118" name="楕円 117"/>
        <xdr:cNvSpPr/>
      </xdr:nvSpPr>
      <xdr:spPr>
        <a:xfrm>
          <a:off x="958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57150</xdr:rowOff>
    </xdr:from>
    <xdr:to>
      <xdr:col>55</xdr:col>
      <xdr:colOff>0</xdr:colOff>
      <xdr:row>37</xdr:row>
      <xdr:rowOff>57150</xdr:rowOff>
    </xdr:to>
    <xdr:cxnSp macro="">
      <xdr:nvCxnSpPr>
        <xdr:cNvPr id="119" name="直線コネクタ 118"/>
        <xdr:cNvCxnSpPr/>
      </xdr:nvCxnSpPr>
      <xdr:spPr>
        <a:xfrm>
          <a:off x="9639300" y="640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20" name="n_1mainValue【図書館】&#10;一人当たり面積"/>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81915</xdr:rowOff>
    </xdr:to>
    <xdr:cxnSp macro="">
      <xdr:nvCxnSpPr>
        <xdr:cNvPr id="145" name="直線コネクタ 144"/>
        <xdr:cNvCxnSpPr/>
      </xdr:nvCxnSpPr>
      <xdr:spPr>
        <a:xfrm flipV="1">
          <a:off x="4634865" y="9612630"/>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85742</xdr:rowOff>
    </xdr:from>
    <xdr:ext cx="405111" cy="259045"/>
    <xdr:sp macro="" textlink="">
      <xdr:nvSpPr>
        <xdr:cNvPr id="146" name="【体育館・プール】&#10;有形固定資産減価償却率最小値テキスト"/>
        <xdr:cNvSpPr txBox="1"/>
      </xdr:nvSpPr>
      <xdr:spPr>
        <a:xfrm>
          <a:off x="4673600" y="1105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81915</xdr:rowOff>
    </xdr:from>
    <xdr:to>
      <xdr:col>24</xdr:col>
      <xdr:colOff>152400</xdr:colOff>
      <xdr:row>64</xdr:row>
      <xdr:rowOff>81915</xdr:rowOff>
    </xdr:to>
    <xdr:cxnSp macro="">
      <xdr:nvCxnSpPr>
        <xdr:cNvPr id="147" name="直線コネクタ 146"/>
        <xdr:cNvCxnSpPr/>
      </xdr:nvCxnSpPr>
      <xdr:spPr>
        <a:xfrm>
          <a:off x="4546600" y="1105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8"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49" name="直線コネクタ 148"/>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50" name="【体育館・プール】&#10;有形固定資産減価償却率平均値テキスト"/>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1" name="フローチャート: 判断 150"/>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13970</xdr:rowOff>
    </xdr:from>
    <xdr:to>
      <xdr:col>20</xdr:col>
      <xdr:colOff>38100</xdr:colOff>
      <xdr:row>60</xdr:row>
      <xdr:rowOff>115570</xdr:rowOff>
    </xdr:to>
    <xdr:sp macro="" textlink="">
      <xdr:nvSpPr>
        <xdr:cNvPr id="152" name="フローチャート: 判断 151"/>
        <xdr:cNvSpPr/>
      </xdr:nvSpPr>
      <xdr:spPr>
        <a:xfrm>
          <a:off x="3746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106697</xdr:rowOff>
    </xdr:from>
    <xdr:ext cx="405111" cy="259045"/>
    <xdr:sp macro="" textlink="">
      <xdr:nvSpPr>
        <xdr:cNvPr id="153" name="n_1aveValue【体育館・プール】&#10;有形固定資産減価償却率"/>
        <xdr:cNvSpPr txBox="1"/>
      </xdr:nvSpPr>
      <xdr:spPr>
        <a:xfrm>
          <a:off x="3582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55880</xdr:rowOff>
    </xdr:from>
    <xdr:to>
      <xdr:col>15</xdr:col>
      <xdr:colOff>101600</xdr:colOff>
      <xdr:row>60</xdr:row>
      <xdr:rowOff>157480</xdr:rowOff>
    </xdr:to>
    <xdr:sp macro="" textlink="">
      <xdr:nvSpPr>
        <xdr:cNvPr id="154" name="フローチャート: 判断 153"/>
        <xdr:cNvSpPr/>
      </xdr:nvSpPr>
      <xdr:spPr>
        <a:xfrm>
          <a:off x="2857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2557</xdr:rowOff>
    </xdr:from>
    <xdr:ext cx="405111" cy="259045"/>
    <xdr:sp macro="" textlink="">
      <xdr:nvSpPr>
        <xdr:cNvPr id="155" name="n_2aveValue【体育館・プール】&#10;有形固定資産減価償却率"/>
        <xdr:cNvSpPr txBox="1"/>
      </xdr:nvSpPr>
      <xdr:spPr>
        <a:xfrm>
          <a:off x="2705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93980</xdr:rowOff>
    </xdr:from>
    <xdr:to>
      <xdr:col>24</xdr:col>
      <xdr:colOff>114300</xdr:colOff>
      <xdr:row>58</xdr:row>
      <xdr:rowOff>24130</xdr:rowOff>
    </xdr:to>
    <xdr:sp macro="" textlink="">
      <xdr:nvSpPr>
        <xdr:cNvPr id="161" name="楕円 160"/>
        <xdr:cNvSpPr/>
      </xdr:nvSpPr>
      <xdr:spPr>
        <a:xfrm>
          <a:off x="45847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116857</xdr:rowOff>
    </xdr:from>
    <xdr:ext cx="405111" cy="259045"/>
    <xdr:sp macro="" textlink="">
      <xdr:nvSpPr>
        <xdr:cNvPr id="162" name="【体育館・プール】&#10;有形固定資産減価償却率該当値テキスト"/>
        <xdr:cNvSpPr txBox="1"/>
      </xdr:nvSpPr>
      <xdr:spPr>
        <a:xfrm>
          <a:off x="4673600"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135890</xdr:rowOff>
    </xdr:from>
    <xdr:to>
      <xdr:col>20</xdr:col>
      <xdr:colOff>38100</xdr:colOff>
      <xdr:row>58</xdr:row>
      <xdr:rowOff>66040</xdr:rowOff>
    </xdr:to>
    <xdr:sp macro="" textlink="">
      <xdr:nvSpPr>
        <xdr:cNvPr id="163" name="楕円 162"/>
        <xdr:cNvSpPr/>
      </xdr:nvSpPr>
      <xdr:spPr>
        <a:xfrm>
          <a:off x="3746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144780</xdr:rowOff>
    </xdr:from>
    <xdr:to>
      <xdr:col>24</xdr:col>
      <xdr:colOff>63500</xdr:colOff>
      <xdr:row>58</xdr:row>
      <xdr:rowOff>15240</xdr:rowOff>
    </xdr:to>
    <xdr:cxnSp macro="">
      <xdr:nvCxnSpPr>
        <xdr:cNvPr id="164" name="直線コネクタ 163"/>
        <xdr:cNvCxnSpPr/>
      </xdr:nvCxnSpPr>
      <xdr:spPr>
        <a:xfrm flipV="1">
          <a:off x="3797300" y="99174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82567</xdr:rowOff>
    </xdr:from>
    <xdr:ext cx="405111" cy="259045"/>
    <xdr:sp macro="" textlink="">
      <xdr:nvSpPr>
        <xdr:cNvPr id="165" name="n_1mainValue【体育館・プール】&#10;有形固定資産減価償却率"/>
        <xdr:cNvSpPr txBox="1"/>
      </xdr:nvSpPr>
      <xdr:spPr>
        <a:xfrm>
          <a:off x="358204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6" name="テキスト ボックス 175"/>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38100</xdr:rowOff>
    </xdr:from>
    <xdr:to>
      <xdr:col>54</xdr:col>
      <xdr:colOff>189865</xdr:colOff>
      <xdr:row>64</xdr:row>
      <xdr:rowOff>127000</xdr:rowOff>
    </xdr:to>
    <xdr:cxnSp macro="">
      <xdr:nvCxnSpPr>
        <xdr:cNvPr id="190" name="直線コネクタ 189"/>
        <xdr:cNvCxnSpPr/>
      </xdr:nvCxnSpPr>
      <xdr:spPr>
        <a:xfrm flipV="1">
          <a:off x="10476865" y="96393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130827</xdr:rowOff>
    </xdr:from>
    <xdr:ext cx="469744" cy="259045"/>
    <xdr:sp macro="" textlink="">
      <xdr:nvSpPr>
        <xdr:cNvPr id="191" name="【体育館・プール】&#10;一人当たり面積最小値テキスト"/>
        <xdr:cNvSpPr txBox="1"/>
      </xdr:nvSpPr>
      <xdr:spPr>
        <a:xfrm>
          <a:off x="10515600" y="1110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127000</xdr:rowOff>
    </xdr:from>
    <xdr:to>
      <xdr:col>55</xdr:col>
      <xdr:colOff>88900</xdr:colOff>
      <xdr:row>64</xdr:row>
      <xdr:rowOff>127000</xdr:rowOff>
    </xdr:to>
    <xdr:cxnSp macro="">
      <xdr:nvCxnSpPr>
        <xdr:cNvPr id="192" name="直線コネクタ 191"/>
        <xdr:cNvCxnSpPr/>
      </xdr:nvCxnSpPr>
      <xdr:spPr>
        <a:xfrm>
          <a:off x="10388600" y="1109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156227</xdr:rowOff>
    </xdr:from>
    <xdr:ext cx="469744" cy="259045"/>
    <xdr:sp macro="" textlink="">
      <xdr:nvSpPr>
        <xdr:cNvPr id="193" name="【体育館・プール】&#10;一人当たり面積最大値テキスト"/>
        <xdr:cNvSpPr txBox="1"/>
      </xdr:nvSpPr>
      <xdr:spPr>
        <a:xfrm>
          <a:off x="10515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38100</xdr:rowOff>
    </xdr:from>
    <xdr:to>
      <xdr:col>55</xdr:col>
      <xdr:colOff>88900</xdr:colOff>
      <xdr:row>56</xdr:row>
      <xdr:rowOff>38100</xdr:rowOff>
    </xdr:to>
    <xdr:cxnSp macro="">
      <xdr:nvCxnSpPr>
        <xdr:cNvPr id="194" name="直線コネクタ 193"/>
        <xdr:cNvCxnSpPr/>
      </xdr:nvCxnSpPr>
      <xdr:spPr>
        <a:xfrm>
          <a:off x="10388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73677</xdr:rowOff>
    </xdr:from>
    <xdr:ext cx="469744" cy="259045"/>
    <xdr:sp macro="" textlink="">
      <xdr:nvSpPr>
        <xdr:cNvPr id="195" name="【体育館・プール】&#10;一人当たり面積平均値テキスト"/>
        <xdr:cNvSpPr txBox="1"/>
      </xdr:nvSpPr>
      <xdr:spPr>
        <a:xfrm>
          <a:off x="10515600" y="1018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95250</xdr:rowOff>
    </xdr:from>
    <xdr:to>
      <xdr:col>55</xdr:col>
      <xdr:colOff>50800</xdr:colOff>
      <xdr:row>60</xdr:row>
      <xdr:rowOff>25400</xdr:rowOff>
    </xdr:to>
    <xdr:sp macro="" textlink="">
      <xdr:nvSpPr>
        <xdr:cNvPr id="196" name="フローチャート: 判断 195"/>
        <xdr:cNvSpPr/>
      </xdr:nvSpPr>
      <xdr:spPr>
        <a:xfrm>
          <a:off x="104267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57</xdr:row>
      <xdr:rowOff>82550</xdr:rowOff>
    </xdr:from>
    <xdr:to>
      <xdr:col>50</xdr:col>
      <xdr:colOff>165100</xdr:colOff>
      <xdr:row>58</xdr:row>
      <xdr:rowOff>12700</xdr:rowOff>
    </xdr:to>
    <xdr:sp macro="" textlink="">
      <xdr:nvSpPr>
        <xdr:cNvPr id="197" name="フローチャート: 判断 196"/>
        <xdr:cNvSpPr/>
      </xdr:nvSpPr>
      <xdr:spPr>
        <a:xfrm>
          <a:off x="95885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3827</xdr:rowOff>
    </xdr:from>
    <xdr:ext cx="469744" cy="259045"/>
    <xdr:sp macro="" textlink="">
      <xdr:nvSpPr>
        <xdr:cNvPr id="198" name="n_1aveValue【体育館・プール】&#10;一人当たり面積"/>
        <xdr:cNvSpPr txBox="1"/>
      </xdr:nvSpPr>
      <xdr:spPr>
        <a:xfrm>
          <a:off x="9391727" y="994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199" name="フローチャート: 判断 198"/>
        <xdr:cNvSpPr/>
      </xdr:nvSpPr>
      <xdr:spPr>
        <a:xfrm>
          <a:off x="8699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57</xdr:row>
      <xdr:rowOff>111777</xdr:rowOff>
    </xdr:from>
    <xdr:ext cx="469744" cy="259045"/>
    <xdr:sp macro="" textlink="">
      <xdr:nvSpPr>
        <xdr:cNvPr id="200" name="n_2aveValue【体育館・プール】&#10;一人当たり面積"/>
        <xdr:cNvSpPr txBox="1"/>
      </xdr:nvSpPr>
      <xdr:spPr>
        <a:xfrm>
          <a:off x="851542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63500</xdr:rowOff>
    </xdr:from>
    <xdr:to>
      <xdr:col>55</xdr:col>
      <xdr:colOff>50800</xdr:colOff>
      <xdr:row>56</xdr:row>
      <xdr:rowOff>165100</xdr:rowOff>
    </xdr:to>
    <xdr:sp macro="" textlink="">
      <xdr:nvSpPr>
        <xdr:cNvPr id="206" name="楕円 205"/>
        <xdr:cNvSpPr/>
      </xdr:nvSpPr>
      <xdr:spPr>
        <a:xfrm>
          <a:off x="10426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149877</xdr:rowOff>
    </xdr:from>
    <xdr:ext cx="469744" cy="259045"/>
    <xdr:sp macro="" textlink="">
      <xdr:nvSpPr>
        <xdr:cNvPr id="207" name="【体育館・プール】&#10;一人当たり面積該当値テキスト"/>
        <xdr:cNvSpPr txBox="1"/>
      </xdr:nvSpPr>
      <xdr:spPr>
        <a:xfrm>
          <a:off x="10515600" y="957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63500</xdr:rowOff>
    </xdr:from>
    <xdr:to>
      <xdr:col>50</xdr:col>
      <xdr:colOff>165100</xdr:colOff>
      <xdr:row>56</xdr:row>
      <xdr:rowOff>165100</xdr:rowOff>
    </xdr:to>
    <xdr:sp macro="" textlink="">
      <xdr:nvSpPr>
        <xdr:cNvPr id="208" name="楕円 207"/>
        <xdr:cNvSpPr/>
      </xdr:nvSpPr>
      <xdr:spPr>
        <a:xfrm>
          <a:off x="9588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114300</xdr:rowOff>
    </xdr:from>
    <xdr:to>
      <xdr:col>55</xdr:col>
      <xdr:colOff>0</xdr:colOff>
      <xdr:row>56</xdr:row>
      <xdr:rowOff>114300</xdr:rowOff>
    </xdr:to>
    <xdr:cxnSp macro="">
      <xdr:nvCxnSpPr>
        <xdr:cNvPr id="209" name="直線コネクタ 208"/>
        <xdr:cNvCxnSpPr/>
      </xdr:nvCxnSpPr>
      <xdr:spPr>
        <a:xfrm>
          <a:off x="9639300" y="9715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55</xdr:row>
      <xdr:rowOff>10177</xdr:rowOff>
    </xdr:from>
    <xdr:ext cx="469744" cy="259045"/>
    <xdr:sp macro="" textlink="">
      <xdr:nvSpPr>
        <xdr:cNvPr id="210" name="n_1mainValue【体育館・プール】&#10;一人当たり面積"/>
        <xdr:cNvSpPr txBox="1"/>
      </xdr:nvSpPr>
      <xdr:spPr>
        <a:xfrm>
          <a:off x="9391727" y="943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1" name="テキスト ボックス 22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2" name="直線コネクタ 22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3" name="テキスト ボックス 22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4" name="直線コネクタ 22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5" name="テキスト ボックス 22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6" name="直線コネクタ 22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7" name="テキスト ボックス 22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8" name="直線コネクタ 22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9" name="テキスト ボックス 22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1" name="テキスト ボックス 23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6096</xdr:rowOff>
    </xdr:from>
    <xdr:to>
      <xdr:col>24</xdr:col>
      <xdr:colOff>62865</xdr:colOff>
      <xdr:row>85</xdr:row>
      <xdr:rowOff>63246</xdr:rowOff>
    </xdr:to>
    <xdr:cxnSp macro="">
      <xdr:nvCxnSpPr>
        <xdr:cNvPr id="233" name="直線コネクタ 232"/>
        <xdr:cNvCxnSpPr/>
      </xdr:nvCxnSpPr>
      <xdr:spPr>
        <a:xfrm flipV="1">
          <a:off x="4634865" y="1372209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67073</xdr:rowOff>
    </xdr:from>
    <xdr:ext cx="405111" cy="259045"/>
    <xdr:sp macro="" textlink="">
      <xdr:nvSpPr>
        <xdr:cNvPr id="234" name="【福祉施設】&#10;有形固定資産減価償却率最小値テキスト"/>
        <xdr:cNvSpPr txBox="1"/>
      </xdr:nvSpPr>
      <xdr:spPr>
        <a:xfrm>
          <a:off x="4673600" y="1464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63246</xdr:rowOff>
    </xdr:from>
    <xdr:to>
      <xdr:col>24</xdr:col>
      <xdr:colOff>152400</xdr:colOff>
      <xdr:row>85</xdr:row>
      <xdr:rowOff>63246</xdr:rowOff>
    </xdr:to>
    <xdr:cxnSp macro="">
      <xdr:nvCxnSpPr>
        <xdr:cNvPr id="235" name="直線コネクタ 234"/>
        <xdr:cNvCxnSpPr/>
      </xdr:nvCxnSpPr>
      <xdr:spPr>
        <a:xfrm>
          <a:off x="4546600" y="1463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124223</xdr:rowOff>
    </xdr:from>
    <xdr:ext cx="405111" cy="259045"/>
    <xdr:sp macro="" textlink="">
      <xdr:nvSpPr>
        <xdr:cNvPr id="236" name="【福祉施設】&#10;有形固定資産減価償却率最大値テキスト"/>
        <xdr:cNvSpPr txBox="1"/>
      </xdr:nvSpPr>
      <xdr:spPr>
        <a:xfrm>
          <a:off x="4673600" y="13497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6096</xdr:rowOff>
    </xdr:from>
    <xdr:to>
      <xdr:col>24</xdr:col>
      <xdr:colOff>152400</xdr:colOff>
      <xdr:row>80</xdr:row>
      <xdr:rowOff>6096</xdr:rowOff>
    </xdr:to>
    <xdr:cxnSp macro="">
      <xdr:nvCxnSpPr>
        <xdr:cNvPr id="237" name="直線コネクタ 236"/>
        <xdr:cNvCxnSpPr/>
      </xdr:nvCxnSpPr>
      <xdr:spPr>
        <a:xfrm>
          <a:off x="4546600" y="1372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49040</xdr:rowOff>
    </xdr:from>
    <xdr:ext cx="405111" cy="259045"/>
    <xdr:sp macro="" textlink="">
      <xdr:nvSpPr>
        <xdr:cNvPr id="238" name="【福祉施設】&#10;有形固定資産減価償却率平均値テキスト"/>
        <xdr:cNvSpPr txBox="1"/>
      </xdr:nvSpPr>
      <xdr:spPr>
        <a:xfrm>
          <a:off x="4673600" y="14107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26163</xdr:rowOff>
    </xdr:from>
    <xdr:to>
      <xdr:col>24</xdr:col>
      <xdr:colOff>114300</xdr:colOff>
      <xdr:row>83</xdr:row>
      <xdr:rowOff>127763</xdr:rowOff>
    </xdr:to>
    <xdr:sp macro="" textlink="">
      <xdr:nvSpPr>
        <xdr:cNvPr id="239" name="フローチャート: 判断 238"/>
        <xdr:cNvSpPr/>
      </xdr:nvSpPr>
      <xdr:spPr>
        <a:xfrm>
          <a:off x="4584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85</xdr:row>
      <xdr:rowOff>135889</xdr:rowOff>
    </xdr:from>
    <xdr:to>
      <xdr:col>20</xdr:col>
      <xdr:colOff>38100</xdr:colOff>
      <xdr:row>86</xdr:row>
      <xdr:rowOff>66039</xdr:rowOff>
    </xdr:to>
    <xdr:sp macro="" textlink="">
      <xdr:nvSpPr>
        <xdr:cNvPr id="240" name="フローチャート: 判断 239"/>
        <xdr:cNvSpPr/>
      </xdr:nvSpPr>
      <xdr:spPr>
        <a:xfrm>
          <a:off x="3746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86</xdr:row>
      <xdr:rowOff>57166</xdr:rowOff>
    </xdr:from>
    <xdr:ext cx="405111" cy="259045"/>
    <xdr:sp macro="" textlink="">
      <xdr:nvSpPr>
        <xdr:cNvPr id="241" name="n_1aveValue【福祉施設】&#10;有形固定資産減価償却率"/>
        <xdr:cNvSpPr txBox="1"/>
      </xdr:nvSpPr>
      <xdr:spPr>
        <a:xfrm>
          <a:off x="35820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85</xdr:row>
      <xdr:rowOff>126746</xdr:rowOff>
    </xdr:from>
    <xdr:to>
      <xdr:col>15</xdr:col>
      <xdr:colOff>101600</xdr:colOff>
      <xdr:row>86</xdr:row>
      <xdr:rowOff>56896</xdr:rowOff>
    </xdr:to>
    <xdr:sp macro="" textlink="">
      <xdr:nvSpPr>
        <xdr:cNvPr id="242" name="フローチャート: 判断 241"/>
        <xdr:cNvSpPr/>
      </xdr:nvSpPr>
      <xdr:spPr>
        <a:xfrm>
          <a:off x="2857500" y="1469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73423</xdr:rowOff>
    </xdr:from>
    <xdr:ext cx="405111" cy="259045"/>
    <xdr:sp macro="" textlink="">
      <xdr:nvSpPr>
        <xdr:cNvPr id="243" name="n_2aveValue【福祉施設】&#10;有形固定資産減価償却率"/>
        <xdr:cNvSpPr txBox="1"/>
      </xdr:nvSpPr>
      <xdr:spPr>
        <a:xfrm>
          <a:off x="2705744" y="14475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12446</xdr:rowOff>
    </xdr:from>
    <xdr:to>
      <xdr:col>24</xdr:col>
      <xdr:colOff>114300</xdr:colOff>
      <xdr:row>85</xdr:row>
      <xdr:rowOff>114046</xdr:rowOff>
    </xdr:to>
    <xdr:sp macro="" textlink="">
      <xdr:nvSpPr>
        <xdr:cNvPr id="249" name="楕円 248"/>
        <xdr:cNvSpPr/>
      </xdr:nvSpPr>
      <xdr:spPr>
        <a:xfrm>
          <a:off x="45847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98823</xdr:rowOff>
    </xdr:from>
    <xdr:ext cx="405111" cy="259045"/>
    <xdr:sp macro="" textlink="">
      <xdr:nvSpPr>
        <xdr:cNvPr id="250" name="【福祉施設】&#10;有形固定資産減価償却率該当値テキスト"/>
        <xdr:cNvSpPr txBox="1"/>
      </xdr:nvSpPr>
      <xdr:spPr>
        <a:xfrm>
          <a:off x="4673600" y="14500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117602</xdr:rowOff>
    </xdr:from>
    <xdr:to>
      <xdr:col>20</xdr:col>
      <xdr:colOff>38100</xdr:colOff>
      <xdr:row>86</xdr:row>
      <xdr:rowOff>47752</xdr:rowOff>
    </xdr:to>
    <xdr:sp macro="" textlink="">
      <xdr:nvSpPr>
        <xdr:cNvPr id="251" name="楕円 250"/>
        <xdr:cNvSpPr/>
      </xdr:nvSpPr>
      <xdr:spPr>
        <a:xfrm>
          <a:off x="3746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63246</xdr:rowOff>
    </xdr:from>
    <xdr:to>
      <xdr:col>24</xdr:col>
      <xdr:colOff>63500</xdr:colOff>
      <xdr:row>85</xdr:row>
      <xdr:rowOff>168402</xdr:rowOff>
    </xdr:to>
    <xdr:cxnSp macro="">
      <xdr:nvCxnSpPr>
        <xdr:cNvPr id="252" name="直線コネクタ 251"/>
        <xdr:cNvCxnSpPr/>
      </xdr:nvCxnSpPr>
      <xdr:spPr>
        <a:xfrm flipV="1">
          <a:off x="3797300" y="1463649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64279</xdr:rowOff>
    </xdr:from>
    <xdr:ext cx="405111" cy="259045"/>
    <xdr:sp macro="" textlink="">
      <xdr:nvSpPr>
        <xdr:cNvPr id="253" name="n_1mainValue【福祉施設】&#10;有形固定資産減価償却率"/>
        <xdr:cNvSpPr txBox="1"/>
      </xdr:nvSpPr>
      <xdr:spPr>
        <a:xfrm>
          <a:off x="3582044" y="14466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64" name="テキスト ボックス 263"/>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6350</xdr:rowOff>
    </xdr:from>
    <xdr:to>
      <xdr:col>54</xdr:col>
      <xdr:colOff>189865</xdr:colOff>
      <xdr:row>86</xdr:row>
      <xdr:rowOff>152400</xdr:rowOff>
    </xdr:to>
    <xdr:cxnSp macro="">
      <xdr:nvCxnSpPr>
        <xdr:cNvPr id="278" name="直線コネクタ 277"/>
        <xdr:cNvCxnSpPr/>
      </xdr:nvCxnSpPr>
      <xdr:spPr>
        <a:xfrm flipV="1">
          <a:off x="10476865" y="135509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279" name="【福祉施設】&#10;一人当たり面積最小値テキスト"/>
        <xdr:cNvSpPr txBox="1"/>
      </xdr:nvSpPr>
      <xdr:spPr>
        <a:xfrm>
          <a:off x="10515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280" name="直線コネクタ 279"/>
        <xdr:cNvCxnSpPr/>
      </xdr:nvCxnSpPr>
      <xdr:spPr>
        <a:xfrm>
          <a:off x="10388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124477</xdr:rowOff>
    </xdr:from>
    <xdr:ext cx="469744" cy="259045"/>
    <xdr:sp macro="" textlink="">
      <xdr:nvSpPr>
        <xdr:cNvPr id="281" name="【福祉施設】&#10;一人当たり面積最大値テキスト"/>
        <xdr:cNvSpPr txBox="1"/>
      </xdr:nvSpPr>
      <xdr:spPr>
        <a:xfrm>
          <a:off x="10515600"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6350</xdr:rowOff>
    </xdr:from>
    <xdr:to>
      <xdr:col>55</xdr:col>
      <xdr:colOff>88900</xdr:colOff>
      <xdr:row>79</xdr:row>
      <xdr:rowOff>6350</xdr:rowOff>
    </xdr:to>
    <xdr:cxnSp macro="">
      <xdr:nvCxnSpPr>
        <xdr:cNvPr id="282" name="直線コネクタ 281"/>
        <xdr:cNvCxnSpPr/>
      </xdr:nvCxnSpPr>
      <xdr:spPr>
        <a:xfrm>
          <a:off x="10388600" y="1355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16527</xdr:rowOff>
    </xdr:from>
    <xdr:ext cx="469744" cy="259045"/>
    <xdr:sp macro="" textlink="">
      <xdr:nvSpPr>
        <xdr:cNvPr id="283" name="【福祉施設】&#10;一人当たり面積平均値テキスト"/>
        <xdr:cNvSpPr txBox="1"/>
      </xdr:nvSpPr>
      <xdr:spPr>
        <a:xfrm>
          <a:off x="10515600" y="1407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38100</xdr:rowOff>
    </xdr:from>
    <xdr:to>
      <xdr:col>55</xdr:col>
      <xdr:colOff>50800</xdr:colOff>
      <xdr:row>82</xdr:row>
      <xdr:rowOff>139700</xdr:rowOff>
    </xdr:to>
    <xdr:sp macro="" textlink="">
      <xdr:nvSpPr>
        <xdr:cNvPr id="284" name="フローチャート: 判断 283"/>
        <xdr:cNvSpPr/>
      </xdr:nvSpPr>
      <xdr:spPr>
        <a:xfrm>
          <a:off x="104267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158750</xdr:rowOff>
    </xdr:from>
    <xdr:to>
      <xdr:col>50</xdr:col>
      <xdr:colOff>165100</xdr:colOff>
      <xdr:row>82</xdr:row>
      <xdr:rowOff>88900</xdr:rowOff>
    </xdr:to>
    <xdr:sp macro="" textlink="">
      <xdr:nvSpPr>
        <xdr:cNvPr id="285" name="フローチャート: 判断 284"/>
        <xdr:cNvSpPr/>
      </xdr:nvSpPr>
      <xdr:spPr>
        <a:xfrm>
          <a:off x="9588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80027</xdr:rowOff>
    </xdr:from>
    <xdr:ext cx="469744" cy="259045"/>
    <xdr:sp macro="" textlink="">
      <xdr:nvSpPr>
        <xdr:cNvPr id="286" name="n_1aveValue【福祉施設】&#10;一人当たり面積"/>
        <xdr:cNvSpPr txBox="1"/>
      </xdr:nvSpPr>
      <xdr:spPr>
        <a:xfrm>
          <a:off x="9391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25400</xdr:rowOff>
    </xdr:from>
    <xdr:to>
      <xdr:col>46</xdr:col>
      <xdr:colOff>38100</xdr:colOff>
      <xdr:row>82</xdr:row>
      <xdr:rowOff>127000</xdr:rowOff>
    </xdr:to>
    <xdr:sp macro="" textlink="">
      <xdr:nvSpPr>
        <xdr:cNvPr id="287" name="フローチャート: 判断 286"/>
        <xdr:cNvSpPr/>
      </xdr:nvSpPr>
      <xdr:spPr>
        <a:xfrm>
          <a:off x="869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143527</xdr:rowOff>
    </xdr:from>
    <xdr:ext cx="469744" cy="259045"/>
    <xdr:sp macro="" textlink="">
      <xdr:nvSpPr>
        <xdr:cNvPr id="288" name="n_2aveValue【福祉施設】&#10;一人当たり面積"/>
        <xdr:cNvSpPr txBox="1"/>
      </xdr:nvSpPr>
      <xdr:spPr>
        <a:xfrm>
          <a:off x="8515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94" name="楕円 293"/>
        <xdr:cNvSpPr/>
      </xdr:nvSpPr>
      <xdr:spPr>
        <a:xfrm>
          <a:off x="10426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10177</xdr:rowOff>
    </xdr:from>
    <xdr:ext cx="469744" cy="259045"/>
    <xdr:sp macro="" textlink="">
      <xdr:nvSpPr>
        <xdr:cNvPr id="295" name="【福祉施設】&#10;一人当たり面積該当値テキスト"/>
        <xdr:cNvSpPr txBox="1"/>
      </xdr:nvSpPr>
      <xdr:spPr>
        <a:xfrm>
          <a:off x="10515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158750</xdr:rowOff>
    </xdr:from>
    <xdr:to>
      <xdr:col>50</xdr:col>
      <xdr:colOff>165100</xdr:colOff>
      <xdr:row>82</xdr:row>
      <xdr:rowOff>88900</xdr:rowOff>
    </xdr:to>
    <xdr:sp macro="" textlink="">
      <xdr:nvSpPr>
        <xdr:cNvPr id="296" name="楕円 295"/>
        <xdr:cNvSpPr/>
      </xdr:nvSpPr>
      <xdr:spPr>
        <a:xfrm>
          <a:off x="958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38100</xdr:rowOff>
    </xdr:from>
    <xdr:to>
      <xdr:col>55</xdr:col>
      <xdr:colOff>0</xdr:colOff>
      <xdr:row>82</xdr:row>
      <xdr:rowOff>38100</xdr:rowOff>
    </xdr:to>
    <xdr:cxnSp macro="">
      <xdr:nvCxnSpPr>
        <xdr:cNvPr id="297" name="直線コネクタ 296"/>
        <xdr:cNvCxnSpPr/>
      </xdr:nvCxnSpPr>
      <xdr:spPr>
        <a:xfrm>
          <a:off x="9639300" y="1409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105427</xdr:rowOff>
    </xdr:from>
    <xdr:ext cx="469744" cy="259045"/>
    <xdr:sp macro="" textlink="">
      <xdr:nvSpPr>
        <xdr:cNvPr id="298" name="n_1mainValue【福祉施設】&#10;一人当たり面積"/>
        <xdr:cNvSpPr txBox="1"/>
      </xdr:nvSpPr>
      <xdr:spPr>
        <a:xfrm>
          <a:off x="9391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118655</xdr:rowOff>
    </xdr:from>
    <xdr:to>
      <xdr:col>24</xdr:col>
      <xdr:colOff>62865</xdr:colOff>
      <xdr:row>108</xdr:row>
      <xdr:rowOff>138249</xdr:rowOff>
    </xdr:to>
    <xdr:cxnSp macro="">
      <xdr:nvCxnSpPr>
        <xdr:cNvPr id="324" name="直線コネクタ 323"/>
        <xdr:cNvCxnSpPr/>
      </xdr:nvCxnSpPr>
      <xdr:spPr>
        <a:xfrm flipV="1">
          <a:off x="4634865"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25"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26" name="直線コネクタ 325"/>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65332</xdr:rowOff>
    </xdr:from>
    <xdr:ext cx="405111" cy="259045"/>
    <xdr:sp macro="" textlink="">
      <xdr:nvSpPr>
        <xdr:cNvPr id="327" name="【市民会館】&#10;有形固定資産減価償却率最大値テキスト"/>
        <xdr:cNvSpPr txBox="1"/>
      </xdr:nvSpPr>
      <xdr:spPr>
        <a:xfrm>
          <a:off x="4673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118655</xdr:rowOff>
    </xdr:from>
    <xdr:to>
      <xdr:col>24</xdr:col>
      <xdr:colOff>152400</xdr:colOff>
      <xdr:row>99</xdr:row>
      <xdr:rowOff>118655</xdr:rowOff>
    </xdr:to>
    <xdr:cxnSp macro="">
      <xdr:nvCxnSpPr>
        <xdr:cNvPr id="328" name="直線コネクタ 327"/>
        <xdr:cNvCxnSpPr/>
      </xdr:nvCxnSpPr>
      <xdr:spPr>
        <a:xfrm>
          <a:off x="4546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20156</xdr:rowOff>
    </xdr:from>
    <xdr:ext cx="405111" cy="259045"/>
    <xdr:sp macro="" textlink="">
      <xdr:nvSpPr>
        <xdr:cNvPr id="329" name="【市民会館】&#10;有形固定資産減価償却率平均値テキスト"/>
        <xdr:cNvSpPr txBox="1"/>
      </xdr:nvSpPr>
      <xdr:spPr>
        <a:xfrm>
          <a:off x="4673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330" name="フローチャート: 判断 329"/>
        <xdr:cNvSpPr/>
      </xdr:nvSpPr>
      <xdr:spPr>
        <a:xfrm>
          <a:off x="4584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31" name="フローチャート: 判断 330"/>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75672</xdr:rowOff>
    </xdr:from>
    <xdr:ext cx="405111" cy="259045"/>
    <xdr:sp macro="" textlink="">
      <xdr:nvSpPr>
        <xdr:cNvPr id="332"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49893</xdr:rowOff>
    </xdr:from>
    <xdr:to>
      <xdr:col>15</xdr:col>
      <xdr:colOff>101600</xdr:colOff>
      <xdr:row>104</xdr:row>
      <xdr:rowOff>151493</xdr:rowOff>
    </xdr:to>
    <xdr:sp macro="" textlink="">
      <xdr:nvSpPr>
        <xdr:cNvPr id="333" name="フローチャート: 判断 332"/>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168020</xdr:rowOff>
    </xdr:from>
    <xdr:ext cx="405111" cy="259045"/>
    <xdr:sp macro="" textlink="">
      <xdr:nvSpPr>
        <xdr:cNvPr id="334" name="n_2aveValue【市民会館】&#10;有形固定資産減価償却率"/>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67855</xdr:rowOff>
    </xdr:from>
    <xdr:to>
      <xdr:col>24</xdr:col>
      <xdr:colOff>114300</xdr:colOff>
      <xdr:row>99</xdr:row>
      <xdr:rowOff>169455</xdr:rowOff>
    </xdr:to>
    <xdr:sp macro="" textlink="">
      <xdr:nvSpPr>
        <xdr:cNvPr id="340" name="楕円 339"/>
        <xdr:cNvSpPr/>
      </xdr:nvSpPr>
      <xdr:spPr>
        <a:xfrm>
          <a:off x="4584700" y="1704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20882</xdr:rowOff>
    </xdr:from>
    <xdr:ext cx="405111" cy="259045"/>
    <xdr:sp macro="" textlink="">
      <xdr:nvSpPr>
        <xdr:cNvPr id="341" name="【市民会館】&#10;有形固定資産減価償却率該当値テキスト"/>
        <xdr:cNvSpPr txBox="1"/>
      </xdr:nvSpPr>
      <xdr:spPr>
        <a:xfrm>
          <a:off x="4673600" y="16994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67855</xdr:rowOff>
    </xdr:from>
    <xdr:to>
      <xdr:col>20</xdr:col>
      <xdr:colOff>38100</xdr:colOff>
      <xdr:row>99</xdr:row>
      <xdr:rowOff>169455</xdr:rowOff>
    </xdr:to>
    <xdr:sp macro="" textlink="">
      <xdr:nvSpPr>
        <xdr:cNvPr id="342" name="楕円 341"/>
        <xdr:cNvSpPr/>
      </xdr:nvSpPr>
      <xdr:spPr>
        <a:xfrm>
          <a:off x="3746500" y="1704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118655</xdr:rowOff>
    </xdr:from>
    <xdr:to>
      <xdr:col>24</xdr:col>
      <xdr:colOff>63500</xdr:colOff>
      <xdr:row>99</xdr:row>
      <xdr:rowOff>118655</xdr:rowOff>
    </xdr:to>
    <xdr:cxnSp macro="">
      <xdr:nvCxnSpPr>
        <xdr:cNvPr id="343" name="直線コネクタ 342"/>
        <xdr:cNvCxnSpPr/>
      </xdr:nvCxnSpPr>
      <xdr:spPr>
        <a:xfrm>
          <a:off x="3797300" y="17092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14532</xdr:rowOff>
    </xdr:from>
    <xdr:ext cx="405111" cy="259045"/>
    <xdr:sp macro="" textlink="">
      <xdr:nvSpPr>
        <xdr:cNvPr id="344" name="n_1mainValue【市民会館】&#10;有形固定資産減価償却率"/>
        <xdr:cNvSpPr txBox="1"/>
      </xdr:nvSpPr>
      <xdr:spPr>
        <a:xfrm>
          <a:off x="3582044" y="168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5" name="直線コネクタ 35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6" name="テキスト ボックス 35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7" name="直線コネクタ 35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8" name="テキスト ボックス 35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9" name="直線コネクタ 35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0" name="テキスト ボックス 35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1" name="直線コネクタ 36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2" name="テキスト ボックス 36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3" name="直線コネクタ 36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4" name="テキスト ボックス 36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49530</xdr:rowOff>
    </xdr:to>
    <xdr:cxnSp macro="">
      <xdr:nvCxnSpPr>
        <xdr:cNvPr id="368" name="直線コネクタ 367"/>
        <xdr:cNvCxnSpPr/>
      </xdr:nvCxnSpPr>
      <xdr:spPr>
        <a:xfrm flipV="1">
          <a:off x="10476865" y="1722882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53357</xdr:rowOff>
    </xdr:from>
    <xdr:ext cx="469744" cy="259045"/>
    <xdr:sp macro="" textlink="">
      <xdr:nvSpPr>
        <xdr:cNvPr id="369" name="【市民会館】&#10;一人当たり面積最小値テキスト"/>
        <xdr:cNvSpPr txBox="1"/>
      </xdr:nvSpPr>
      <xdr:spPr>
        <a:xfrm>
          <a:off x="105156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49530</xdr:rowOff>
    </xdr:from>
    <xdr:to>
      <xdr:col>55</xdr:col>
      <xdr:colOff>88900</xdr:colOff>
      <xdr:row>107</xdr:row>
      <xdr:rowOff>49530</xdr:rowOff>
    </xdr:to>
    <xdr:cxnSp macro="">
      <xdr:nvCxnSpPr>
        <xdr:cNvPr id="370" name="直線コネクタ 369"/>
        <xdr:cNvCxnSpPr/>
      </xdr:nvCxnSpPr>
      <xdr:spPr>
        <a:xfrm>
          <a:off x="10388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371" name="【市民会館】&#10;一人当たり面積最大値テキスト"/>
        <xdr:cNvSpPr txBox="1"/>
      </xdr:nvSpPr>
      <xdr:spPr>
        <a:xfrm>
          <a:off x="10515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372" name="直線コネクタ 371"/>
        <xdr:cNvCxnSpPr/>
      </xdr:nvCxnSpPr>
      <xdr:spPr>
        <a:xfrm>
          <a:off x="10388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147338</xdr:rowOff>
    </xdr:from>
    <xdr:ext cx="469744" cy="259045"/>
    <xdr:sp macro="" textlink="">
      <xdr:nvSpPr>
        <xdr:cNvPr id="373" name="【市民会館】&#10;一人当たり面積平均値テキスト"/>
        <xdr:cNvSpPr txBox="1"/>
      </xdr:nvSpPr>
      <xdr:spPr>
        <a:xfrm>
          <a:off x="10515600" y="17806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124461</xdr:rowOff>
    </xdr:from>
    <xdr:to>
      <xdr:col>55</xdr:col>
      <xdr:colOff>50800</xdr:colOff>
      <xdr:row>105</xdr:row>
      <xdr:rowOff>54611</xdr:rowOff>
    </xdr:to>
    <xdr:sp macro="" textlink="">
      <xdr:nvSpPr>
        <xdr:cNvPr id="374" name="フローチャート: 判断 373"/>
        <xdr:cNvSpPr/>
      </xdr:nvSpPr>
      <xdr:spPr>
        <a:xfrm>
          <a:off x="10426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375" name="フローチャート: 判断 374"/>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170197</xdr:rowOff>
    </xdr:from>
    <xdr:ext cx="469744" cy="259045"/>
    <xdr:sp macro="" textlink="">
      <xdr:nvSpPr>
        <xdr:cNvPr id="376" name="n_1aveValue【市民会館】&#10;一人当たり面積"/>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132080</xdr:rowOff>
    </xdr:from>
    <xdr:to>
      <xdr:col>46</xdr:col>
      <xdr:colOff>38100</xdr:colOff>
      <xdr:row>105</xdr:row>
      <xdr:rowOff>62230</xdr:rowOff>
    </xdr:to>
    <xdr:sp macro="" textlink="">
      <xdr:nvSpPr>
        <xdr:cNvPr id="377" name="フローチャート: 判断 376"/>
        <xdr:cNvSpPr/>
      </xdr:nvSpPr>
      <xdr:spPr>
        <a:xfrm>
          <a:off x="8699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78757</xdr:rowOff>
    </xdr:from>
    <xdr:ext cx="469744" cy="259045"/>
    <xdr:sp macro="" textlink="">
      <xdr:nvSpPr>
        <xdr:cNvPr id="378" name="n_2aveValue【市民会館】&#10;一人当たり面積"/>
        <xdr:cNvSpPr txBox="1"/>
      </xdr:nvSpPr>
      <xdr:spPr>
        <a:xfrm>
          <a:off x="8515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9" name="テキスト ボックス 3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55880</xdr:rowOff>
    </xdr:from>
    <xdr:to>
      <xdr:col>55</xdr:col>
      <xdr:colOff>50800</xdr:colOff>
      <xdr:row>106</xdr:row>
      <xdr:rowOff>157480</xdr:rowOff>
    </xdr:to>
    <xdr:sp macro="" textlink="">
      <xdr:nvSpPr>
        <xdr:cNvPr id="384" name="楕円 383"/>
        <xdr:cNvSpPr/>
      </xdr:nvSpPr>
      <xdr:spPr>
        <a:xfrm>
          <a:off x="104267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142257</xdr:rowOff>
    </xdr:from>
    <xdr:ext cx="469744" cy="259045"/>
    <xdr:sp macro="" textlink="">
      <xdr:nvSpPr>
        <xdr:cNvPr id="385" name="【市民会館】&#10;一人当たり面積該当値テキスト"/>
        <xdr:cNvSpPr txBox="1"/>
      </xdr:nvSpPr>
      <xdr:spPr>
        <a:xfrm>
          <a:off x="10515600" y="181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55880</xdr:rowOff>
    </xdr:from>
    <xdr:to>
      <xdr:col>50</xdr:col>
      <xdr:colOff>165100</xdr:colOff>
      <xdr:row>106</xdr:row>
      <xdr:rowOff>157480</xdr:rowOff>
    </xdr:to>
    <xdr:sp macro="" textlink="">
      <xdr:nvSpPr>
        <xdr:cNvPr id="386" name="楕円 385"/>
        <xdr:cNvSpPr/>
      </xdr:nvSpPr>
      <xdr:spPr>
        <a:xfrm>
          <a:off x="9588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106680</xdr:rowOff>
    </xdr:from>
    <xdr:to>
      <xdr:col>55</xdr:col>
      <xdr:colOff>0</xdr:colOff>
      <xdr:row>106</xdr:row>
      <xdr:rowOff>106680</xdr:rowOff>
    </xdr:to>
    <xdr:cxnSp macro="">
      <xdr:nvCxnSpPr>
        <xdr:cNvPr id="387" name="直線コネクタ 386"/>
        <xdr:cNvCxnSpPr/>
      </xdr:nvCxnSpPr>
      <xdr:spPr>
        <a:xfrm>
          <a:off x="9639300" y="18280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148607</xdr:rowOff>
    </xdr:from>
    <xdr:ext cx="469744" cy="259045"/>
    <xdr:sp macro="" textlink="">
      <xdr:nvSpPr>
        <xdr:cNvPr id="388" name="n_1mainValue【市民会館】&#10;一人当たり面積"/>
        <xdr:cNvSpPr txBox="1"/>
      </xdr:nvSpPr>
      <xdr:spPr>
        <a:xfrm>
          <a:off x="93917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154577</xdr:rowOff>
    </xdr:from>
    <xdr:to>
      <xdr:col>85</xdr:col>
      <xdr:colOff>126364</xdr:colOff>
      <xdr:row>41</xdr:row>
      <xdr:rowOff>103959</xdr:rowOff>
    </xdr:to>
    <xdr:cxnSp macro="">
      <xdr:nvCxnSpPr>
        <xdr:cNvPr id="414" name="直線コネクタ 413"/>
        <xdr:cNvCxnSpPr/>
      </xdr:nvCxnSpPr>
      <xdr:spPr>
        <a:xfrm flipV="1">
          <a:off x="16318864" y="5812427"/>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107786</xdr:rowOff>
    </xdr:from>
    <xdr:ext cx="340478" cy="259045"/>
    <xdr:sp macro="" textlink="">
      <xdr:nvSpPr>
        <xdr:cNvPr id="415" name="【一般廃棄物処理施設】&#10;有形固定資産減価償却率最小値テキスト"/>
        <xdr:cNvSpPr txBox="1"/>
      </xdr:nvSpPr>
      <xdr:spPr>
        <a:xfrm>
          <a:off x="16357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103959</xdr:rowOff>
    </xdr:from>
    <xdr:to>
      <xdr:col>86</xdr:col>
      <xdr:colOff>25400</xdr:colOff>
      <xdr:row>41</xdr:row>
      <xdr:rowOff>103959</xdr:rowOff>
    </xdr:to>
    <xdr:cxnSp macro="">
      <xdr:nvCxnSpPr>
        <xdr:cNvPr id="416" name="直線コネクタ 415"/>
        <xdr:cNvCxnSpPr/>
      </xdr:nvCxnSpPr>
      <xdr:spPr>
        <a:xfrm>
          <a:off x="16230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101254</xdr:rowOff>
    </xdr:from>
    <xdr:ext cx="405111" cy="259045"/>
    <xdr:sp macro="" textlink="">
      <xdr:nvSpPr>
        <xdr:cNvPr id="417" name="【一般廃棄物処理施設】&#10;有形固定資産減価償却率最大値テキスト"/>
        <xdr:cNvSpPr txBox="1"/>
      </xdr:nvSpPr>
      <xdr:spPr>
        <a:xfrm>
          <a:off x="16357600" y="558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154577</xdr:rowOff>
    </xdr:from>
    <xdr:to>
      <xdr:col>86</xdr:col>
      <xdr:colOff>25400</xdr:colOff>
      <xdr:row>33</xdr:row>
      <xdr:rowOff>154577</xdr:rowOff>
    </xdr:to>
    <xdr:cxnSp macro="">
      <xdr:nvCxnSpPr>
        <xdr:cNvPr id="418" name="直線コネクタ 417"/>
        <xdr:cNvCxnSpPr/>
      </xdr:nvCxnSpPr>
      <xdr:spPr>
        <a:xfrm>
          <a:off x="16230600" y="581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419"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20" name="フローチャート: 判断 419"/>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54792</xdr:rowOff>
    </xdr:from>
    <xdr:to>
      <xdr:col>81</xdr:col>
      <xdr:colOff>101600</xdr:colOff>
      <xdr:row>37</xdr:row>
      <xdr:rowOff>156392</xdr:rowOff>
    </xdr:to>
    <xdr:sp macro="" textlink="">
      <xdr:nvSpPr>
        <xdr:cNvPr id="421" name="フローチャート: 判断 420"/>
        <xdr:cNvSpPr/>
      </xdr:nvSpPr>
      <xdr:spPr>
        <a:xfrm>
          <a:off x="154305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147518</xdr:rowOff>
    </xdr:from>
    <xdr:ext cx="405111" cy="259045"/>
    <xdr:sp macro="" textlink="">
      <xdr:nvSpPr>
        <xdr:cNvPr id="422" name="n_1aveValue【一般廃棄物処理施設】&#10;有形固定資産減価償却率"/>
        <xdr:cNvSpPr txBox="1"/>
      </xdr:nvSpPr>
      <xdr:spPr>
        <a:xfrm>
          <a:off x="15266044" y="649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4173</xdr:rowOff>
    </xdr:from>
    <xdr:to>
      <xdr:col>76</xdr:col>
      <xdr:colOff>165100</xdr:colOff>
      <xdr:row>37</xdr:row>
      <xdr:rowOff>105773</xdr:rowOff>
    </xdr:to>
    <xdr:sp macro="" textlink="">
      <xdr:nvSpPr>
        <xdr:cNvPr id="423" name="フローチャート: 判断 422"/>
        <xdr:cNvSpPr/>
      </xdr:nvSpPr>
      <xdr:spPr>
        <a:xfrm>
          <a:off x="14541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122300</xdr:rowOff>
    </xdr:from>
    <xdr:ext cx="405111" cy="259045"/>
    <xdr:sp macro="" textlink="">
      <xdr:nvSpPr>
        <xdr:cNvPr id="424" name="n_2aveValue【一般廃棄物処理施設】&#10;有形固定資産減価償却率"/>
        <xdr:cNvSpPr txBox="1"/>
      </xdr:nvSpPr>
      <xdr:spPr>
        <a:xfrm>
          <a:off x="14389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38463</xdr:rowOff>
    </xdr:from>
    <xdr:to>
      <xdr:col>85</xdr:col>
      <xdr:colOff>177800</xdr:colOff>
      <xdr:row>34</xdr:row>
      <xdr:rowOff>140063</xdr:rowOff>
    </xdr:to>
    <xdr:sp macro="" textlink="">
      <xdr:nvSpPr>
        <xdr:cNvPr id="430" name="楕円 429"/>
        <xdr:cNvSpPr/>
      </xdr:nvSpPr>
      <xdr:spPr>
        <a:xfrm>
          <a:off x="16268700" y="58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124840</xdr:rowOff>
    </xdr:from>
    <xdr:ext cx="405111" cy="259045"/>
    <xdr:sp macro="" textlink="">
      <xdr:nvSpPr>
        <xdr:cNvPr id="431" name="【一般廃棄物処理施設】&#10;有形固定資産減価償却率該当値テキスト"/>
        <xdr:cNvSpPr txBox="1"/>
      </xdr:nvSpPr>
      <xdr:spPr>
        <a:xfrm>
          <a:off x="16357600" y="5782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22134</xdr:rowOff>
    </xdr:from>
    <xdr:to>
      <xdr:col>81</xdr:col>
      <xdr:colOff>101600</xdr:colOff>
      <xdr:row>34</xdr:row>
      <xdr:rowOff>123734</xdr:rowOff>
    </xdr:to>
    <xdr:sp macro="" textlink="">
      <xdr:nvSpPr>
        <xdr:cNvPr id="432" name="楕円 431"/>
        <xdr:cNvSpPr/>
      </xdr:nvSpPr>
      <xdr:spPr>
        <a:xfrm>
          <a:off x="15430500" y="58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72934</xdr:rowOff>
    </xdr:from>
    <xdr:to>
      <xdr:col>85</xdr:col>
      <xdr:colOff>127000</xdr:colOff>
      <xdr:row>34</xdr:row>
      <xdr:rowOff>89263</xdr:rowOff>
    </xdr:to>
    <xdr:cxnSp macro="">
      <xdr:nvCxnSpPr>
        <xdr:cNvPr id="433" name="直線コネクタ 432"/>
        <xdr:cNvCxnSpPr/>
      </xdr:nvCxnSpPr>
      <xdr:spPr>
        <a:xfrm>
          <a:off x="15481300" y="590223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140261</xdr:rowOff>
    </xdr:from>
    <xdr:ext cx="405111" cy="259045"/>
    <xdr:sp macro="" textlink="">
      <xdr:nvSpPr>
        <xdr:cNvPr id="434" name="n_1mainValue【一般廃棄物処理施設】&#10;有形固定資産減価償却率"/>
        <xdr:cNvSpPr txBox="1"/>
      </xdr:nvSpPr>
      <xdr:spPr>
        <a:xfrm>
          <a:off x="15266044" y="562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43</xdr:row>
      <xdr:rowOff>105427</xdr:rowOff>
    </xdr:from>
    <xdr:ext cx="531299" cy="259045"/>
    <xdr:sp macro="" textlink="">
      <xdr:nvSpPr>
        <xdr:cNvPr id="445" name="テキスト ボックス 444"/>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162577</xdr:rowOff>
    </xdr:from>
    <xdr:ext cx="531299" cy="259045"/>
    <xdr:sp macro="" textlink="">
      <xdr:nvSpPr>
        <xdr:cNvPr id="447" name="テキスト ボックス 446"/>
        <xdr:cNvSpPr txBox="1"/>
      </xdr:nvSpPr>
      <xdr:spPr>
        <a:xfrm>
          <a:off x="17756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49" name="テキスト ボックス 448"/>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51" name="テキスト ボックス 450"/>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762</xdr:rowOff>
    </xdr:from>
    <xdr:to>
      <xdr:col>116</xdr:col>
      <xdr:colOff>62864</xdr:colOff>
      <xdr:row>41</xdr:row>
      <xdr:rowOff>78120</xdr:rowOff>
    </xdr:to>
    <xdr:cxnSp macro="">
      <xdr:nvCxnSpPr>
        <xdr:cNvPr id="457" name="直線コネクタ 456"/>
        <xdr:cNvCxnSpPr/>
      </xdr:nvCxnSpPr>
      <xdr:spPr>
        <a:xfrm flipV="1">
          <a:off x="22160864" y="5658612"/>
          <a:ext cx="0" cy="144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81947</xdr:rowOff>
    </xdr:from>
    <xdr:ext cx="534377" cy="259045"/>
    <xdr:sp macro="" textlink="">
      <xdr:nvSpPr>
        <xdr:cNvPr id="458" name="【一般廃棄物処理施設】&#10;一人当たり有形固定資産（償却資産）額最小値テキスト"/>
        <xdr:cNvSpPr txBox="1"/>
      </xdr:nvSpPr>
      <xdr:spPr>
        <a:xfrm>
          <a:off x="22199600" y="711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78120</xdr:rowOff>
    </xdr:from>
    <xdr:to>
      <xdr:col>116</xdr:col>
      <xdr:colOff>152400</xdr:colOff>
      <xdr:row>41</xdr:row>
      <xdr:rowOff>78120</xdr:rowOff>
    </xdr:to>
    <xdr:cxnSp macro="">
      <xdr:nvCxnSpPr>
        <xdr:cNvPr id="459" name="直線コネクタ 458"/>
        <xdr:cNvCxnSpPr/>
      </xdr:nvCxnSpPr>
      <xdr:spPr>
        <a:xfrm>
          <a:off x="22072600" y="710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118889</xdr:rowOff>
    </xdr:from>
    <xdr:ext cx="599010" cy="259045"/>
    <xdr:sp macro="" textlink="">
      <xdr:nvSpPr>
        <xdr:cNvPr id="460" name="【一般廃棄物処理施設】&#10;一人当たり有形固定資産（償却資産）額最大値テキスト"/>
        <xdr:cNvSpPr txBox="1"/>
      </xdr:nvSpPr>
      <xdr:spPr>
        <a:xfrm>
          <a:off x="22199600" y="543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762</xdr:rowOff>
    </xdr:from>
    <xdr:to>
      <xdr:col>116</xdr:col>
      <xdr:colOff>152400</xdr:colOff>
      <xdr:row>33</xdr:row>
      <xdr:rowOff>762</xdr:rowOff>
    </xdr:to>
    <xdr:cxnSp macro="">
      <xdr:nvCxnSpPr>
        <xdr:cNvPr id="461" name="直線コネクタ 460"/>
        <xdr:cNvCxnSpPr/>
      </xdr:nvCxnSpPr>
      <xdr:spPr>
        <a:xfrm>
          <a:off x="22072600" y="565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165425</xdr:rowOff>
    </xdr:from>
    <xdr:ext cx="534377" cy="259045"/>
    <xdr:sp macro="" textlink="">
      <xdr:nvSpPr>
        <xdr:cNvPr id="462" name="【一般廃棄物処理施設】&#10;一人当たり有形固定資産（償却資産）額平均値テキスト"/>
        <xdr:cNvSpPr txBox="1"/>
      </xdr:nvSpPr>
      <xdr:spPr>
        <a:xfrm>
          <a:off x="22199600" y="6166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15548</xdr:rowOff>
    </xdr:from>
    <xdr:to>
      <xdr:col>116</xdr:col>
      <xdr:colOff>114300</xdr:colOff>
      <xdr:row>36</xdr:row>
      <xdr:rowOff>117148</xdr:rowOff>
    </xdr:to>
    <xdr:sp macro="" textlink="">
      <xdr:nvSpPr>
        <xdr:cNvPr id="463" name="フローチャート: 判断 462"/>
        <xdr:cNvSpPr/>
      </xdr:nvSpPr>
      <xdr:spPr>
        <a:xfrm>
          <a:off x="22110700" y="618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97203</xdr:rowOff>
    </xdr:from>
    <xdr:to>
      <xdr:col>112</xdr:col>
      <xdr:colOff>38100</xdr:colOff>
      <xdr:row>38</xdr:row>
      <xdr:rowOff>27353</xdr:rowOff>
    </xdr:to>
    <xdr:sp macro="" textlink="">
      <xdr:nvSpPr>
        <xdr:cNvPr id="464" name="フローチャート: 判断 463"/>
        <xdr:cNvSpPr/>
      </xdr:nvSpPr>
      <xdr:spPr>
        <a:xfrm>
          <a:off x="21272500" y="644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18480</xdr:rowOff>
    </xdr:from>
    <xdr:ext cx="534377" cy="259045"/>
    <xdr:sp macro="" textlink="">
      <xdr:nvSpPr>
        <xdr:cNvPr id="465" name="n_1aveValue【一般廃棄物処理施設】&#10;一人当たり有形固定資産（償却資産）額"/>
        <xdr:cNvSpPr txBox="1"/>
      </xdr:nvSpPr>
      <xdr:spPr>
        <a:xfrm>
          <a:off x="21043411" y="653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69771</xdr:rowOff>
    </xdr:from>
    <xdr:to>
      <xdr:col>107</xdr:col>
      <xdr:colOff>101600</xdr:colOff>
      <xdr:row>38</xdr:row>
      <xdr:rowOff>171371</xdr:rowOff>
    </xdr:to>
    <xdr:sp macro="" textlink="">
      <xdr:nvSpPr>
        <xdr:cNvPr id="466" name="フローチャート: 判断 465"/>
        <xdr:cNvSpPr/>
      </xdr:nvSpPr>
      <xdr:spPr>
        <a:xfrm>
          <a:off x="20383500" y="658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16448</xdr:rowOff>
    </xdr:from>
    <xdr:ext cx="534377" cy="259045"/>
    <xdr:sp macro="" textlink="">
      <xdr:nvSpPr>
        <xdr:cNvPr id="467" name="n_2aveValue【一般廃棄物処理施設】&#10;一人当たり有形固定資産（償却資産）額"/>
        <xdr:cNvSpPr txBox="1"/>
      </xdr:nvSpPr>
      <xdr:spPr>
        <a:xfrm>
          <a:off x="20167111" y="636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139700</xdr:rowOff>
    </xdr:from>
    <xdr:to>
      <xdr:col>116</xdr:col>
      <xdr:colOff>114300</xdr:colOff>
      <xdr:row>33</xdr:row>
      <xdr:rowOff>69850</xdr:rowOff>
    </xdr:to>
    <xdr:sp macro="" textlink="">
      <xdr:nvSpPr>
        <xdr:cNvPr id="473" name="楕円 472"/>
        <xdr:cNvSpPr/>
      </xdr:nvSpPr>
      <xdr:spPr>
        <a:xfrm>
          <a:off x="221107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74439</xdr:rowOff>
    </xdr:from>
    <xdr:ext cx="599010" cy="259045"/>
    <xdr:sp macro="" textlink="">
      <xdr:nvSpPr>
        <xdr:cNvPr id="474" name="【一般廃棄物処理施設】&#10;一人当たり有形固定資産（償却資産）額該当値テキスト"/>
        <xdr:cNvSpPr txBox="1"/>
      </xdr:nvSpPr>
      <xdr:spPr>
        <a:xfrm>
          <a:off x="22199600" y="5560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166035</xdr:rowOff>
    </xdr:from>
    <xdr:to>
      <xdr:col>112</xdr:col>
      <xdr:colOff>38100</xdr:colOff>
      <xdr:row>33</xdr:row>
      <xdr:rowOff>96185</xdr:rowOff>
    </xdr:to>
    <xdr:sp macro="" textlink="">
      <xdr:nvSpPr>
        <xdr:cNvPr id="475" name="楕円 474"/>
        <xdr:cNvSpPr/>
      </xdr:nvSpPr>
      <xdr:spPr>
        <a:xfrm>
          <a:off x="21272500" y="565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19050</xdr:rowOff>
    </xdr:from>
    <xdr:to>
      <xdr:col>116</xdr:col>
      <xdr:colOff>63500</xdr:colOff>
      <xdr:row>33</xdr:row>
      <xdr:rowOff>45385</xdr:rowOff>
    </xdr:to>
    <xdr:cxnSp macro="">
      <xdr:nvCxnSpPr>
        <xdr:cNvPr id="476" name="直線コネクタ 475"/>
        <xdr:cNvCxnSpPr/>
      </xdr:nvCxnSpPr>
      <xdr:spPr>
        <a:xfrm flipV="1">
          <a:off x="21323300" y="5676900"/>
          <a:ext cx="8382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31</xdr:row>
      <xdr:rowOff>112712</xdr:rowOff>
    </xdr:from>
    <xdr:ext cx="599010" cy="259045"/>
    <xdr:sp macro="" textlink="">
      <xdr:nvSpPr>
        <xdr:cNvPr id="477" name="n_1mainValue【一般廃棄物処理施設】&#10;一人当たり有形固定資産（償却資産）額"/>
        <xdr:cNvSpPr txBox="1"/>
      </xdr:nvSpPr>
      <xdr:spPr>
        <a:xfrm>
          <a:off x="21011095" y="542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8" name="テキスト ボックス 48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9" name="直線コネクタ 4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0" name="テキスト ボックス 48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1" name="直線コネクタ 4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2" name="テキスト ボックス 4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3" name="直線コネクタ 4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4" name="テキスト ボックス 4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5" name="直線コネクタ 4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6" name="テキスト ボックス 4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7" name="直線コネクタ 4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8" name="テキスト ボックス 4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0" name="テキスト ボックス 4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49530</xdr:rowOff>
    </xdr:from>
    <xdr:to>
      <xdr:col>85</xdr:col>
      <xdr:colOff>126364</xdr:colOff>
      <xdr:row>64</xdr:row>
      <xdr:rowOff>102870</xdr:rowOff>
    </xdr:to>
    <xdr:cxnSp macro="">
      <xdr:nvCxnSpPr>
        <xdr:cNvPr id="502" name="直線コネクタ 501"/>
        <xdr:cNvCxnSpPr/>
      </xdr:nvCxnSpPr>
      <xdr:spPr>
        <a:xfrm flipV="1">
          <a:off x="16318864" y="96507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106697</xdr:rowOff>
    </xdr:from>
    <xdr:ext cx="405111" cy="259045"/>
    <xdr:sp macro="" textlink="">
      <xdr:nvSpPr>
        <xdr:cNvPr id="503" name="【保健センター・保健所】&#10;有形固定資産減価償却率最小値テキスト"/>
        <xdr:cNvSpPr txBox="1"/>
      </xdr:nvSpPr>
      <xdr:spPr>
        <a:xfrm>
          <a:off x="16357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102870</xdr:rowOff>
    </xdr:from>
    <xdr:to>
      <xdr:col>86</xdr:col>
      <xdr:colOff>25400</xdr:colOff>
      <xdr:row>64</xdr:row>
      <xdr:rowOff>102870</xdr:rowOff>
    </xdr:to>
    <xdr:cxnSp macro="">
      <xdr:nvCxnSpPr>
        <xdr:cNvPr id="504" name="直線コネクタ 503"/>
        <xdr:cNvCxnSpPr/>
      </xdr:nvCxnSpPr>
      <xdr:spPr>
        <a:xfrm>
          <a:off x="16230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167657</xdr:rowOff>
    </xdr:from>
    <xdr:ext cx="405111" cy="259045"/>
    <xdr:sp macro="" textlink="">
      <xdr:nvSpPr>
        <xdr:cNvPr id="505" name="【保健センター・保健所】&#10;有形固定資産減価償却率最大値テキスト"/>
        <xdr:cNvSpPr txBox="1"/>
      </xdr:nvSpPr>
      <xdr:spPr>
        <a:xfrm>
          <a:off x="16357600" y="942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49530</xdr:rowOff>
    </xdr:from>
    <xdr:to>
      <xdr:col>86</xdr:col>
      <xdr:colOff>25400</xdr:colOff>
      <xdr:row>56</xdr:row>
      <xdr:rowOff>49530</xdr:rowOff>
    </xdr:to>
    <xdr:cxnSp macro="">
      <xdr:nvCxnSpPr>
        <xdr:cNvPr id="506" name="直線コネクタ 505"/>
        <xdr:cNvCxnSpPr/>
      </xdr:nvCxnSpPr>
      <xdr:spPr>
        <a:xfrm>
          <a:off x="16230600" y="965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11447</xdr:rowOff>
    </xdr:from>
    <xdr:ext cx="405111" cy="259045"/>
    <xdr:sp macro="" textlink="">
      <xdr:nvSpPr>
        <xdr:cNvPr id="507" name="【保健センター・保健所】&#10;有形固定資産減価償却率平均値テキスト"/>
        <xdr:cNvSpPr txBox="1"/>
      </xdr:nvSpPr>
      <xdr:spPr>
        <a:xfrm>
          <a:off x="16357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08" name="フローチャート: 判断 507"/>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509" name="フローチャート: 判断 508"/>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60977</xdr:rowOff>
    </xdr:from>
    <xdr:ext cx="405111" cy="259045"/>
    <xdr:sp macro="" textlink="">
      <xdr:nvSpPr>
        <xdr:cNvPr id="510" name="n_1aveValue【保健センター・保健所】&#10;有形固定資産減価償却率"/>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116840</xdr:rowOff>
    </xdr:from>
    <xdr:to>
      <xdr:col>76</xdr:col>
      <xdr:colOff>165100</xdr:colOff>
      <xdr:row>57</xdr:row>
      <xdr:rowOff>46990</xdr:rowOff>
    </xdr:to>
    <xdr:sp macro="" textlink="">
      <xdr:nvSpPr>
        <xdr:cNvPr id="511" name="フローチャート: 判断 510"/>
        <xdr:cNvSpPr/>
      </xdr:nvSpPr>
      <xdr:spPr>
        <a:xfrm>
          <a:off x="14541500" y="97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55</xdr:row>
      <xdr:rowOff>63517</xdr:rowOff>
    </xdr:from>
    <xdr:ext cx="405111" cy="259045"/>
    <xdr:sp macro="" textlink="">
      <xdr:nvSpPr>
        <xdr:cNvPr id="512" name="n_2aveValue【保健センター・保健所】&#10;有形固定資産減価償却率"/>
        <xdr:cNvSpPr txBox="1"/>
      </xdr:nvSpPr>
      <xdr:spPr>
        <a:xfrm>
          <a:off x="143897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3" name="テキスト ボックス 5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170180</xdr:rowOff>
    </xdr:from>
    <xdr:to>
      <xdr:col>85</xdr:col>
      <xdr:colOff>177800</xdr:colOff>
      <xdr:row>56</xdr:row>
      <xdr:rowOff>100330</xdr:rowOff>
    </xdr:to>
    <xdr:sp macro="" textlink="">
      <xdr:nvSpPr>
        <xdr:cNvPr id="518" name="楕円 517"/>
        <xdr:cNvSpPr/>
      </xdr:nvSpPr>
      <xdr:spPr>
        <a:xfrm>
          <a:off x="162687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123207</xdr:rowOff>
    </xdr:from>
    <xdr:ext cx="405111" cy="259045"/>
    <xdr:sp macro="" textlink="">
      <xdr:nvSpPr>
        <xdr:cNvPr id="519" name="【保健センター・保健所】&#10;有形固定資産減価償却率該当値テキスト"/>
        <xdr:cNvSpPr txBox="1"/>
      </xdr:nvSpPr>
      <xdr:spPr>
        <a:xfrm>
          <a:off x="16357600" y="955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74930</xdr:rowOff>
    </xdr:from>
    <xdr:to>
      <xdr:col>81</xdr:col>
      <xdr:colOff>101600</xdr:colOff>
      <xdr:row>57</xdr:row>
      <xdr:rowOff>5080</xdr:rowOff>
    </xdr:to>
    <xdr:sp macro="" textlink="">
      <xdr:nvSpPr>
        <xdr:cNvPr id="520" name="楕円 519"/>
        <xdr:cNvSpPr/>
      </xdr:nvSpPr>
      <xdr:spPr>
        <a:xfrm>
          <a:off x="15430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49530</xdr:rowOff>
    </xdr:from>
    <xdr:to>
      <xdr:col>85</xdr:col>
      <xdr:colOff>127000</xdr:colOff>
      <xdr:row>56</xdr:row>
      <xdr:rowOff>125730</xdr:rowOff>
    </xdr:to>
    <xdr:cxnSp macro="">
      <xdr:nvCxnSpPr>
        <xdr:cNvPr id="521" name="直線コネクタ 520"/>
        <xdr:cNvCxnSpPr/>
      </xdr:nvCxnSpPr>
      <xdr:spPr>
        <a:xfrm flipV="1">
          <a:off x="15481300" y="96507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21607</xdr:rowOff>
    </xdr:from>
    <xdr:ext cx="405111" cy="259045"/>
    <xdr:sp macro="" textlink="">
      <xdr:nvSpPr>
        <xdr:cNvPr id="522" name="n_1mainValue【保健センター・保健所】&#10;有形固定資産減価償却率"/>
        <xdr:cNvSpPr txBox="1"/>
      </xdr:nvSpPr>
      <xdr:spPr>
        <a:xfrm>
          <a:off x="15266044"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3" name="直線コネクタ 53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4" name="テキスト ボックス 53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5" name="直線コネクタ 53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6" name="テキスト ボックス 53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7" name="直線コネクタ 53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8" name="テキスト ボックス 53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9" name="直線コネクタ 53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0" name="テキスト ボックス 53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1" name="直線コネクタ 54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2" name="テキスト ボックス 54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3" name="直線コネクタ 54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4" name="テキスト ボックス 54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138793</xdr:rowOff>
    </xdr:from>
    <xdr:to>
      <xdr:col>116</xdr:col>
      <xdr:colOff>62864</xdr:colOff>
      <xdr:row>64</xdr:row>
      <xdr:rowOff>65315</xdr:rowOff>
    </xdr:to>
    <xdr:cxnSp macro="">
      <xdr:nvCxnSpPr>
        <xdr:cNvPr id="548" name="直線コネクタ 547"/>
        <xdr:cNvCxnSpPr/>
      </xdr:nvCxnSpPr>
      <xdr:spPr>
        <a:xfrm flipV="1">
          <a:off x="22160864" y="95685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49"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50" name="直線コネクタ 549"/>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85470</xdr:rowOff>
    </xdr:from>
    <xdr:ext cx="469744" cy="259045"/>
    <xdr:sp macro="" textlink="">
      <xdr:nvSpPr>
        <xdr:cNvPr id="551" name="【保健センター・保健所】&#10;一人当たり面積最大値テキスト"/>
        <xdr:cNvSpPr txBox="1"/>
      </xdr:nvSpPr>
      <xdr:spPr>
        <a:xfrm>
          <a:off x="22199600" y="934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138793</xdr:rowOff>
    </xdr:from>
    <xdr:to>
      <xdr:col>116</xdr:col>
      <xdr:colOff>152400</xdr:colOff>
      <xdr:row>55</xdr:row>
      <xdr:rowOff>138793</xdr:rowOff>
    </xdr:to>
    <xdr:cxnSp macro="">
      <xdr:nvCxnSpPr>
        <xdr:cNvPr id="552" name="直線コネクタ 551"/>
        <xdr:cNvCxnSpPr/>
      </xdr:nvCxnSpPr>
      <xdr:spPr>
        <a:xfrm>
          <a:off x="22072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123570</xdr:rowOff>
    </xdr:from>
    <xdr:ext cx="469744" cy="259045"/>
    <xdr:sp macro="" textlink="">
      <xdr:nvSpPr>
        <xdr:cNvPr id="553" name="【保健センター・保健所】&#10;一人当たり面積平均値テキスト"/>
        <xdr:cNvSpPr txBox="1"/>
      </xdr:nvSpPr>
      <xdr:spPr>
        <a:xfrm>
          <a:off x="22199600" y="1041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554" name="フローチャート: 判断 553"/>
        <xdr:cNvSpPr/>
      </xdr:nvSpPr>
      <xdr:spPr>
        <a:xfrm>
          <a:off x="221107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555" name="フローチャート: 判断 554"/>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132642</xdr:rowOff>
    </xdr:from>
    <xdr:ext cx="469744" cy="259045"/>
    <xdr:sp macro="" textlink="">
      <xdr:nvSpPr>
        <xdr:cNvPr id="556" name="n_1aveValue【保健センター・保健所】&#10;一人当たり面積"/>
        <xdr:cNvSpPr txBox="1"/>
      </xdr:nvSpPr>
      <xdr:spPr>
        <a:xfrm>
          <a:off x="210757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47172</xdr:rowOff>
    </xdr:from>
    <xdr:to>
      <xdr:col>107</xdr:col>
      <xdr:colOff>101600</xdr:colOff>
      <xdr:row>60</xdr:row>
      <xdr:rowOff>148772</xdr:rowOff>
    </xdr:to>
    <xdr:sp macro="" textlink="">
      <xdr:nvSpPr>
        <xdr:cNvPr id="557" name="フローチャート: 判断 556"/>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165299</xdr:rowOff>
    </xdr:from>
    <xdr:ext cx="469744" cy="259045"/>
    <xdr:sp macro="" textlink="">
      <xdr:nvSpPr>
        <xdr:cNvPr id="558" name="n_2aveValue【保健センター・保健所】&#10;一人当たり面積"/>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47172</xdr:rowOff>
    </xdr:from>
    <xdr:to>
      <xdr:col>116</xdr:col>
      <xdr:colOff>114300</xdr:colOff>
      <xdr:row>60</xdr:row>
      <xdr:rowOff>148772</xdr:rowOff>
    </xdr:to>
    <xdr:sp macro="" textlink="">
      <xdr:nvSpPr>
        <xdr:cNvPr id="564" name="楕円 563"/>
        <xdr:cNvSpPr/>
      </xdr:nvSpPr>
      <xdr:spPr>
        <a:xfrm>
          <a:off x="22110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70049</xdr:rowOff>
    </xdr:from>
    <xdr:ext cx="469744" cy="259045"/>
    <xdr:sp macro="" textlink="">
      <xdr:nvSpPr>
        <xdr:cNvPr id="565" name="【保健センター・保健所】&#10;一人当たり面積該当値テキスト"/>
        <xdr:cNvSpPr txBox="1"/>
      </xdr:nvSpPr>
      <xdr:spPr>
        <a:xfrm>
          <a:off x="22199600" y="1018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47172</xdr:rowOff>
    </xdr:from>
    <xdr:to>
      <xdr:col>112</xdr:col>
      <xdr:colOff>38100</xdr:colOff>
      <xdr:row>60</xdr:row>
      <xdr:rowOff>148772</xdr:rowOff>
    </xdr:to>
    <xdr:sp macro="" textlink="">
      <xdr:nvSpPr>
        <xdr:cNvPr id="566" name="楕円 565"/>
        <xdr:cNvSpPr/>
      </xdr:nvSpPr>
      <xdr:spPr>
        <a:xfrm>
          <a:off x="21272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97972</xdr:rowOff>
    </xdr:from>
    <xdr:to>
      <xdr:col>116</xdr:col>
      <xdr:colOff>63500</xdr:colOff>
      <xdr:row>60</xdr:row>
      <xdr:rowOff>97972</xdr:rowOff>
    </xdr:to>
    <xdr:cxnSp macro="">
      <xdr:nvCxnSpPr>
        <xdr:cNvPr id="567" name="直線コネクタ 566"/>
        <xdr:cNvCxnSpPr/>
      </xdr:nvCxnSpPr>
      <xdr:spPr>
        <a:xfrm>
          <a:off x="21323300" y="10384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139899</xdr:rowOff>
    </xdr:from>
    <xdr:ext cx="469744" cy="259045"/>
    <xdr:sp macro="" textlink="">
      <xdr:nvSpPr>
        <xdr:cNvPr id="568" name="n_1mainValue【保健センター・保健所】&#10;一人当たり面積"/>
        <xdr:cNvSpPr txBox="1"/>
      </xdr:nvSpPr>
      <xdr:spPr>
        <a:xfrm>
          <a:off x="210757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79" name="テキスト ボックス 57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81" name="テキスト ボックス 58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91" name="テキスト ボックス 590"/>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93" name="テキスト ボックス 59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106680</xdr:rowOff>
    </xdr:from>
    <xdr:to>
      <xdr:col>85</xdr:col>
      <xdr:colOff>126364</xdr:colOff>
      <xdr:row>86</xdr:row>
      <xdr:rowOff>162198</xdr:rowOff>
    </xdr:to>
    <xdr:cxnSp macro="">
      <xdr:nvCxnSpPr>
        <xdr:cNvPr id="595" name="直線コネクタ 594"/>
        <xdr:cNvCxnSpPr/>
      </xdr:nvCxnSpPr>
      <xdr:spPr>
        <a:xfrm flipV="1">
          <a:off x="16318864" y="13479780"/>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166025</xdr:rowOff>
    </xdr:from>
    <xdr:ext cx="405111" cy="259045"/>
    <xdr:sp macro="" textlink="">
      <xdr:nvSpPr>
        <xdr:cNvPr id="596" name="【消防施設】&#10;有形固定資産減価償却率最小値テキスト"/>
        <xdr:cNvSpPr txBox="1"/>
      </xdr:nvSpPr>
      <xdr:spPr>
        <a:xfrm>
          <a:off x="16357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162198</xdr:rowOff>
    </xdr:from>
    <xdr:to>
      <xdr:col>86</xdr:col>
      <xdr:colOff>25400</xdr:colOff>
      <xdr:row>86</xdr:row>
      <xdr:rowOff>162198</xdr:rowOff>
    </xdr:to>
    <xdr:cxnSp macro="">
      <xdr:nvCxnSpPr>
        <xdr:cNvPr id="597" name="直線コネクタ 596"/>
        <xdr:cNvCxnSpPr/>
      </xdr:nvCxnSpPr>
      <xdr:spPr>
        <a:xfrm>
          <a:off x="16230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53357</xdr:rowOff>
    </xdr:from>
    <xdr:ext cx="405111" cy="259045"/>
    <xdr:sp macro="" textlink="">
      <xdr:nvSpPr>
        <xdr:cNvPr id="598" name="【消防施設】&#10;有形固定資産減価償却率最大値テキスト"/>
        <xdr:cNvSpPr txBox="1"/>
      </xdr:nvSpPr>
      <xdr:spPr>
        <a:xfrm>
          <a:off x="16357600"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106680</xdr:rowOff>
    </xdr:from>
    <xdr:to>
      <xdr:col>86</xdr:col>
      <xdr:colOff>25400</xdr:colOff>
      <xdr:row>78</xdr:row>
      <xdr:rowOff>106680</xdr:rowOff>
    </xdr:to>
    <xdr:cxnSp macro="">
      <xdr:nvCxnSpPr>
        <xdr:cNvPr id="599" name="直線コネクタ 598"/>
        <xdr:cNvCxnSpPr/>
      </xdr:nvCxnSpPr>
      <xdr:spPr>
        <a:xfrm>
          <a:off x="16230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73496</xdr:rowOff>
    </xdr:from>
    <xdr:ext cx="405111" cy="259045"/>
    <xdr:sp macro="" textlink="">
      <xdr:nvSpPr>
        <xdr:cNvPr id="600" name="【消防施設】&#10;有形固定資産減価償却率平均値テキスト"/>
        <xdr:cNvSpPr txBox="1"/>
      </xdr:nvSpPr>
      <xdr:spPr>
        <a:xfrm>
          <a:off x="16357600" y="1378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95069</xdr:rowOff>
    </xdr:from>
    <xdr:to>
      <xdr:col>85</xdr:col>
      <xdr:colOff>177800</xdr:colOff>
      <xdr:row>81</xdr:row>
      <xdr:rowOff>25219</xdr:rowOff>
    </xdr:to>
    <xdr:sp macro="" textlink="">
      <xdr:nvSpPr>
        <xdr:cNvPr id="601" name="フローチャート: 判断 600"/>
        <xdr:cNvSpPr/>
      </xdr:nvSpPr>
      <xdr:spPr>
        <a:xfrm>
          <a:off x="16268700" y="1381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xdr:rowOff>
    </xdr:from>
    <xdr:to>
      <xdr:col>81</xdr:col>
      <xdr:colOff>101600</xdr:colOff>
      <xdr:row>81</xdr:row>
      <xdr:rowOff>110127</xdr:rowOff>
    </xdr:to>
    <xdr:sp macro="" textlink="">
      <xdr:nvSpPr>
        <xdr:cNvPr id="602" name="フローチャート: 判断 601"/>
        <xdr:cNvSpPr/>
      </xdr:nvSpPr>
      <xdr:spPr>
        <a:xfrm>
          <a:off x="15430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101254</xdr:rowOff>
    </xdr:from>
    <xdr:ext cx="405111" cy="259045"/>
    <xdr:sp macro="" textlink="">
      <xdr:nvSpPr>
        <xdr:cNvPr id="603" name="n_1aveValue【消防施設】&#10;有形固定資産減価償却率"/>
        <xdr:cNvSpPr txBox="1"/>
      </xdr:nvSpPr>
      <xdr:spPr>
        <a:xfrm>
          <a:off x="15266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96701</xdr:rowOff>
    </xdr:from>
    <xdr:to>
      <xdr:col>76</xdr:col>
      <xdr:colOff>165100</xdr:colOff>
      <xdr:row>84</xdr:row>
      <xdr:rowOff>26851</xdr:rowOff>
    </xdr:to>
    <xdr:sp macro="" textlink="">
      <xdr:nvSpPr>
        <xdr:cNvPr id="604" name="フローチャート: 判断 603"/>
        <xdr:cNvSpPr/>
      </xdr:nvSpPr>
      <xdr:spPr>
        <a:xfrm>
          <a:off x="14541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43378</xdr:rowOff>
    </xdr:from>
    <xdr:ext cx="405111" cy="259045"/>
    <xdr:sp macro="" textlink="">
      <xdr:nvSpPr>
        <xdr:cNvPr id="605" name="n_2aveValue【消防施設】&#10;有形固定資産減価償却率"/>
        <xdr:cNvSpPr txBox="1"/>
      </xdr:nvSpPr>
      <xdr:spPr>
        <a:xfrm>
          <a:off x="14389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6" name="テキスト ボックス 6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55880</xdr:rowOff>
    </xdr:from>
    <xdr:to>
      <xdr:col>85</xdr:col>
      <xdr:colOff>177800</xdr:colOff>
      <xdr:row>78</xdr:row>
      <xdr:rowOff>157480</xdr:rowOff>
    </xdr:to>
    <xdr:sp macro="" textlink="">
      <xdr:nvSpPr>
        <xdr:cNvPr id="611" name="楕円 610"/>
        <xdr:cNvSpPr/>
      </xdr:nvSpPr>
      <xdr:spPr>
        <a:xfrm>
          <a:off x="162687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8907</xdr:rowOff>
    </xdr:from>
    <xdr:ext cx="405111" cy="259045"/>
    <xdr:sp macro="" textlink="">
      <xdr:nvSpPr>
        <xdr:cNvPr id="612" name="【消防施設】&#10;有形固定資産減価償却率該当値テキスト"/>
        <xdr:cNvSpPr txBox="1"/>
      </xdr:nvSpPr>
      <xdr:spPr>
        <a:xfrm>
          <a:off x="16357600" y="1338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114663</xdr:rowOff>
    </xdr:from>
    <xdr:to>
      <xdr:col>81</xdr:col>
      <xdr:colOff>101600</xdr:colOff>
      <xdr:row>79</xdr:row>
      <xdr:rowOff>44813</xdr:rowOff>
    </xdr:to>
    <xdr:sp macro="" textlink="">
      <xdr:nvSpPr>
        <xdr:cNvPr id="613" name="楕円 612"/>
        <xdr:cNvSpPr/>
      </xdr:nvSpPr>
      <xdr:spPr>
        <a:xfrm>
          <a:off x="15430500" y="134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106680</xdr:rowOff>
    </xdr:from>
    <xdr:to>
      <xdr:col>85</xdr:col>
      <xdr:colOff>127000</xdr:colOff>
      <xdr:row>78</xdr:row>
      <xdr:rowOff>165463</xdr:rowOff>
    </xdr:to>
    <xdr:cxnSp macro="">
      <xdr:nvCxnSpPr>
        <xdr:cNvPr id="614" name="直線コネクタ 613"/>
        <xdr:cNvCxnSpPr/>
      </xdr:nvCxnSpPr>
      <xdr:spPr>
        <a:xfrm flipV="1">
          <a:off x="15481300" y="1347978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61340</xdr:rowOff>
    </xdr:from>
    <xdr:ext cx="405111" cy="259045"/>
    <xdr:sp macro="" textlink="">
      <xdr:nvSpPr>
        <xdr:cNvPr id="615" name="n_1mainValue【消防施設】&#10;有形固定資産減価償却率"/>
        <xdr:cNvSpPr txBox="1"/>
      </xdr:nvSpPr>
      <xdr:spPr>
        <a:xfrm>
          <a:off x="15266044" y="1326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6" name="正方形/長方形 6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7" name="正方形/長方形 6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8" name="正方形/長方形 6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9" name="正方形/長方形 6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0" name="正方形/長方形 6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1" name="正方形/長方形 6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2" name="正方形/長方形 6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3" name="正方形/長方形 6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4" name="テキスト ボックス 6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5" name="直線コネクタ 6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6" name="直線コネクタ 62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7" name="テキスト ボックス 62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8" name="直線コネクタ 62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9" name="テキスト ボックス 62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0" name="直線コネクタ 62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1" name="テキスト ボックス 63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2" name="直線コネクタ 63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3" name="テキスト ボックス 63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4" name="直線コネクタ 6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5" name="テキスト ボックス 6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99822</xdr:rowOff>
    </xdr:from>
    <xdr:to>
      <xdr:col>116</xdr:col>
      <xdr:colOff>62864</xdr:colOff>
      <xdr:row>85</xdr:row>
      <xdr:rowOff>76963</xdr:rowOff>
    </xdr:to>
    <xdr:cxnSp macro="">
      <xdr:nvCxnSpPr>
        <xdr:cNvPr id="637" name="直線コネクタ 636"/>
        <xdr:cNvCxnSpPr/>
      </xdr:nvCxnSpPr>
      <xdr:spPr>
        <a:xfrm flipV="1">
          <a:off x="22160864" y="13644372"/>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80790</xdr:rowOff>
    </xdr:from>
    <xdr:ext cx="469744" cy="259045"/>
    <xdr:sp macro="" textlink="">
      <xdr:nvSpPr>
        <xdr:cNvPr id="638" name="【消防施設】&#10;一人当たり面積最小値テキスト"/>
        <xdr:cNvSpPr txBox="1"/>
      </xdr:nvSpPr>
      <xdr:spPr>
        <a:xfrm>
          <a:off x="22199600" y="1465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76963</xdr:rowOff>
    </xdr:from>
    <xdr:to>
      <xdr:col>116</xdr:col>
      <xdr:colOff>152400</xdr:colOff>
      <xdr:row>85</xdr:row>
      <xdr:rowOff>76963</xdr:rowOff>
    </xdr:to>
    <xdr:cxnSp macro="">
      <xdr:nvCxnSpPr>
        <xdr:cNvPr id="639" name="直線コネクタ 638"/>
        <xdr:cNvCxnSpPr/>
      </xdr:nvCxnSpPr>
      <xdr:spPr>
        <a:xfrm>
          <a:off x="22072600" y="1465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46499</xdr:rowOff>
    </xdr:from>
    <xdr:ext cx="469744" cy="259045"/>
    <xdr:sp macro="" textlink="">
      <xdr:nvSpPr>
        <xdr:cNvPr id="640" name="【消防施設】&#10;一人当たり面積最大値テキスト"/>
        <xdr:cNvSpPr txBox="1"/>
      </xdr:nvSpPr>
      <xdr:spPr>
        <a:xfrm>
          <a:off x="22199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99822</xdr:rowOff>
    </xdr:from>
    <xdr:to>
      <xdr:col>116</xdr:col>
      <xdr:colOff>152400</xdr:colOff>
      <xdr:row>79</xdr:row>
      <xdr:rowOff>99822</xdr:rowOff>
    </xdr:to>
    <xdr:cxnSp macro="">
      <xdr:nvCxnSpPr>
        <xdr:cNvPr id="641" name="直線コネクタ 640"/>
        <xdr:cNvCxnSpPr/>
      </xdr:nvCxnSpPr>
      <xdr:spPr>
        <a:xfrm>
          <a:off x="22072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642" name="【消防施設】&#10;一人当たり面積平均値テキスト"/>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43" name="フローチャート: 判断 642"/>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154178</xdr:rowOff>
    </xdr:from>
    <xdr:to>
      <xdr:col>112</xdr:col>
      <xdr:colOff>38100</xdr:colOff>
      <xdr:row>84</xdr:row>
      <xdr:rowOff>84328</xdr:rowOff>
    </xdr:to>
    <xdr:sp macro="" textlink="">
      <xdr:nvSpPr>
        <xdr:cNvPr id="644" name="フローチャート: 判断 643"/>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100855</xdr:rowOff>
    </xdr:from>
    <xdr:ext cx="469744" cy="259045"/>
    <xdr:sp macro="" textlink="">
      <xdr:nvSpPr>
        <xdr:cNvPr id="645" name="n_1aveValue【消防施設】&#10;一人当たり面積"/>
        <xdr:cNvSpPr txBox="1"/>
      </xdr:nvSpPr>
      <xdr:spPr>
        <a:xfrm>
          <a:off x="210757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33020</xdr:rowOff>
    </xdr:from>
    <xdr:to>
      <xdr:col>107</xdr:col>
      <xdr:colOff>101600</xdr:colOff>
      <xdr:row>84</xdr:row>
      <xdr:rowOff>134620</xdr:rowOff>
    </xdr:to>
    <xdr:sp macro="" textlink="">
      <xdr:nvSpPr>
        <xdr:cNvPr id="646" name="フローチャート: 判断 645"/>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151147</xdr:rowOff>
    </xdr:from>
    <xdr:ext cx="469744" cy="259045"/>
    <xdr:sp macro="" textlink="">
      <xdr:nvSpPr>
        <xdr:cNvPr id="647"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8" name="テキスト ボックス 6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9" name="テキスト ボックス 6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0" name="テキスト ボックス 6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1" name="テキスト ボックス 6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2" name="テキスト ボックス 6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53" name="楕円 652"/>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16527</xdr:rowOff>
    </xdr:from>
    <xdr:ext cx="469744" cy="259045"/>
    <xdr:sp macro="" textlink="">
      <xdr:nvSpPr>
        <xdr:cNvPr id="654" name="【消防施設】&#10;一人当たり面積該当値テキスト"/>
        <xdr:cNvSpPr txBox="1"/>
      </xdr:nvSpPr>
      <xdr:spPr>
        <a:xfrm>
          <a:off x="22199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55" name="楕円 654"/>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56" name="直線コネクタ 655"/>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22877</xdr:rowOff>
    </xdr:from>
    <xdr:ext cx="469744" cy="259045"/>
    <xdr:sp macro="" textlink="">
      <xdr:nvSpPr>
        <xdr:cNvPr id="657"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6" name="テキスト ボックス 6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7" name="直線コネクタ 6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68" name="直線コネクタ 66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69" name="テキスト ボックス 66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0" name="直線コネクタ 66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1" name="テキスト ボックス 67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2" name="直線コネクタ 67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3" name="テキスト ボックス 67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4" name="直線コネクタ 67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5" name="テキスト ボックス 67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6" name="直線コネクタ 67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77" name="テキスト ボックス 67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8" name="直線コネクタ 6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9" name="テキスト ボックス 6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150495</xdr:rowOff>
    </xdr:from>
    <xdr:to>
      <xdr:col>85</xdr:col>
      <xdr:colOff>126364</xdr:colOff>
      <xdr:row>108</xdr:row>
      <xdr:rowOff>15239</xdr:rowOff>
    </xdr:to>
    <xdr:cxnSp macro="">
      <xdr:nvCxnSpPr>
        <xdr:cNvPr id="681" name="直線コネクタ 680"/>
        <xdr:cNvCxnSpPr/>
      </xdr:nvCxnSpPr>
      <xdr:spPr>
        <a:xfrm flipV="1">
          <a:off x="16318864" y="17295495"/>
          <a:ext cx="0" cy="1236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19066</xdr:rowOff>
    </xdr:from>
    <xdr:ext cx="340478" cy="259045"/>
    <xdr:sp macro="" textlink="">
      <xdr:nvSpPr>
        <xdr:cNvPr id="682" name="【庁舎】&#10;有形固定資産減価償却率最小値テキスト"/>
        <xdr:cNvSpPr txBox="1"/>
      </xdr:nvSpPr>
      <xdr:spPr>
        <a:xfrm>
          <a:off x="16357600" y="1853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15239</xdr:rowOff>
    </xdr:from>
    <xdr:to>
      <xdr:col>86</xdr:col>
      <xdr:colOff>25400</xdr:colOff>
      <xdr:row>108</xdr:row>
      <xdr:rowOff>15239</xdr:rowOff>
    </xdr:to>
    <xdr:cxnSp macro="">
      <xdr:nvCxnSpPr>
        <xdr:cNvPr id="683" name="直線コネクタ 682"/>
        <xdr:cNvCxnSpPr/>
      </xdr:nvCxnSpPr>
      <xdr:spPr>
        <a:xfrm>
          <a:off x="16230600" y="1853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97172</xdr:rowOff>
    </xdr:from>
    <xdr:ext cx="405111" cy="259045"/>
    <xdr:sp macro="" textlink="">
      <xdr:nvSpPr>
        <xdr:cNvPr id="684" name="【庁舎】&#10;有形固定資産減価償却率最大値テキスト"/>
        <xdr:cNvSpPr txBox="1"/>
      </xdr:nvSpPr>
      <xdr:spPr>
        <a:xfrm>
          <a:off x="16357600" y="1707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150495</xdr:rowOff>
    </xdr:from>
    <xdr:to>
      <xdr:col>86</xdr:col>
      <xdr:colOff>25400</xdr:colOff>
      <xdr:row>100</xdr:row>
      <xdr:rowOff>150495</xdr:rowOff>
    </xdr:to>
    <xdr:cxnSp macro="">
      <xdr:nvCxnSpPr>
        <xdr:cNvPr id="685" name="直線コネクタ 684"/>
        <xdr:cNvCxnSpPr/>
      </xdr:nvCxnSpPr>
      <xdr:spPr>
        <a:xfrm>
          <a:off x="16230600" y="172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686" name="【庁舎】&#10;有形固定資産減価償却率平均値テキスト"/>
        <xdr:cNvSpPr txBox="1"/>
      </xdr:nvSpPr>
      <xdr:spPr>
        <a:xfrm>
          <a:off x="16357600" y="1779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687" name="フローチャート: 判断 686"/>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71120</xdr:rowOff>
    </xdr:from>
    <xdr:to>
      <xdr:col>81</xdr:col>
      <xdr:colOff>101600</xdr:colOff>
      <xdr:row>103</xdr:row>
      <xdr:rowOff>1270</xdr:rowOff>
    </xdr:to>
    <xdr:sp macro="" textlink="">
      <xdr:nvSpPr>
        <xdr:cNvPr id="688" name="フローチャート: 判断 687"/>
        <xdr:cNvSpPr/>
      </xdr:nvSpPr>
      <xdr:spPr>
        <a:xfrm>
          <a:off x="15430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163847</xdr:rowOff>
    </xdr:from>
    <xdr:ext cx="405111" cy="259045"/>
    <xdr:sp macro="" textlink="">
      <xdr:nvSpPr>
        <xdr:cNvPr id="689" name="n_1aveValue【庁舎】&#10;有形固定資産減価償却率"/>
        <xdr:cNvSpPr txBox="1"/>
      </xdr:nvSpPr>
      <xdr:spPr>
        <a:xfrm>
          <a:off x="152660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120650</xdr:rowOff>
    </xdr:from>
    <xdr:to>
      <xdr:col>76</xdr:col>
      <xdr:colOff>165100</xdr:colOff>
      <xdr:row>103</xdr:row>
      <xdr:rowOff>50800</xdr:rowOff>
    </xdr:to>
    <xdr:sp macro="" textlink="">
      <xdr:nvSpPr>
        <xdr:cNvPr id="690" name="フローチャート: 判断 689"/>
        <xdr:cNvSpPr/>
      </xdr:nvSpPr>
      <xdr:spPr>
        <a:xfrm>
          <a:off x="145415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67327</xdr:rowOff>
    </xdr:from>
    <xdr:ext cx="405111" cy="259045"/>
    <xdr:sp macro="" textlink="">
      <xdr:nvSpPr>
        <xdr:cNvPr id="691" name="n_2aveValue【庁舎】&#10;有形固定資産減価償却率"/>
        <xdr:cNvSpPr txBox="1"/>
      </xdr:nvSpPr>
      <xdr:spPr>
        <a:xfrm>
          <a:off x="14389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2" name="テキスト ボックス 6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3" name="テキスト ボックス 6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4" name="テキスト ボックス 6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5" name="テキスト ボックス 6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6" name="テキスト ボックス 6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99695</xdr:rowOff>
    </xdr:from>
    <xdr:to>
      <xdr:col>85</xdr:col>
      <xdr:colOff>177800</xdr:colOff>
      <xdr:row>101</xdr:row>
      <xdr:rowOff>29845</xdr:rowOff>
    </xdr:to>
    <xdr:sp macro="" textlink="">
      <xdr:nvSpPr>
        <xdr:cNvPr id="697" name="楕円 696"/>
        <xdr:cNvSpPr/>
      </xdr:nvSpPr>
      <xdr:spPr>
        <a:xfrm>
          <a:off x="16268700" y="172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52722</xdr:rowOff>
    </xdr:from>
    <xdr:ext cx="405111" cy="259045"/>
    <xdr:sp macro="" textlink="">
      <xdr:nvSpPr>
        <xdr:cNvPr id="698" name="【庁舎】&#10;有形固定資産減価償却率該当値テキスト"/>
        <xdr:cNvSpPr txBox="1"/>
      </xdr:nvSpPr>
      <xdr:spPr>
        <a:xfrm>
          <a:off x="16357600" y="1719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90170</xdr:rowOff>
    </xdr:from>
    <xdr:to>
      <xdr:col>81</xdr:col>
      <xdr:colOff>101600</xdr:colOff>
      <xdr:row>100</xdr:row>
      <xdr:rowOff>20320</xdr:rowOff>
    </xdr:to>
    <xdr:sp macro="" textlink="">
      <xdr:nvSpPr>
        <xdr:cNvPr id="699" name="楕円 698"/>
        <xdr:cNvSpPr/>
      </xdr:nvSpPr>
      <xdr:spPr>
        <a:xfrm>
          <a:off x="15430500" y="1706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140970</xdr:rowOff>
    </xdr:from>
    <xdr:to>
      <xdr:col>85</xdr:col>
      <xdr:colOff>127000</xdr:colOff>
      <xdr:row>100</xdr:row>
      <xdr:rowOff>150495</xdr:rowOff>
    </xdr:to>
    <xdr:cxnSp macro="">
      <xdr:nvCxnSpPr>
        <xdr:cNvPr id="700" name="直線コネクタ 699"/>
        <xdr:cNvCxnSpPr/>
      </xdr:nvCxnSpPr>
      <xdr:spPr>
        <a:xfrm>
          <a:off x="15481300" y="17114520"/>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36847</xdr:rowOff>
    </xdr:from>
    <xdr:ext cx="405111" cy="259045"/>
    <xdr:sp macro="" textlink="">
      <xdr:nvSpPr>
        <xdr:cNvPr id="701" name="n_1mainValue【庁舎】&#10;有形固定資産減価償却率"/>
        <xdr:cNvSpPr txBox="1"/>
      </xdr:nvSpPr>
      <xdr:spPr>
        <a:xfrm>
          <a:off x="15266044" y="1683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2" name="テキスト ボックス 71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3" name="直線コネクタ 7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4" name="テキスト ボックス 7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5" name="直線コネクタ 7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6" name="テキスト ボックス 7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7" name="直線コネクタ 7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8" name="テキスト ボックス 7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9" name="直線コネクタ 7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0" name="テキスト ボックス 7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1" name="直線コネクタ 7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2" name="テキスト ボックス 7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3" name="直線コネクタ 7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4" name="テキスト ボックス 7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29936</xdr:rowOff>
    </xdr:from>
    <xdr:to>
      <xdr:col>116</xdr:col>
      <xdr:colOff>62864</xdr:colOff>
      <xdr:row>108</xdr:row>
      <xdr:rowOff>87086</xdr:rowOff>
    </xdr:to>
    <xdr:cxnSp macro="">
      <xdr:nvCxnSpPr>
        <xdr:cNvPr id="728" name="直線コネクタ 727"/>
        <xdr:cNvCxnSpPr/>
      </xdr:nvCxnSpPr>
      <xdr:spPr>
        <a:xfrm flipV="1">
          <a:off x="22160864" y="170034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90913</xdr:rowOff>
    </xdr:from>
    <xdr:ext cx="469744" cy="259045"/>
    <xdr:sp macro="" textlink="">
      <xdr:nvSpPr>
        <xdr:cNvPr id="729" name="【庁舎】&#10;一人当たり面積最小値テキスト"/>
        <xdr:cNvSpPr txBox="1"/>
      </xdr:nvSpPr>
      <xdr:spPr>
        <a:xfrm>
          <a:off x="22199600" y="186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87086</xdr:rowOff>
    </xdr:from>
    <xdr:to>
      <xdr:col>116</xdr:col>
      <xdr:colOff>152400</xdr:colOff>
      <xdr:row>108</xdr:row>
      <xdr:rowOff>87086</xdr:rowOff>
    </xdr:to>
    <xdr:cxnSp macro="">
      <xdr:nvCxnSpPr>
        <xdr:cNvPr id="730" name="直線コネクタ 729"/>
        <xdr:cNvCxnSpPr/>
      </xdr:nvCxnSpPr>
      <xdr:spPr>
        <a:xfrm>
          <a:off x="22072600" y="186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148063</xdr:rowOff>
    </xdr:from>
    <xdr:ext cx="469744" cy="259045"/>
    <xdr:sp macro="" textlink="">
      <xdr:nvSpPr>
        <xdr:cNvPr id="731" name="【庁舎】&#10;一人当たり面積最大値テキスト"/>
        <xdr:cNvSpPr txBox="1"/>
      </xdr:nvSpPr>
      <xdr:spPr>
        <a:xfrm>
          <a:off x="22199600" y="1677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29936</xdr:rowOff>
    </xdr:from>
    <xdr:to>
      <xdr:col>116</xdr:col>
      <xdr:colOff>152400</xdr:colOff>
      <xdr:row>99</xdr:row>
      <xdr:rowOff>29936</xdr:rowOff>
    </xdr:to>
    <xdr:cxnSp macro="">
      <xdr:nvCxnSpPr>
        <xdr:cNvPr id="732" name="直線コネクタ 731"/>
        <xdr:cNvCxnSpPr/>
      </xdr:nvCxnSpPr>
      <xdr:spPr>
        <a:xfrm>
          <a:off x="22072600" y="1700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143527</xdr:rowOff>
    </xdr:from>
    <xdr:ext cx="469744" cy="259045"/>
    <xdr:sp macro="" textlink="">
      <xdr:nvSpPr>
        <xdr:cNvPr id="733" name="【庁舎】&#10;一人当たり面積平均値テキスト"/>
        <xdr:cNvSpPr txBox="1"/>
      </xdr:nvSpPr>
      <xdr:spPr>
        <a:xfrm>
          <a:off x="22199600" y="1763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120650</xdr:rowOff>
    </xdr:from>
    <xdr:to>
      <xdr:col>116</xdr:col>
      <xdr:colOff>114300</xdr:colOff>
      <xdr:row>104</xdr:row>
      <xdr:rowOff>50800</xdr:rowOff>
    </xdr:to>
    <xdr:sp macro="" textlink="">
      <xdr:nvSpPr>
        <xdr:cNvPr id="734" name="フローチャート: 判断 733"/>
        <xdr:cNvSpPr/>
      </xdr:nvSpPr>
      <xdr:spPr>
        <a:xfrm>
          <a:off x="221107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87993</xdr:rowOff>
    </xdr:from>
    <xdr:to>
      <xdr:col>112</xdr:col>
      <xdr:colOff>38100</xdr:colOff>
      <xdr:row>104</xdr:row>
      <xdr:rowOff>18143</xdr:rowOff>
    </xdr:to>
    <xdr:sp macro="" textlink="">
      <xdr:nvSpPr>
        <xdr:cNvPr id="735" name="フローチャート: 判断 734"/>
        <xdr:cNvSpPr/>
      </xdr:nvSpPr>
      <xdr:spPr>
        <a:xfrm>
          <a:off x="21272500" y="1774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34670</xdr:rowOff>
    </xdr:from>
    <xdr:ext cx="469744" cy="259045"/>
    <xdr:sp macro="" textlink="">
      <xdr:nvSpPr>
        <xdr:cNvPr id="736" name="n_1aveValue【庁舎】&#10;一人当たり面積"/>
        <xdr:cNvSpPr txBox="1"/>
      </xdr:nvSpPr>
      <xdr:spPr>
        <a:xfrm>
          <a:off x="21075727" y="1752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907</xdr:rowOff>
    </xdr:from>
    <xdr:to>
      <xdr:col>107</xdr:col>
      <xdr:colOff>101600</xdr:colOff>
      <xdr:row>107</xdr:row>
      <xdr:rowOff>102507</xdr:rowOff>
    </xdr:to>
    <xdr:sp macro="" textlink="">
      <xdr:nvSpPr>
        <xdr:cNvPr id="737" name="フローチャート: 判断 736"/>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119034</xdr:rowOff>
    </xdr:from>
    <xdr:ext cx="469744" cy="259045"/>
    <xdr:sp macro="" textlink="">
      <xdr:nvSpPr>
        <xdr:cNvPr id="738" name="n_2aveValue【庁舎】&#10;一人当たり面積"/>
        <xdr:cNvSpPr txBox="1"/>
      </xdr:nvSpPr>
      <xdr:spPr>
        <a:xfrm>
          <a:off x="20199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9" name="テキスト ボックス 7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60779</xdr:rowOff>
    </xdr:from>
    <xdr:to>
      <xdr:col>116</xdr:col>
      <xdr:colOff>114300</xdr:colOff>
      <xdr:row>105</xdr:row>
      <xdr:rowOff>162379</xdr:rowOff>
    </xdr:to>
    <xdr:sp macro="" textlink="">
      <xdr:nvSpPr>
        <xdr:cNvPr id="744" name="楕円 743"/>
        <xdr:cNvSpPr/>
      </xdr:nvSpPr>
      <xdr:spPr>
        <a:xfrm>
          <a:off x="22110700" y="1806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39206</xdr:rowOff>
    </xdr:from>
    <xdr:ext cx="469744" cy="259045"/>
    <xdr:sp macro="" textlink="">
      <xdr:nvSpPr>
        <xdr:cNvPr id="745" name="【庁舎】&#10;一人当たり面積該当値テキスト"/>
        <xdr:cNvSpPr txBox="1"/>
      </xdr:nvSpPr>
      <xdr:spPr>
        <a:xfrm>
          <a:off x="22199600" y="1804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85271</xdr:rowOff>
    </xdr:from>
    <xdr:to>
      <xdr:col>112</xdr:col>
      <xdr:colOff>38100</xdr:colOff>
      <xdr:row>107</xdr:row>
      <xdr:rowOff>15421</xdr:rowOff>
    </xdr:to>
    <xdr:sp macro="" textlink="">
      <xdr:nvSpPr>
        <xdr:cNvPr id="746" name="楕円 745"/>
        <xdr:cNvSpPr/>
      </xdr:nvSpPr>
      <xdr:spPr>
        <a:xfrm>
          <a:off x="21272500" y="1825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111579</xdr:rowOff>
    </xdr:from>
    <xdr:to>
      <xdr:col>116</xdr:col>
      <xdr:colOff>63500</xdr:colOff>
      <xdr:row>106</xdr:row>
      <xdr:rowOff>136071</xdr:rowOff>
    </xdr:to>
    <xdr:cxnSp macro="">
      <xdr:nvCxnSpPr>
        <xdr:cNvPr id="747" name="直線コネクタ 746"/>
        <xdr:cNvCxnSpPr/>
      </xdr:nvCxnSpPr>
      <xdr:spPr>
        <a:xfrm flipV="1">
          <a:off x="21323300" y="18113829"/>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6548</xdr:rowOff>
    </xdr:from>
    <xdr:ext cx="469744" cy="259045"/>
    <xdr:sp macro="" textlink="">
      <xdr:nvSpPr>
        <xdr:cNvPr id="748" name="n_1mainValue【庁舎】&#10;一人当たり面積"/>
        <xdr:cNvSpPr txBox="1"/>
      </xdr:nvSpPr>
      <xdr:spPr>
        <a:xfrm>
          <a:off x="21075727" y="1835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図書館については、スイトピアセンター、上石津、墨俣の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館を計上しているが、主となるスイトピアセンターについて耐用年数が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年に対し</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年（昭和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年築）が経過しているため償却率が高い。</a:t>
          </a:r>
        </a:p>
        <a:p>
          <a:r>
            <a:rPr kumimoji="1" lang="ja-JP" altLang="en-US" sz="1300">
              <a:latin typeface="ＭＳ Ｐゴシック" panose="020B0600070205080204" pitchFamily="50" charset="-128"/>
              <a:ea typeface="ＭＳ Ｐゴシック" panose="020B0600070205080204" pitchFamily="50" charset="-128"/>
            </a:rPr>
            <a:t>　同様に、市民会館については、</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年（昭和</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年築）が経過し、後年に整備した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オイルタンク室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en-US" sz="1300">
              <a:latin typeface="ＭＳ Ｐゴシック" panose="020B0600070205080204" pitchFamily="50" charset="-128"/>
              <a:ea typeface="ＭＳ Ｐゴシック" panose="020B0600070205080204" pitchFamily="50" charset="-128"/>
            </a:rPr>
            <a:t>償却を残すのみとなっているため償却率が高い。</a:t>
          </a:r>
        </a:p>
        <a:p>
          <a:r>
            <a:rPr kumimoji="1" lang="ja-JP" altLang="en-US" sz="1300">
              <a:latin typeface="ＭＳ Ｐゴシック" panose="020B0600070205080204" pitchFamily="50" charset="-128"/>
              <a:ea typeface="ＭＳ Ｐゴシック" panose="020B0600070205080204" pitchFamily="50" charset="-128"/>
            </a:rPr>
            <a:t>　庁舎については、上石津地域事務所（平成</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年築）及び墨俣地域事務所（昭和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年築）も含まれるが、本庁舎が償却をほぼ終えているため償却率が高い。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その他の施設についても償却率が高い水準にあるため、個別施設計画等に基づき、計画的な施設の更新等を行い、施設の適正管理に努める。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161,926
157,221
206.57
59,557,374
57,331,167
2,067,591
35,162,131
65,166,785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年度の財政力指数は、市民税法人税割の減収等により分子である基準財政収入額が前年度比で</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百万円の減となったことなどにより、単年度では前年度（</a:t>
          </a:r>
          <a:r>
            <a:rPr kumimoji="1" lang="en-US" altLang="ja-JP" sz="1300">
              <a:latin typeface="ＭＳ Ｐゴシック" panose="020B0600070205080204" pitchFamily="50" charset="-128"/>
              <a:ea typeface="ＭＳ Ｐゴシック" panose="020B0600070205080204" pitchFamily="50" charset="-128"/>
            </a:rPr>
            <a:t>0.895</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0.006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0.889</a:t>
          </a:r>
          <a:r>
            <a:rPr kumimoji="1" lang="ja-JP" altLang="en-US" sz="1300">
              <a:latin typeface="ＭＳ Ｐゴシック" panose="020B0600070205080204" pitchFamily="50" charset="-128"/>
              <a:ea typeface="ＭＳ Ｐゴシック" panose="020B0600070205080204" pitchFamily="50" charset="-128"/>
            </a:rPr>
            <a:t>となった。また、単年度の財政力指数において、平成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年度に比べ平成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年度が低下したことにより、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カ年平均の財政力指数が前年度（</a:t>
          </a:r>
          <a:r>
            <a:rPr kumimoji="1" lang="en-US" altLang="ja-JP" sz="1300">
              <a:latin typeface="ＭＳ Ｐゴシック" panose="020B0600070205080204" pitchFamily="50" charset="-128"/>
              <a:ea typeface="ＭＳ Ｐゴシック" panose="020B0600070205080204" pitchFamily="50" charset="-128"/>
            </a:rPr>
            <a:t>0.893</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0.005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0.888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≪単年度財政力指数≫</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0.905</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0.880</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0.895</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0.889</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78922</xdr:rowOff>
    </xdr:to>
    <xdr:cxnSp macro="">
      <xdr:nvCxnSpPr>
        <xdr:cNvPr id="66" name="直線コネクタ 65"/>
        <xdr:cNvCxnSpPr/>
      </xdr:nvCxnSpPr>
      <xdr:spPr>
        <a:xfrm flipV="1">
          <a:off x="4953000" y="6330043"/>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144235</xdr:rowOff>
    </xdr:from>
    <xdr:to>
      <xdr:col>23</xdr:col>
      <xdr:colOff>133350</xdr:colOff>
      <xdr:row>40</xdr:row>
      <xdr:rowOff>144235</xdr:rowOff>
    </xdr:to>
    <xdr:cxnSp macro="">
      <xdr:nvCxnSpPr>
        <xdr:cNvPr id="71" name="直線コネクタ 70"/>
        <xdr:cNvCxnSpPr/>
      </xdr:nvCxnSpPr>
      <xdr:spPr>
        <a:xfrm>
          <a:off x="4114800" y="70022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144235</xdr:rowOff>
    </xdr:from>
    <xdr:to>
      <xdr:col>19</xdr:col>
      <xdr:colOff>133350</xdr:colOff>
      <xdr:row>40</xdr:row>
      <xdr:rowOff>144235</xdr:rowOff>
    </xdr:to>
    <xdr:cxnSp macro="">
      <xdr:nvCxnSpPr>
        <xdr:cNvPr id="74" name="直線コネクタ 73"/>
        <xdr:cNvCxnSpPr/>
      </xdr:nvCxnSpPr>
      <xdr:spPr>
        <a:xfrm>
          <a:off x="3225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109765</xdr:rowOff>
    </xdr:from>
    <xdr:to>
      <xdr:col>15</xdr:col>
      <xdr:colOff>82550</xdr:colOff>
      <xdr:row>40</xdr:row>
      <xdr:rowOff>144235</xdr:rowOff>
    </xdr:to>
    <xdr:cxnSp macro="">
      <xdr:nvCxnSpPr>
        <xdr:cNvPr id="77" name="直線コネクタ 76"/>
        <xdr:cNvCxnSpPr/>
      </xdr:nvCxnSpPr>
      <xdr:spPr>
        <a:xfrm>
          <a:off x="2336800" y="69677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109765</xdr:rowOff>
    </xdr:from>
    <xdr:to>
      <xdr:col>11</xdr:col>
      <xdr:colOff>31750</xdr:colOff>
      <xdr:row>40</xdr:row>
      <xdr:rowOff>127000</xdr:rowOff>
    </xdr:to>
    <xdr:cxnSp macro="">
      <xdr:nvCxnSpPr>
        <xdr:cNvPr id="80" name="直線コネクタ 79"/>
        <xdr:cNvCxnSpPr/>
      </xdr:nvCxnSpPr>
      <xdr:spPr>
        <a:xfrm flipV="1">
          <a:off x="1447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93435</xdr:rowOff>
    </xdr:from>
    <xdr:to>
      <xdr:col>23</xdr:col>
      <xdr:colOff>184150</xdr:colOff>
      <xdr:row>41</xdr:row>
      <xdr:rowOff>23585</xdr:rowOff>
    </xdr:to>
    <xdr:sp macro="" textlink="">
      <xdr:nvSpPr>
        <xdr:cNvPr id="90" name="楕円 89"/>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109962</xdr:rowOff>
    </xdr:from>
    <xdr:ext cx="762000" cy="259045"/>
    <xdr:sp macro="" textlink="">
      <xdr:nvSpPr>
        <xdr:cNvPr id="91" name="財政力該当値テキスト"/>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93435</xdr:rowOff>
    </xdr:from>
    <xdr:to>
      <xdr:col>19</xdr:col>
      <xdr:colOff>184150</xdr:colOff>
      <xdr:row>41</xdr:row>
      <xdr:rowOff>23585</xdr:rowOff>
    </xdr:to>
    <xdr:sp macro="" textlink="">
      <xdr:nvSpPr>
        <xdr:cNvPr id="92" name="楕円 91"/>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33762</xdr:rowOff>
    </xdr:from>
    <xdr:ext cx="736600" cy="259045"/>
    <xdr:sp macro="" textlink="">
      <xdr:nvSpPr>
        <xdr:cNvPr id="93" name="テキスト ボックス 92"/>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93435</xdr:rowOff>
    </xdr:from>
    <xdr:to>
      <xdr:col>15</xdr:col>
      <xdr:colOff>133350</xdr:colOff>
      <xdr:row>41</xdr:row>
      <xdr:rowOff>23585</xdr:rowOff>
    </xdr:to>
    <xdr:sp macro="" textlink="">
      <xdr:nvSpPr>
        <xdr:cNvPr id="94" name="楕円 93"/>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33762</xdr:rowOff>
    </xdr:from>
    <xdr:ext cx="762000" cy="259045"/>
    <xdr:sp macro="" textlink="">
      <xdr:nvSpPr>
        <xdr:cNvPr id="95" name="テキスト ボックス 94"/>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58965</xdr:rowOff>
    </xdr:from>
    <xdr:to>
      <xdr:col>11</xdr:col>
      <xdr:colOff>82550</xdr:colOff>
      <xdr:row>40</xdr:row>
      <xdr:rowOff>160565</xdr:rowOff>
    </xdr:to>
    <xdr:sp macro="" textlink="">
      <xdr:nvSpPr>
        <xdr:cNvPr id="96" name="楕円 95"/>
        <xdr:cNvSpPr/>
      </xdr:nvSpPr>
      <xdr:spPr>
        <a:xfrm>
          <a:off x="2286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97" name="テキスト ボックス 96"/>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8" name="楕円 97"/>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9" name="テキスト ボックス 98"/>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年度の経常収支比率は、分子である経常経費充当一般財源が前年度比</a:t>
          </a:r>
          <a:r>
            <a:rPr kumimoji="1" lang="en-US" altLang="ja-JP" sz="1300">
              <a:latin typeface="ＭＳ Ｐゴシック" panose="020B0600070205080204" pitchFamily="50" charset="-128"/>
              <a:ea typeface="ＭＳ Ｐゴシック" panose="020B0600070205080204" pitchFamily="50" charset="-128"/>
            </a:rPr>
            <a:t>451</a:t>
          </a:r>
          <a:r>
            <a:rPr kumimoji="1" lang="ja-JP" altLang="en-US" sz="1300">
              <a:latin typeface="ＭＳ Ｐゴシック" panose="020B0600070205080204" pitchFamily="50" charset="-128"/>
              <a:ea typeface="ＭＳ Ｐゴシック" panose="020B0600070205080204" pitchFamily="50" charset="-128"/>
            </a:rPr>
            <a:t>百万円の増となったが、分母である経常一般財源等が地方消費税交付金、普通交付税、臨時財政対策債などの増により前年度比</a:t>
          </a:r>
          <a:r>
            <a:rPr kumimoji="1" lang="en-US" altLang="ja-JP" sz="1300">
              <a:latin typeface="ＭＳ Ｐゴシック" panose="020B0600070205080204" pitchFamily="50" charset="-128"/>
              <a:ea typeface="ＭＳ Ｐゴシック" panose="020B0600070205080204" pitchFamily="50" charset="-128"/>
            </a:rPr>
            <a:t>808</a:t>
          </a:r>
          <a:r>
            <a:rPr kumimoji="1" lang="ja-JP" altLang="en-US" sz="1300">
              <a:latin typeface="ＭＳ Ｐゴシック" panose="020B0600070205080204" pitchFamily="50" charset="-128"/>
              <a:ea typeface="ＭＳ Ｐゴシック" panose="020B0600070205080204" pitchFamily="50" charset="-128"/>
            </a:rPr>
            <a:t>百万円の増（うち臨時財政対策債が</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百万円の増）となったことにより、前年度比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88.3</a:t>
          </a:r>
          <a:r>
            <a:rPr kumimoji="1" lang="ja-JP" altLang="en-US" sz="1300">
              <a:latin typeface="ＭＳ Ｐゴシック" panose="020B0600070205080204" pitchFamily="50" charset="-128"/>
              <a:ea typeface="ＭＳ Ｐゴシック" panose="020B0600070205080204" pitchFamily="50" charset="-128"/>
            </a:rPr>
            <a:t>％となった。なお、分母である経常一般財源等から臨時財政対策債を除いた経常収支比率は、前年度比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94.1</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68</xdr:row>
      <xdr:rowOff>21167</xdr:rowOff>
    </xdr:to>
    <xdr:cxnSp macro="">
      <xdr:nvCxnSpPr>
        <xdr:cNvPr id="129" name="直線コネクタ 128"/>
        <xdr:cNvCxnSpPr/>
      </xdr:nvCxnSpPr>
      <xdr:spPr>
        <a:xfrm flipV="1">
          <a:off x="4953000" y="101917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32"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33" name="直線コネクタ 132"/>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64</xdr:row>
      <xdr:rowOff>143933</xdr:rowOff>
    </xdr:to>
    <xdr:cxnSp macro="">
      <xdr:nvCxnSpPr>
        <xdr:cNvPr id="134" name="直線コネクタ 133"/>
        <xdr:cNvCxnSpPr/>
      </xdr:nvCxnSpPr>
      <xdr:spPr>
        <a:xfrm flipV="1">
          <a:off x="4114800" y="1106043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105427</xdr:rowOff>
    </xdr:from>
    <xdr:ext cx="762000" cy="259045"/>
    <xdr:sp macro="" textlink="">
      <xdr:nvSpPr>
        <xdr:cNvPr id="135" name="財政構造の弾力性平均値テキスト"/>
        <xdr:cNvSpPr txBox="1"/>
      </xdr:nvSpPr>
      <xdr:spPr>
        <a:xfrm>
          <a:off x="5041900" y="1107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36" name="フローチャート: 判断 135"/>
        <xdr:cNvSpPr/>
      </xdr:nvSpPr>
      <xdr:spPr>
        <a:xfrm>
          <a:off x="49022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25823</xdr:rowOff>
    </xdr:from>
    <xdr:to>
      <xdr:col>19</xdr:col>
      <xdr:colOff>133350</xdr:colOff>
      <xdr:row>64</xdr:row>
      <xdr:rowOff>143933</xdr:rowOff>
    </xdr:to>
    <xdr:cxnSp macro="">
      <xdr:nvCxnSpPr>
        <xdr:cNvPr id="137" name="直線コネクタ 136"/>
        <xdr:cNvCxnSpPr/>
      </xdr:nvCxnSpPr>
      <xdr:spPr>
        <a:xfrm>
          <a:off x="3225800" y="10827173"/>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141394</xdr:rowOff>
    </xdr:from>
    <xdr:to>
      <xdr:col>19</xdr:col>
      <xdr:colOff>184150</xdr:colOff>
      <xdr:row>65</xdr:row>
      <xdr:rowOff>71544</xdr:rowOff>
    </xdr:to>
    <xdr:sp macro="" textlink="">
      <xdr:nvSpPr>
        <xdr:cNvPr id="138" name="フローチャート: 判断 137"/>
        <xdr:cNvSpPr/>
      </xdr:nvSpPr>
      <xdr:spPr>
        <a:xfrm>
          <a:off x="4064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56321</xdr:rowOff>
    </xdr:from>
    <xdr:ext cx="736600" cy="259045"/>
    <xdr:sp macro="" textlink="">
      <xdr:nvSpPr>
        <xdr:cNvPr id="139" name="テキスト ボックス 138"/>
        <xdr:cNvSpPr txBox="1"/>
      </xdr:nvSpPr>
      <xdr:spPr>
        <a:xfrm>
          <a:off x="3733800" y="112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25823</xdr:rowOff>
    </xdr:from>
    <xdr:to>
      <xdr:col>15</xdr:col>
      <xdr:colOff>82550</xdr:colOff>
      <xdr:row>65</xdr:row>
      <xdr:rowOff>69004</xdr:rowOff>
    </xdr:to>
    <xdr:cxnSp macro="">
      <xdr:nvCxnSpPr>
        <xdr:cNvPr id="140" name="直線コネクタ 139"/>
        <xdr:cNvCxnSpPr/>
      </xdr:nvCxnSpPr>
      <xdr:spPr>
        <a:xfrm flipV="1">
          <a:off x="2336800" y="10827173"/>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41" name="フローチャート: 判断 140"/>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42" name="テキスト ボックス 141"/>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65</xdr:row>
      <xdr:rowOff>69004</xdr:rowOff>
    </xdr:to>
    <xdr:cxnSp macro="">
      <xdr:nvCxnSpPr>
        <xdr:cNvPr id="143" name="直線コネクタ 142"/>
        <xdr:cNvCxnSpPr/>
      </xdr:nvCxnSpPr>
      <xdr:spPr>
        <a:xfrm>
          <a:off x="1447800" y="10915650"/>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4" name="フローチャート: 判断 143"/>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5" name="テキスト ボックス 144"/>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46" name="フローチャート: 判断 145"/>
        <xdr:cNvSpPr/>
      </xdr:nvSpPr>
      <xdr:spPr>
        <a:xfrm>
          <a:off x="1397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88494</xdr:rowOff>
    </xdr:from>
    <xdr:ext cx="762000" cy="259045"/>
    <xdr:sp macro="" textlink="">
      <xdr:nvSpPr>
        <xdr:cNvPr id="147" name="テキスト ボックス 146"/>
        <xdr:cNvSpPr txBox="1"/>
      </xdr:nvSpPr>
      <xdr:spPr>
        <a:xfrm>
          <a:off x="1066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53" name="楕円 152"/>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53357</xdr:rowOff>
    </xdr:from>
    <xdr:ext cx="762000" cy="259045"/>
    <xdr:sp macro="" textlink="">
      <xdr:nvSpPr>
        <xdr:cNvPr id="154" name="財政構造の弾力性該当値テキスト"/>
        <xdr:cNvSpPr txBox="1"/>
      </xdr:nvSpPr>
      <xdr:spPr>
        <a:xfrm>
          <a:off x="50419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55" name="楕円 154"/>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33460</xdr:rowOff>
    </xdr:from>
    <xdr:ext cx="736600" cy="259045"/>
    <xdr:sp macro="" textlink="">
      <xdr:nvSpPr>
        <xdr:cNvPr id="156" name="テキスト ボックス 155"/>
        <xdr:cNvSpPr txBox="1"/>
      </xdr:nvSpPr>
      <xdr:spPr>
        <a:xfrm>
          <a:off x="3733800" y="1083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146473</xdr:rowOff>
    </xdr:from>
    <xdr:to>
      <xdr:col>15</xdr:col>
      <xdr:colOff>133350</xdr:colOff>
      <xdr:row>63</xdr:row>
      <xdr:rowOff>76623</xdr:rowOff>
    </xdr:to>
    <xdr:sp macro="" textlink="">
      <xdr:nvSpPr>
        <xdr:cNvPr id="157" name="楕円 156"/>
        <xdr:cNvSpPr/>
      </xdr:nvSpPr>
      <xdr:spPr>
        <a:xfrm>
          <a:off x="3175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86800</xdr:rowOff>
    </xdr:from>
    <xdr:ext cx="762000" cy="259045"/>
    <xdr:sp macro="" textlink="">
      <xdr:nvSpPr>
        <xdr:cNvPr id="158" name="テキスト ボックス 157"/>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18204</xdr:rowOff>
    </xdr:from>
    <xdr:to>
      <xdr:col>11</xdr:col>
      <xdr:colOff>82550</xdr:colOff>
      <xdr:row>65</xdr:row>
      <xdr:rowOff>119804</xdr:rowOff>
    </xdr:to>
    <xdr:sp macro="" textlink="">
      <xdr:nvSpPr>
        <xdr:cNvPr id="159" name="楕円 158"/>
        <xdr:cNvSpPr/>
      </xdr:nvSpPr>
      <xdr:spPr>
        <a:xfrm>
          <a:off x="2286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129981</xdr:rowOff>
    </xdr:from>
    <xdr:ext cx="762000" cy="259045"/>
    <xdr:sp macro="" textlink="">
      <xdr:nvSpPr>
        <xdr:cNvPr id="160" name="テキスト ボックス 159"/>
        <xdr:cNvSpPr txBox="1"/>
      </xdr:nvSpPr>
      <xdr:spPr>
        <a:xfrm>
          <a:off x="1955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61" name="楕円 160"/>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3827</xdr:rowOff>
    </xdr:from>
    <xdr:ext cx="762000" cy="259045"/>
    <xdr:sp macro="" textlink="">
      <xdr:nvSpPr>
        <xdr:cNvPr id="162" name="テキスト ボックス 161"/>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[106,403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人件費（退職手当を除き、事業費支弁人件費を含む）は、新庁舎建設事業に係る事業費支弁人件費が</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百万円の皆増となったほか、人事院勧告等の影響に伴い期末勤勉手当が</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百万円増加したことなどにより、前年度比</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百万円の増となった。</a:t>
          </a:r>
        </a:p>
        <a:p>
          <a:r>
            <a:rPr kumimoji="1" lang="ja-JP" altLang="en-US" sz="1300">
              <a:latin typeface="ＭＳ Ｐゴシック" panose="020B0600070205080204" pitchFamily="50" charset="-128"/>
              <a:ea typeface="ＭＳ Ｐゴシック" panose="020B0600070205080204" pitchFamily="50" charset="-128"/>
            </a:rPr>
            <a:t>　物件費は、赤坂総合センター解体事業費の増などにより、前年度比</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百万円の増となった。</a:t>
          </a:r>
        </a:p>
        <a:p>
          <a:r>
            <a:rPr kumimoji="1" lang="ja-JP" altLang="en-US" sz="1300">
              <a:latin typeface="ＭＳ Ｐゴシック" panose="020B0600070205080204" pitchFamily="50" charset="-128"/>
              <a:ea typeface="ＭＳ Ｐゴシック" panose="020B0600070205080204" pitchFamily="50" charset="-128"/>
            </a:rPr>
            <a:t>　人件費・物件費等の決算額では、前年度比</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百万円増の</a:t>
          </a:r>
          <a:r>
            <a:rPr kumimoji="1" lang="en-US" altLang="ja-JP" sz="1300">
              <a:latin typeface="ＭＳ Ｐゴシック" panose="020B0600070205080204" pitchFamily="50" charset="-128"/>
              <a:ea typeface="ＭＳ Ｐゴシック" panose="020B0600070205080204" pitchFamily="50" charset="-128"/>
            </a:rPr>
            <a:t>17,229</a:t>
          </a:r>
          <a:r>
            <a:rPr kumimoji="1" lang="ja-JP" altLang="en-US" sz="1300">
              <a:latin typeface="ＭＳ Ｐゴシック" panose="020B0600070205080204" pitchFamily="50" charset="-128"/>
              <a:ea typeface="ＭＳ Ｐゴシック" panose="020B0600070205080204" pitchFamily="50" charset="-128"/>
            </a:rPr>
            <a:t>百万円となった。</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164666</xdr:rowOff>
    </xdr:from>
    <xdr:to>
      <xdr:col>23</xdr:col>
      <xdr:colOff>133350</xdr:colOff>
      <xdr:row>88</xdr:row>
      <xdr:rowOff>49805</xdr:rowOff>
    </xdr:to>
    <xdr:cxnSp macro="">
      <xdr:nvCxnSpPr>
        <xdr:cNvPr id="190" name="直線コネクタ 189"/>
        <xdr:cNvCxnSpPr/>
      </xdr:nvCxnSpPr>
      <xdr:spPr>
        <a:xfrm flipV="1">
          <a:off x="4953000" y="13880666"/>
          <a:ext cx="0" cy="125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21882</xdr:rowOff>
    </xdr:from>
    <xdr:ext cx="762000" cy="259045"/>
    <xdr:sp macro="" textlink="">
      <xdr:nvSpPr>
        <xdr:cNvPr id="191" name="人件費・物件費等の状況最小値テキスト"/>
        <xdr:cNvSpPr txBox="1"/>
      </xdr:nvSpPr>
      <xdr:spPr>
        <a:xfrm>
          <a:off x="5041900" y="1510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49805</xdr:rowOff>
    </xdr:from>
    <xdr:to>
      <xdr:col>24</xdr:col>
      <xdr:colOff>12700</xdr:colOff>
      <xdr:row>88</xdr:row>
      <xdr:rowOff>49805</xdr:rowOff>
    </xdr:to>
    <xdr:cxnSp macro="">
      <xdr:nvCxnSpPr>
        <xdr:cNvPr id="192" name="直線コネクタ 191"/>
        <xdr:cNvCxnSpPr/>
      </xdr:nvCxnSpPr>
      <xdr:spPr>
        <a:xfrm>
          <a:off x="4864100" y="1513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79593</xdr:rowOff>
    </xdr:from>
    <xdr:ext cx="762000" cy="259045"/>
    <xdr:sp macro="" textlink="">
      <xdr:nvSpPr>
        <xdr:cNvPr id="193" name="人件費・物件費等の状況最大値テキスト"/>
        <xdr:cNvSpPr txBox="1"/>
      </xdr:nvSpPr>
      <xdr:spPr>
        <a:xfrm>
          <a:off x="5041900" y="1362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164666</xdr:rowOff>
    </xdr:from>
    <xdr:to>
      <xdr:col>24</xdr:col>
      <xdr:colOff>12700</xdr:colOff>
      <xdr:row>80</xdr:row>
      <xdr:rowOff>164666</xdr:rowOff>
    </xdr:to>
    <xdr:cxnSp macro="">
      <xdr:nvCxnSpPr>
        <xdr:cNvPr id="194" name="直線コネクタ 193"/>
        <xdr:cNvCxnSpPr/>
      </xdr:nvCxnSpPr>
      <xdr:spPr>
        <a:xfrm>
          <a:off x="4864100" y="1388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85398</xdr:rowOff>
    </xdr:from>
    <xdr:to>
      <xdr:col>23</xdr:col>
      <xdr:colOff>133350</xdr:colOff>
      <xdr:row>84</xdr:row>
      <xdr:rowOff>116404</xdr:rowOff>
    </xdr:to>
    <xdr:cxnSp macro="">
      <xdr:nvCxnSpPr>
        <xdr:cNvPr id="195" name="直線コネクタ 194"/>
        <xdr:cNvCxnSpPr/>
      </xdr:nvCxnSpPr>
      <xdr:spPr>
        <a:xfrm>
          <a:off x="4114800" y="14487198"/>
          <a:ext cx="838200" cy="3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161251</xdr:rowOff>
    </xdr:from>
    <xdr:ext cx="762000" cy="259045"/>
    <xdr:sp macro="" textlink="">
      <xdr:nvSpPr>
        <xdr:cNvPr id="196" name="人件費・物件費等の状況平均値テキスト"/>
        <xdr:cNvSpPr txBox="1"/>
      </xdr:nvSpPr>
      <xdr:spPr>
        <a:xfrm>
          <a:off x="5041900" y="1456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17724</xdr:rowOff>
    </xdr:from>
    <xdr:to>
      <xdr:col>23</xdr:col>
      <xdr:colOff>184150</xdr:colOff>
      <xdr:row>85</xdr:row>
      <xdr:rowOff>119324</xdr:rowOff>
    </xdr:to>
    <xdr:sp macro="" textlink="">
      <xdr:nvSpPr>
        <xdr:cNvPr id="197" name="フローチャート: 判断 196"/>
        <xdr:cNvSpPr/>
      </xdr:nvSpPr>
      <xdr:spPr>
        <a:xfrm>
          <a:off x="49022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85398</xdr:rowOff>
    </xdr:from>
    <xdr:to>
      <xdr:col>19</xdr:col>
      <xdr:colOff>133350</xdr:colOff>
      <xdr:row>84</xdr:row>
      <xdr:rowOff>88559</xdr:rowOff>
    </xdr:to>
    <xdr:cxnSp macro="">
      <xdr:nvCxnSpPr>
        <xdr:cNvPr id="198" name="直線コネクタ 197"/>
        <xdr:cNvCxnSpPr/>
      </xdr:nvCxnSpPr>
      <xdr:spPr>
        <a:xfrm flipV="1">
          <a:off x="3225800" y="14487198"/>
          <a:ext cx="8890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170183</xdr:rowOff>
    </xdr:from>
    <xdr:to>
      <xdr:col>19</xdr:col>
      <xdr:colOff>184150</xdr:colOff>
      <xdr:row>85</xdr:row>
      <xdr:rowOff>100333</xdr:rowOff>
    </xdr:to>
    <xdr:sp macro="" textlink="">
      <xdr:nvSpPr>
        <xdr:cNvPr id="199" name="フローチャート: 判断 198"/>
        <xdr:cNvSpPr/>
      </xdr:nvSpPr>
      <xdr:spPr>
        <a:xfrm>
          <a:off x="4064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85110</xdr:rowOff>
    </xdr:from>
    <xdr:ext cx="736600" cy="259045"/>
    <xdr:sp macro="" textlink="">
      <xdr:nvSpPr>
        <xdr:cNvPr id="200" name="テキスト ボックス 199"/>
        <xdr:cNvSpPr txBox="1"/>
      </xdr:nvSpPr>
      <xdr:spPr>
        <a:xfrm>
          <a:off x="3733800" y="14658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77820</xdr:rowOff>
    </xdr:from>
    <xdr:to>
      <xdr:col>15</xdr:col>
      <xdr:colOff>82550</xdr:colOff>
      <xdr:row>84</xdr:row>
      <xdr:rowOff>88559</xdr:rowOff>
    </xdr:to>
    <xdr:cxnSp macro="">
      <xdr:nvCxnSpPr>
        <xdr:cNvPr id="201" name="直線コネクタ 200"/>
        <xdr:cNvCxnSpPr/>
      </xdr:nvCxnSpPr>
      <xdr:spPr>
        <a:xfrm>
          <a:off x="2336800" y="14479620"/>
          <a:ext cx="889000" cy="1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121369</xdr:rowOff>
    </xdr:from>
    <xdr:to>
      <xdr:col>15</xdr:col>
      <xdr:colOff>133350</xdr:colOff>
      <xdr:row>85</xdr:row>
      <xdr:rowOff>51519</xdr:rowOff>
    </xdr:to>
    <xdr:sp macro="" textlink="">
      <xdr:nvSpPr>
        <xdr:cNvPr id="202" name="フローチャート: 判断 201"/>
        <xdr:cNvSpPr/>
      </xdr:nvSpPr>
      <xdr:spPr>
        <a:xfrm>
          <a:off x="3175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36296</xdr:rowOff>
    </xdr:from>
    <xdr:ext cx="762000" cy="259045"/>
    <xdr:sp macro="" textlink="">
      <xdr:nvSpPr>
        <xdr:cNvPr id="203" name="テキスト ボックス 202"/>
        <xdr:cNvSpPr txBox="1"/>
      </xdr:nvSpPr>
      <xdr:spPr>
        <a:xfrm>
          <a:off x="2844800" y="1460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135111</xdr:rowOff>
    </xdr:from>
    <xdr:to>
      <xdr:col>11</xdr:col>
      <xdr:colOff>31750</xdr:colOff>
      <xdr:row>84</xdr:row>
      <xdr:rowOff>77820</xdr:rowOff>
    </xdr:to>
    <xdr:cxnSp macro="">
      <xdr:nvCxnSpPr>
        <xdr:cNvPr id="204" name="直線コネクタ 203"/>
        <xdr:cNvCxnSpPr/>
      </xdr:nvCxnSpPr>
      <xdr:spPr>
        <a:xfrm>
          <a:off x="1447800" y="14365461"/>
          <a:ext cx="889000" cy="11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14804</xdr:rowOff>
    </xdr:from>
    <xdr:to>
      <xdr:col>11</xdr:col>
      <xdr:colOff>82550</xdr:colOff>
      <xdr:row>85</xdr:row>
      <xdr:rowOff>116404</xdr:rowOff>
    </xdr:to>
    <xdr:sp macro="" textlink="">
      <xdr:nvSpPr>
        <xdr:cNvPr id="205" name="フローチャート: 判断 204"/>
        <xdr:cNvSpPr/>
      </xdr:nvSpPr>
      <xdr:spPr>
        <a:xfrm>
          <a:off x="2286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101181</xdr:rowOff>
    </xdr:from>
    <xdr:ext cx="762000" cy="259045"/>
    <xdr:sp macro="" textlink="">
      <xdr:nvSpPr>
        <xdr:cNvPr id="206" name="テキスト ボックス 205"/>
        <xdr:cNvSpPr txBox="1"/>
      </xdr:nvSpPr>
      <xdr:spPr>
        <a:xfrm>
          <a:off x="1955800" y="1467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94295</xdr:rowOff>
    </xdr:from>
    <xdr:to>
      <xdr:col>7</xdr:col>
      <xdr:colOff>31750</xdr:colOff>
      <xdr:row>85</xdr:row>
      <xdr:rowOff>24445</xdr:rowOff>
    </xdr:to>
    <xdr:sp macro="" textlink="">
      <xdr:nvSpPr>
        <xdr:cNvPr id="207" name="フローチャート: 判断 206"/>
        <xdr:cNvSpPr/>
      </xdr:nvSpPr>
      <xdr:spPr>
        <a:xfrm>
          <a:off x="1397000" y="14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9222</xdr:rowOff>
    </xdr:from>
    <xdr:ext cx="762000" cy="259045"/>
    <xdr:sp macro="" textlink="">
      <xdr:nvSpPr>
        <xdr:cNvPr id="208" name="テキスト ボックス 207"/>
        <xdr:cNvSpPr txBox="1"/>
      </xdr:nvSpPr>
      <xdr:spPr>
        <a:xfrm>
          <a:off x="1066800" y="1458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65604</xdr:rowOff>
    </xdr:from>
    <xdr:to>
      <xdr:col>23</xdr:col>
      <xdr:colOff>184150</xdr:colOff>
      <xdr:row>84</xdr:row>
      <xdr:rowOff>167204</xdr:rowOff>
    </xdr:to>
    <xdr:sp macro="" textlink="">
      <xdr:nvSpPr>
        <xdr:cNvPr id="214" name="楕円 213"/>
        <xdr:cNvSpPr/>
      </xdr:nvSpPr>
      <xdr:spPr>
        <a:xfrm>
          <a:off x="4902200" y="1446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82131</xdr:rowOff>
    </xdr:from>
    <xdr:ext cx="762000" cy="259045"/>
    <xdr:sp macro="" textlink="">
      <xdr:nvSpPr>
        <xdr:cNvPr id="215" name="人件費・物件費等の状況該当値テキスト"/>
        <xdr:cNvSpPr txBox="1"/>
      </xdr:nvSpPr>
      <xdr:spPr>
        <a:xfrm>
          <a:off x="5041900" y="143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34598</xdr:rowOff>
    </xdr:from>
    <xdr:to>
      <xdr:col>19</xdr:col>
      <xdr:colOff>184150</xdr:colOff>
      <xdr:row>84</xdr:row>
      <xdr:rowOff>136198</xdr:rowOff>
    </xdr:to>
    <xdr:sp macro="" textlink="">
      <xdr:nvSpPr>
        <xdr:cNvPr id="216" name="楕円 215"/>
        <xdr:cNvSpPr/>
      </xdr:nvSpPr>
      <xdr:spPr>
        <a:xfrm>
          <a:off x="4064000" y="1443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146375</xdr:rowOff>
    </xdr:from>
    <xdr:ext cx="736600" cy="259045"/>
    <xdr:sp macro="" textlink="">
      <xdr:nvSpPr>
        <xdr:cNvPr id="217" name="テキスト ボックス 216"/>
        <xdr:cNvSpPr txBox="1"/>
      </xdr:nvSpPr>
      <xdr:spPr>
        <a:xfrm>
          <a:off x="3733800" y="14205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37759</xdr:rowOff>
    </xdr:from>
    <xdr:to>
      <xdr:col>15</xdr:col>
      <xdr:colOff>133350</xdr:colOff>
      <xdr:row>84</xdr:row>
      <xdr:rowOff>139359</xdr:rowOff>
    </xdr:to>
    <xdr:sp macro="" textlink="">
      <xdr:nvSpPr>
        <xdr:cNvPr id="218" name="楕円 217"/>
        <xdr:cNvSpPr/>
      </xdr:nvSpPr>
      <xdr:spPr>
        <a:xfrm>
          <a:off x="3175000" y="1443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149536</xdr:rowOff>
    </xdr:from>
    <xdr:ext cx="762000" cy="259045"/>
    <xdr:sp macro="" textlink="">
      <xdr:nvSpPr>
        <xdr:cNvPr id="219" name="テキスト ボックス 218"/>
        <xdr:cNvSpPr txBox="1"/>
      </xdr:nvSpPr>
      <xdr:spPr>
        <a:xfrm>
          <a:off x="2844800" y="1420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27020</xdr:rowOff>
    </xdr:from>
    <xdr:to>
      <xdr:col>11</xdr:col>
      <xdr:colOff>82550</xdr:colOff>
      <xdr:row>84</xdr:row>
      <xdr:rowOff>128620</xdr:rowOff>
    </xdr:to>
    <xdr:sp macro="" textlink="">
      <xdr:nvSpPr>
        <xdr:cNvPr id="220" name="楕円 219"/>
        <xdr:cNvSpPr/>
      </xdr:nvSpPr>
      <xdr:spPr>
        <a:xfrm>
          <a:off x="2286000" y="1442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138797</xdr:rowOff>
    </xdr:from>
    <xdr:ext cx="762000" cy="259045"/>
    <xdr:sp macro="" textlink="">
      <xdr:nvSpPr>
        <xdr:cNvPr id="221" name="テキスト ボックス 220"/>
        <xdr:cNvSpPr txBox="1"/>
      </xdr:nvSpPr>
      <xdr:spPr>
        <a:xfrm>
          <a:off x="1955800" y="1419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84311</xdr:rowOff>
    </xdr:from>
    <xdr:to>
      <xdr:col>7</xdr:col>
      <xdr:colOff>31750</xdr:colOff>
      <xdr:row>84</xdr:row>
      <xdr:rowOff>14461</xdr:rowOff>
    </xdr:to>
    <xdr:sp macro="" textlink="">
      <xdr:nvSpPr>
        <xdr:cNvPr id="222" name="楕円 221"/>
        <xdr:cNvSpPr/>
      </xdr:nvSpPr>
      <xdr:spPr>
        <a:xfrm>
          <a:off x="1397000" y="1431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24638</xdr:rowOff>
    </xdr:from>
    <xdr:ext cx="762000" cy="259045"/>
    <xdr:sp macro="" textlink="">
      <xdr:nvSpPr>
        <xdr:cNvPr id="223" name="テキスト ボックス 222"/>
        <xdr:cNvSpPr txBox="1"/>
      </xdr:nvSpPr>
      <xdr:spPr>
        <a:xfrm>
          <a:off x="1066800" y="14083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学歴等によらない能力や業務実績に基づく昇給・昇格の実施のほか、市職員の人材確保に取り組むため、近隣市との均衡を図り、初任給基準を国より高く設定していることなどにより、ラスパイレス指数は</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を超えている。</a:t>
          </a:r>
        </a:p>
        <a:p>
          <a:r>
            <a:rPr kumimoji="1" lang="ja-JP" altLang="en-US" sz="1300">
              <a:latin typeface="ＭＳ Ｐゴシック" panose="020B0600070205080204" pitchFamily="50" charset="-128"/>
              <a:ea typeface="ＭＳ Ｐゴシック" panose="020B0600070205080204" pitchFamily="50" charset="-128"/>
            </a:rPr>
            <a:t>　引き続き、人事院勧告に準拠し、給与の適正化に努める。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の数値は調査結果が未公表のため前年度の数値を引用。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89</xdr:row>
      <xdr:rowOff>150284</xdr:rowOff>
    </xdr:to>
    <xdr:cxnSp macro="">
      <xdr:nvCxnSpPr>
        <xdr:cNvPr id="252" name="直線コネクタ 251"/>
        <xdr:cNvCxnSpPr/>
      </xdr:nvCxnSpPr>
      <xdr:spPr>
        <a:xfrm flipV="1">
          <a:off x="17018000" y="1396153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3"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4" name="直線コネクタ 253"/>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5"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6" name="直線コネクタ 255"/>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120650</xdr:rowOff>
    </xdr:to>
    <xdr:cxnSp macro="">
      <xdr:nvCxnSpPr>
        <xdr:cNvPr id="257" name="直線コネクタ 256"/>
        <xdr:cNvCxnSpPr/>
      </xdr:nvCxnSpPr>
      <xdr:spPr>
        <a:xfrm>
          <a:off x="16179800" y="1520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58" name="給与水準   （国との比較）平均値テキスト"/>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9" name="フローチャート: 判断 258"/>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151341</xdr:rowOff>
    </xdr:from>
    <xdr:to>
      <xdr:col>77</xdr:col>
      <xdr:colOff>44450</xdr:colOff>
      <xdr:row>88</xdr:row>
      <xdr:rowOff>120650</xdr:rowOff>
    </xdr:to>
    <xdr:cxnSp macro="">
      <xdr:nvCxnSpPr>
        <xdr:cNvPr id="260" name="直線コネクタ 259"/>
        <xdr:cNvCxnSpPr/>
      </xdr:nvCxnSpPr>
      <xdr:spPr>
        <a:xfrm>
          <a:off x="15290800" y="1506749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62" name="テキスト ボックス 261"/>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151341</xdr:rowOff>
    </xdr:from>
    <xdr:to>
      <xdr:col>72</xdr:col>
      <xdr:colOff>203200</xdr:colOff>
      <xdr:row>87</xdr:row>
      <xdr:rowOff>151341</xdr:rowOff>
    </xdr:to>
    <xdr:cxnSp macro="">
      <xdr:nvCxnSpPr>
        <xdr:cNvPr id="263" name="直線コネクタ 262"/>
        <xdr:cNvCxnSpPr/>
      </xdr:nvCxnSpPr>
      <xdr:spPr>
        <a:xfrm>
          <a:off x="14401800" y="150674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70909</xdr:rowOff>
    </xdr:from>
    <xdr:to>
      <xdr:col>73</xdr:col>
      <xdr:colOff>44450</xdr:colOff>
      <xdr:row>87</xdr:row>
      <xdr:rowOff>1059</xdr:rowOff>
    </xdr:to>
    <xdr:sp macro="" textlink="">
      <xdr:nvSpPr>
        <xdr:cNvPr id="264" name="フローチャート: 判断 263"/>
        <xdr:cNvSpPr/>
      </xdr:nvSpPr>
      <xdr:spPr>
        <a:xfrm>
          <a:off x="15240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11236</xdr:rowOff>
    </xdr:from>
    <xdr:ext cx="762000" cy="259045"/>
    <xdr:sp macro="" textlink="">
      <xdr:nvSpPr>
        <xdr:cNvPr id="265" name="テキスト ボックス 264"/>
        <xdr:cNvSpPr txBox="1"/>
      </xdr:nvSpPr>
      <xdr:spPr>
        <a:xfrm>
          <a:off x="14909800" y="1458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151341</xdr:rowOff>
    </xdr:to>
    <xdr:cxnSp macro="">
      <xdr:nvCxnSpPr>
        <xdr:cNvPr id="266" name="直線コネクタ 265"/>
        <xdr:cNvCxnSpPr/>
      </xdr:nvCxnSpPr>
      <xdr:spPr>
        <a:xfrm>
          <a:off x="13512800" y="150071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7" name="フローチャート: 判断 266"/>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68" name="テキスト ボックス 267"/>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9" name="フローチャート: 判断 268"/>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70" name="テキスト ボックス 269"/>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6" name="楕円 275"/>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77" name="給与水準   （国との比較）該当値テキスト"/>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8" name="楕円 277"/>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79" name="テキスト ボックス 278"/>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100541</xdr:rowOff>
    </xdr:from>
    <xdr:to>
      <xdr:col>73</xdr:col>
      <xdr:colOff>44450</xdr:colOff>
      <xdr:row>88</xdr:row>
      <xdr:rowOff>30691</xdr:rowOff>
    </xdr:to>
    <xdr:sp macro="" textlink="">
      <xdr:nvSpPr>
        <xdr:cNvPr id="280" name="楕円 279"/>
        <xdr:cNvSpPr/>
      </xdr:nvSpPr>
      <xdr:spPr>
        <a:xfrm>
          <a:off x="15240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15468</xdr:rowOff>
    </xdr:from>
    <xdr:ext cx="762000" cy="259045"/>
    <xdr:sp macro="" textlink="">
      <xdr:nvSpPr>
        <xdr:cNvPr id="281" name="テキスト ボックス 280"/>
        <xdr:cNvSpPr txBox="1"/>
      </xdr:nvSpPr>
      <xdr:spPr>
        <a:xfrm>
          <a:off x="14909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100541</xdr:rowOff>
    </xdr:from>
    <xdr:to>
      <xdr:col>68</xdr:col>
      <xdr:colOff>203200</xdr:colOff>
      <xdr:row>88</xdr:row>
      <xdr:rowOff>30691</xdr:rowOff>
    </xdr:to>
    <xdr:sp macro="" textlink="">
      <xdr:nvSpPr>
        <xdr:cNvPr id="282" name="楕円 281"/>
        <xdr:cNvSpPr/>
      </xdr:nvSpPr>
      <xdr:spPr>
        <a:xfrm>
          <a:off x="14351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15468</xdr:rowOff>
    </xdr:from>
    <xdr:ext cx="762000" cy="259045"/>
    <xdr:sp macro="" textlink="">
      <xdr:nvSpPr>
        <xdr:cNvPr id="283" name="テキスト ボックス 282"/>
        <xdr:cNvSpPr txBox="1"/>
      </xdr:nvSpPr>
      <xdr:spPr>
        <a:xfrm>
          <a:off x="14020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4" name="楕円 283"/>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5" name="テキスト ボックス 284"/>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定員適正化を積極的に進めた結果、病院部門を除く職員数は、平成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a:t>
          </a:r>
          <a:r>
            <a:rPr kumimoji="1" lang="en-US" altLang="ja-JP" sz="1300">
              <a:latin typeface="ＭＳ Ｐゴシック" panose="020B0600070205080204" pitchFamily="50" charset="-128"/>
              <a:ea typeface="ＭＳ Ｐゴシック" panose="020B0600070205080204" pitchFamily="50" charset="-128"/>
            </a:rPr>
            <a:t>1,238</a:t>
          </a:r>
          <a:r>
            <a:rPr kumimoji="1" lang="ja-JP" altLang="en-US" sz="1300">
              <a:latin typeface="ＭＳ Ｐゴシック" panose="020B0600070205080204" pitchFamily="50" charset="-128"/>
              <a:ea typeface="ＭＳ Ｐゴシック" panose="020B0600070205080204" pitchFamily="50" charset="-128"/>
            </a:rPr>
            <a:t>人から、平成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日現在で</a:t>
          </a:r>
          <a:r>
            <a:rPr kumimoji="1" lang="en-US" altLang="ja-JP" sz="1300">
              <a:latin typeface="ＭＳ Ｐゴシック" panose="020B0600070205080204" pitchFamily="50" charset="-128"/>
              <a:ea typeface="ＭＳ Ｐゴシック" panose="020B0600070205080204" pitchFamily="50" charset="-128"/>
            </a:rPr>
            <a:t>1,179</a:t>
          </a:r>
          <a:r>
            <a:rPr kumimoji="1" lang="ja-JP" altLang="en-US" sz="1300">
              <a:latin typeface="ＭＳ Ｐゴシック" panose="020B0600070205080204" pitchFamily="50" charset="-128"/>
              <a:ea typeface="ＭＳ Ｐゴシック" panose="020B0600070205080204" pitchFamily="50" charset="-128"/>
            </a:rPr>
            <a:t>人に減少した。</a:t>
          </a:r>
        </a:p>
        <a:p>
          <a:r>
            <a:rPr kumimoji="1" lang="ja-JP" altLang="en-US" sz="1300">
              <a:latin typeface="ＭＳ Ｐゴシック" panose="020B0600070205080204" pitchFamily="50" charset="-128"/>
              <a:ea typeface="ＭＳ Ｐゴシック" panose="020B0600070205080204" pitchFamily="50" charset="-128"/>
            </a:rPr>
            <a:t>　今後は、新たな課題への対応や市民ニーズの多様化など、増加する行政需要に対応するため、また、安定した行政運営を可能にする体制を維持するため、「第六次定員適正化計画」に基づき、病院部門を除く職員数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a:t>
          </a:r>
          <a:r>
            <a:rPr kumimoji="1" lang="en-US" altLang="ja-JP" sz="1300">
              <a:latin typeface="ＭＳ Ｐゴシック" panose="020B0600070205080204" pitchFamily="50" charset="-128"/>
              <a:ea typeface="ＭＳ Ｐゴシック" panose="020B0600070205080204" pitchFamily="50" charset="-128"/>
            </a:rPr>
            <a:t>1,179</a:t>
          </a:r>
          <a:r>
            <a:rPr kumimoji="1" lang="ja-JP" altLang="en-US" sz="1300">
              <a:latin typeface="ＭＳ Ｐゴシック" panose="020B0600070205080204" pitchFamily="50" charset="-128"/>
              <a:ea typeface="ＭＳ Ｐゴシック" panose="020B0600070205080204" pitchFamily="50" charset="-128"/>
            </a:rPr>
            <a:t>人から令和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日には</a:t>
          </a:r>
          <a:r>
            <a:rPr kumimoji="1" lang="en-US" altLang="ja-JP" sz="1300">
              <a:latin typeface="ＭＳ Ｐゴシック" panose="020B0600070205080204" pitchFamily="50" charset="-128"/>
              <a:ea typeface="ＭＳ Ｐゴシック" panose="020B0600070205080204" pitchFamily="50" charset="-128"/>
            </a:rPr>
            <a:t>1,185</a:t>
          </a:r>
          <a:r>
            <a:rPr kumimoji="1" lang="ja-JP" altLang="en-US" sz="1300">
              <a:latin typeface="ＭＳ Ｐゴシック" panose="020B0600070205080204" pitchFamily="50" charset="-128"/>
              <a:ea typeface="ＭＳ Ｐゴシック" panose="020B0600070205080204" pitchFamily="50" charset="-128"/>
            </a:rPr>
            <a:t>人となるよう定員の適正化に努める。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の数値は調査結果が未公表のため前年度の数値を引用。</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67</xdr:row>
      <xdr:rowOff>3598</xdr:rowOff>
    </xdr:to>
    <xdr:cxnSp macro="">
      <xdr:nvCxnSpPr>
        <xdr:cNvPr id="315" name="直線コネクタ 314"/>
        <xdr:cNvCxnSpPr/>
      </xdr:nvCxnSpPr>
      <xdr:spPr>
        <a:xfrm flipV="1">
          <a:off x="17018000" y="10227945"/>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147125</xdr:rowOff>
    </xdr:from>
    <xdr:ext cx="762000" cy="259045"/>
    <xdr:sp macro="" textlink="">
      <xdr:nvSpPr>
        <xdr:cNvPr id="316" name="定員管理の状況最小値テキスト"/>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3598</xdr:rowOff>
    </xdr:from>
    <xdr:to>
      <xdr:col>81</xdr:col>
      <xdr:colOff>133350</xdr:colOff>
      <xdr:row>67</xdr:row>
      <xdr:rowOff>3598</xdr:rowOff>
    </xdr:to>
    <xdr:cxnSp macro="">
      <xdr:nvCxnSpPr>
        <xdr:cNvPr id="317" name="直線コネクタ 316"/>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18"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19" name="直線コネクタ 318"/>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31327</xdr:rowOff>
    </xdr:from>
    <xdr:to>
      <xdr:col>81</xdr:col>
      <xdr:colOff>44450</xdr:colOff>
      <xdr:row>64</xdr:row>
      <xdr:rowOff>31327</xdr:rowOff>
    </xdr:to>
    <xdr:cxnSp macro="">
      <xdr:nvCxnSpPr>
        <xdr:cNvPr id="320" name="直線コネクタ 319"/>
        <xdr:cNvCxnSpPr/>
      </xdr:nvCxnSpPr>
      <xdr:spPr>
        <a:xfrm>
          <a:off x="16179800" y="110041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152206</xdr:rowOff>
    </xdr:from>
    <xdr:ext cx="762000" cy="259045"/>
    <xdr:sp macro="" textlink="">
      <xdr:nvSpPr>
        <xdr:cNvPr id="321" name="定員管理の状況平均値テキスト"/>
        <xdr:cNvSpPr txBox="1"/>
      </xdr:nvSpPr>
      <xdr:spPr>
        <a:xfrm>
          <a:off x="17106900" y="10953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8679</xdr:rowOff>
    </xdr:from>
    <xdr:to>
      <xdr:col>81</xdr:col>
      <xdr:colOff>95250</xdr:colOff>
      <xdr:row>64</xdr:row>
      <xdr:rowOff>110279</xdr:rowOff>
    </xdr:to>
    <xdr:sp macro="" textlink="">
      <xdr:nvSpPr>
        <xdr:cNvPr id="322" name="フローチャート: 判断 321"/>
        <xdr:cNvSpPr/>
      </xdr:nvSpPr>
      <xdr:spPr>
        <a:xfrm>
          <a:off x="16967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31327</xdr:rowOff>
    </xdr:from>
    <xdr:to>
      <xdr:col>77</xdr:col>
      <xdr:colOff>44450</xdr:colOff>
      <xdr:row>64</xdr:row>
      <xdr:rowOff>31327</xdr:rowOff>
    </xdr:to>
    <xdr:cxnSp macro="">
      <xdr:nvCxnSpPr>
        <xdr:cNvPr id="323" name="直線コネクタ 322"/>
        <xdr:cNvCxnSpPr/>
      </xdr:nvCxnSpPr>
      <xdr:spPr>
        <a:xfrm>
          <a:off x="15290800" y="110041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4656</xdr:rowOff>
    </xdr:from>
    <xdr:to>
      <xdr:col>77</xdr:col>
      <xdr:colOff>95250</xdr:colOff>
      <xdr:row>64</xdr:row>
      <xdr:rowOff>106256</xdr:rowOff>
    </xdr:to>
    <xdr:sp macro="" textlink="">
      <xdr:nvSpPr>
        <xdr:cNvPr id="324" name="フローチャート: 判断 323"/>
        <xdr:cNvSpPr/>
      </xdr:nvSpPr>
      <xdr:spPr>
        <a:xfrm>
          <a:off x="16129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91033</xdr:rowOff>
    </xdr:from>
    <xdr:ext cx="736600" cy="259045"/>
    <xdr:sp macro="" textlink="">
      <xdr:nvSpPr>
        <xdr:cNvPr id="325" name="テキスト ボックス 324"/>
        <xdr:cNvSpPr txBox="1"/>
      </xdr:nvSpPr>
      <xdr:spPr>
        <a:xfrm>
          <a:off x="15798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31327</xdr:rowOff>
    </xdr:from>
    <xdr:to>
      <xdr:col>72</xdr:col>
      <xdr:colOff>203200</xdr:colOff>
      <xdr:row>64</xdr:row>
      <xdr:rowOff>55456</xdr:rowOff>
    </xdr:to>
    <xdr:cxnSp macro="">
      <xdr:nvCxnSpPr>
        <xdr:cNvPr id="326" name="直線コネクタ 325"/>
        <xdr:cNvCxnSpPr/>
      </xdr:nvCxnSpPr>
      <xdr:spPr>
        <a:xfrm flipV="1">
          <a:off x="14401800" y="110041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135890</xdr:rowOff>
    </xdr:from>
    <xdr:to>
      <xdr:col>73</xdr:col>
      <xdr:colOff>44450</xdr:colOff>
      <xdr:row>64</xdr:row>
      <xdr:rowOff>66040</xdr:rowOff>
    </xdr:to>
    <xdr:sp macro="" textlink="">
      <xdr:nvSpPr>
        <xdr:cNvPr id="327" name="フローチャート: 判断 326"/>
        <xdr:cNvSpPr/>
      </xdr:nvSpPr>
      <xdr:spPr>
        <a:xfrm>
          <a:off x="15240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76217</xdr:rowOff>
    </xdr:from>
    <xdr:ext cx="762000" cy="259045"/>
    <xdr:sp macro="" textlink="">
      <xdr:nvSpPr>
        <xdr:cNvPr id="328" name="テキスト ボックス 327"/>
        <xdr:cNvSpPr txBox="1"/>
      </xdr:nvSpPr>
      <xdr:spPr>
        <a:xfrm>
          <a:off x="14909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55456</xdr:rowOff>
    </xdr:from>
    <xdr:to>
      <xdr:col>68</xdr:col>
      <xdr:colOff>152400</xdr:colOff>
      <xdr:row>64</xdr:row>
      <xdr:rowOff>91652</xdr:rowOff>
    </xdr:to>
    <xdr:cxnSp macro="">
      <xdr:nvCxnSpPr>
        <xdr:cNvPr id="329" name="直線コネクタ 328"/>
        <xdr:cNvCxnSpPr/>
      </xdr:nvCxnSpPr>
      <xdr:spPr>
        <a:xfrm flipV="1">
          <a:off x="13512800" y="11028256"/>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142452</xdr:rowOff>
    </xdr:from>
    <xdr:to>
      <xdr:col>68</xdr:col>
      <xdr:colOff>203200</xdr:colOff>
      <xdr:row>63</xdr:row>
      <xdr:rowOff>72602</xdr:rowOff>
    </xdr:to>
    <xdr:sp macro="" textlink="">
      <xdr:nvSpPr>
        <xdr:cNvPr id="330" name="フローチャート: 判断 329"/>
        <xdr:cNvSpPr/>
      </xdr:nvSpPr>
      <xdr:spPr>
        <a:xfrm>
          <a:off x="14351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82779</xdr:rowOff>
    </xdr:from>
    <xdr:ext cx="762000" cy="259045"/>
    <xdr:sp macro="" textlink="">
      <xdr:nvSpPr>
        <xdr:cNvPr id="331" name="テキスト ボックス 330"/>
        <xdr:cNvSpPr txBox="1"/>
      </xdr:nvSpPr>
      <xdr:spPr>
        <a:xfrm>
          <a:off x="14020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158538</xdr:rowOff>
    </xdr:from>
    <xdr:to>
      <xdr:col>64</xdr:col>
      <xdr:colOff>152400</xdr:colOff>
      <xdr:row>63</xdr:row>
      <xdr:rowOff>88688</xdr:rowOff>
    </xdr:to>
    <xdr:sp macro="" textlink="">
      <xdr:nvSpPr>
        <xdr:cNvPr id="332" name="フローチャート: 判断 331"/>
        <xdr:cNvSpPr/>
      </xdr:nvSpPr>
      <xdr:spPr>
        <a:xfrm>
          <a:off x="13462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98865</xdr:rowOff>
    </xdr:from>
    <xdr:ext cx="762000" cy="259045"/>
    <xdr:sp macro="" textlink="">
      <xdr:nvSpPr>
        <xdr:cNvPr id="333" name="テキスト ボックス 332"/>
        <xdr:cNvSpPr txBox="1"/>
      </xdr:nvSpPr>
      <xdr:spPr>
        <a:xfrm>
          <a:off x="13131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151977</xdr:rowOff>
    </xdr:from>
    <xdr:to>
      <xdr:col>81</xdr:col>
      <xdr:colOff>95250</xdr:colOff>
      <xdr:row>64</xdr:row>
      <xdr:rowOff>82127</xdr:rowOff>
    </xdr:to>
    <xdr:sp macro="" textlink="">
      <xdr:nvSpPr>
        <xdr:cNvPr id="339" name="楕円 338"/>
        <xdr:cNvSpPr/>
      </xdr:nvSpPr>
      <xdr:spPr>
        <a:xfrm>
          <a:off x="16967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168504</xdr:rowOff>
    </xdr:from>
    <xdr:ext cx="762000" cy="259045"/>
    <xdr:sp macro="" textlink="">
      <xdr:nvSpPr>
        <xdr:cNvPr id="340" name="定員管理の状況該当値テキスト"/>
        <xdr:cNvSpPr txBox="1"/>
      </xdr:nvSpPr>
      <xdr:spPr>
        <a:xfrm>
          <a:off x="171069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151977</xdr:rowOff>
    </xdr:from>
    <xdr:to>
      <xdr:col>77</xdr:col>
      <xdr:colOff>95250</xdr:colOff>
      <xdr:row>64</xdr:row>
      <xdr:rowOff>82127</xdr:rowOff>
    </xdr:to>
    <xdr:sp macro="" textlink="">
      <xdr:nvSpPr>
        <xdr:cNvPr id="341" name="楕円 340"/>
        <xdr:cNvSpPr/>
      </xdr:nvSpPr>
      <xdr:spPr>
        <a:xfrm>
          <a:off x="16129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92304</xdr:rowOff>
    </xdr:from>
    <xdr:ext cx="736600" cy="259045"/>
    <xdr:sp macro="" textlink="">
      <xdr:nvSpPr>
        <xdr:cNvPr id="342" name="テキスト ボックス 341"/>
        <xdr:cNvSpPr txBox="1"/>
      </xdr:nvSpPr>
      <xdr:spPr>
        <a:xfrm>
          <a:off x="15798800" y="1072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151977</xdr:rowOff>
    </xdr:from>
    <xdr:to>
      <xdr:col>73</xdr:col>
      <xdr:colOff>44450</xdr:colOff>
      <xdr:row>64</xdr:row>
      <xdr:rowOff>82127</xdr:rowOff>
    </xdr:to>
    <xdr:sp macro="" textlink="">
      <xdr:nvSpPr>
        <xdr:cNvPr id="343" name="楕円 342"/>
        <xdr:cNvSpPr/>
      </xdr:nvSpPr>
      <xdr:spPr>
        <a:xfrm>
          <a:off x="15240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66904</xdr:rowOff>
    </xdr:from>
    <xdr:ext cx="762000" cy="259045"/>
    <xdr:sp macro="" textlink="">
      <xdr:nvSpPr>
        <xdr:cNvPr id="344" name="テキスト ボックス 343"/>
        <xdr:cNvSpPr txBox="1"/>
      </xdr:nvSpPr>
      <xdr:spPr>
        <a:xfrm>
          <a:off x="14909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4656</xdr:rowOff>
    </xdr:from>
    <xdr:to>
      <xdr:col>68</xdr:col>
      <xdr:colOff>203200</xdr:colOff>
      <xdr:row>64</xdr:row>
      <xdr:rowOff>106256</xdr:rowOff>
    </xdr:to>
    <xdr:sp macro="" textlink="">
      <xdr:nvSpPr>
        <xdr:cNvPr id="345" name="楕円 344"/>
        <xdr:cNvSpPr/>
      </xdr:nvSpPr>
      <xdr:spPr>
        <a:xfrm>
          <a:off x="14351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91033</xdr:rowOff>
    </xdr:from>
    <xdr:ext cx="762000" cy="259045"/>
    <xdr:sp macro="" textlink="">
      <xdr:nvSpPr>
        <xdr:cNvPr id="346" name="テキスト ボックス 345"/>
        <xdr:cNvSpPr txBox="1"/>
      </xdr:nvSpPr>
      <xdr:spPr>
        <a:xfrm>
          <a:off x="14020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40852</xdr:rowOff>
    </xdr:from>
    <xdr:to>
      <xdr:col>64</xdr:col>
      <xdr:colOff>152400</xdr:colOff>
      <xdr:row>64</xdr:row>
      <xdr:rowOff>142452</xdr:rowOff>
    </xdr:to>
    <xdr:sp macro="" textlink="">
      <xdr:nvSpPr>
        <xdr:cNvPr id="347" name="楕円 346"/>
        <xdr:cNvSpPr/>
      </xdr:nvSpPr>
      <xdr:spPr>
        <a:xfrm>
          <a:off x="13462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127229</xdr:rowOff>
    </xdr:from>
    <xdr:ext cx="762000" cy="259045"/>
    <xdr:sp macro="" textlink="">
      <xdr:nvSpPr>
        <xdr:cNvPr id="348" name="テキスト ボックス 347"/>
        <xdr:cNvSpPr txBox="1"/>
      </xdr:nvSpPr>
      <xdr:spPr>
        <a:xfrm>
          <a:off x="13131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年度の実質公債比率は、平成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カ年平均で算出される。平成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年度を比較すると、臨時財政対策債償還費や合併特例債償還費などの増に伴い災害復旧費等に係る基準財政需要額が増加する一方で、一般会計等公債費が</a:t>
          </a:r>
          <a:r>
            <a:rPr kumimoji="1" lang="en-US" altLang="ja-JP" sz="1300">
              <a:latin typeface="ＭＳ Ｐゴシック" panose="020B0600070205080204" pitchFamily="50" charset="-128"/>
              <a:ea typeface="ＭＳ Ｐゴシック" panose="020B0600070205080204" pitchFamily="50" charset="-128"/>
            </a:rPr>
            <a:t>242</a:t>
          </a:r>
          <a:r>
            <a:rPr kumimoji="1" lang="ja-JP" altLang="en-US" sz="1300">
              <a:latin typeface="ＭＳ Ｐゴシック" panose="020B0600070205080204" pitchFamily="50" charset="-128"/>
              <a:ea typeface="ＭＳ Ｐゴシック" panose="020B0600070205080204" pitchFamily="50" charset="-128"/>
            </a:rPr>
            <a:t>百万円増加したことなどにより、単年度の実質公債比率の比較では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％となった。</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カ年平均では増減なしの</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≪単年度実質公債費比率≫</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75353</xdr:rowOff>
    </xdr:from>
    <xdr:to>
      <xdr:col>81</xdr:col>
      <xdr:colOff>44450</xdr:colOff>
      <xdr:row>43</xdr:row>
      <xdr:rowOff>143510</xdr:rowOff>
    </xdr:to>
    <xdr:cxnSp macro="">
      <xdr:nvCxnSpPr>
        <xdr:cNvPr id="377" name="直線コネクタ 376"/>
        <xdr:cNvCxnSpPr/>
      </xdr:nvCxnSpPr>
      <xdr:spPr>
        <a:xfrm flipV="1">
          <a:off x="17018000" y="607610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8"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9" name="直線コネクタ 378"/>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161730</xdr:rowOff>
    </xdr:from>
    <xdr:ext cx="762000" cy="259045"/>
    <xdr:sp macro="" textlink="">
      <xdr:nvSpPr>
        <xdr:cNvPr id="380"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75353</xdr:rowOff>
    </xdr:from>
    <xdr:to>
      <xdr:col>81</xdr:col>
      <xdr:colOff>133350</xdr:colOff>
      <xdr:row>35</xdr:row>
      <xdr:rowOff>75353</xdr:rowOff>
    </xdr:to>
    <xdr:cxnSp macro="">
      <xdr:nvCxnSpPr>
        <xdr:cNvPr id="381" name="直線コネクタ 380"/>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80857</xdr:rowOff>
    </xdr:from>
    <xdr:to>
      <xdr:col>81</xdr:col>
      <xdr:colOff>44450</xdr:colOff>
      <xdr:row>36</xdr:row>
      <xdr:rowOff>80857</xdr:rowOff>
    </xdr:to>
    <xdr:cxnSp macro="">
      <xdr:nvCxnSpPr>
        <xdr:cNvPr id="382" name="直線コネクタ 381"/>
        <xdr:cNvCxnSpPr/>
      </xdr:nvCxnSpPr>
      <xdr:spPr>
        <a:xfrm>
          <a:off x="16179800" y="6253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53357</xdr:rowOff>
    </xdr:from>
    <xdr:ext cx="762000" cy="259045"/>
    <xdr:sp macro="" textlink="">
      <xdr:nvSpPr>
        <xdr:cNvPr id="383" name="公債費負担の状況平均値テキスト"/>
        <xdr:cNvSpPr txBox="1"/>
      </xdr:nvSpPr>
      <xdr:spPr>
        <a:xfrm>
          <a:off x="17106900" y="656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384" name="フローチャート: 判断 383"/>
        <xdr:cNvSpPr/>
      </xdr:nvSpPr>
      <xdr:spPr>
        <a:xfrm>
          <a:off x="169672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80857</xdr:rowOff>
    </xdr:from>
    <xdr:to>
      <xdr:col>77</xdr:col>
      <xdr:colOff>44450</xdr:colOff>
      <xdr:row>36</xdr:row>
      <xdr:rowOff>104987</xdr:rowOff>
    </xdr:to>
    <xdr:cxnSp macro="">
      <xdr:nvCxnSpPr>
        <xdr:cNvPr id="385" name="直線コネクタ 384"/>
        <xdr:cNvCxnSpPr/>
      </xdr:nvCxnSpPr>
      <xdr:spPr>
        <a:xfrm flipV="1">
          <a:off x="15290800" y="62530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97367</xdr:rowOff>
    </xdr:from>
    <xdr:to>
      <xdr:col>77</xdr:col>
      <xdr:colOff>95250</xdr:colOff>
      <xdr:row>39</xdr:row>
      <xdr:rowOff>27517</xdr:rowOff>
    </xdr:to>
    <xdr:sp macro="" textlink="">
      <xdr:nvSpPr>
        <xdr:cNvPr id="386" name="フローチャート: 判断 385"/>
        <xdr:cNvSpPr/>
      </xdr:nvSpPr>
      <xdr:spPr>
        <a:xfrm>
          <a:off x="161290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12294</xdr:rowOff>
    </xdr:from>
    <xdr:ext cx="736600" cy="259045"/>
    <xdr:sp macro="" textlink="">
      <xdr:nvSpPr>
        <xdr:cNvPr id="387" name="テキスト ボックス 386"/>
        <xdr:cNvSpPr txBox="1"/>
      </xdr:nvSpPr>
      <xdr:spPr>
        <a:xfrm>
          <a:off x="15798800" y="669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104987</xdr:rowOff>
    </xdr:from>
    <xdr:to>
      <xdr:col>72</xdr:col>
      <xdr:colOff>203200</xdr:colOff>
      <xdr:row>36</xdr:row>
      <xdr:rowOff>145203</xdr:rowOff>
    </xdr:to>
    <xdr:cxnSp macro="">
      <xdr:nvCxnSpPr>
        <xdr:cNvPr id="388" name="直線コネクタ 387"/>
        <xdr:cNvCxnSpPr/>
      </xdr:nvCxnSpPr>
      <xdr:spPr>
        <a:xfrm flipV="1">
          <a:off x="14401800" y="627718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81280</xdr:rowOff>
    </xdr:from>
    <xdr:to>
      <xdr:col>73</xdr:col>
      <xdr:colOff>44450</xdr:colOff>
      <xdr:row>39</xdr:row>
      <xdr:rowOff>11430</xdr:rowOff>
    </xdr:to>
    <xdr:sp macro="" textlink="">
      <xdr:nvSpPr>
        <xdr:cNvPr id="389" name="フローチャート: 判断 388"/>
        <xdr:cNvSpPr/>
      </xdr:nvSpPr>
      <xdr:spPr>
        <a:xfrm>
          <a:off x="15240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167657</xdr:rowOff>
    </xdr:from>
    <xdr:ext cx="762000" cy="259045"/>
    <xdr:sp macro="" textlink="">
      <xdr:nvSpPr>
        <xdr:cNvPr id="390" name="テキスト ボックス 389"/>
        <xdr:cNvSpPr txBox="1"/>
      </xdr:nvSpPr>
      <xdr:spPr>
        <a:xfrm>
          <a:off x="149098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145203</xdr:rowOff>
    </xdr:from>
    <xdr:to>
      <xdr:col>68</xdr:col>
      <xdr:colOff>152400</xdr:colOff>
      <xdr:row>37</xdr:row>
      <xdr:rowOff>22013</xdr:rowOff>
    </xdr:to>
    <xdr:cxnSp macro="">
      <xdr:nvCxnSpPr>
        <xdr:cNvPr id="391" name="直線コネクタ 390"/>
        <xdr:cNvCxnSpPr/>
      </xdr:nvCxnSpPr>
      <xdr:spPr>
        <a:xfrm flipV="1">
          <a:off x="13512800" y="631740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33020</xdr:rowOff>
    </xdr:from>
    <xdr:to>
      <xdr:col>68</xdr:col>
      <xdr:colOff>203200</xdr:colOff>
      <xdr:row>38</xdr:row>
      <xdr:rowOff>134620</xdr:rowOff>
    </xdr:to>
    <xdr:sp macro="" textlink="">
      <xdr:nvSpPr>
        <xdr:cNvPr id="392" name="フローチャート: 判断 391"/>
        <xdr:cNvSpPr/>
      </xdr:nvSpPr>
      <xdr:spPr>
        <a:xfrm>
          <a:off x="14351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119397</xdr:rowOff>
    </xdr:from>
    <xdr:ext cx="762000" cy="259045"/>
    <xdr:sp macro="" textlink="">
      <xdr:nvSpPr>
        <xdr:cNvPr id="393" name="テキスト ボックス 392"/>
        <xdr:cNvSpPr txBox="1"/>
      </xdr:nvSpPr>
      <xdr:spPr>
        <a:xfrm>
          <a:off x="14020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89323</xdr:rowOff>
    </xdr:from>
    <xdr:to>
      <xdr:col>64</xdr:col>
      <xdr:colOff>152400</xdr:colOff>
      <xdr:row>39</xdr:row>
      <xdr:rowOff>19473</xdr:rowOff>
    </xdr:to>
    <xdr:sp macro="" textlink="">
      <xdr:nvSpPr>
        <xdr:cNvPr id="394" name="フローチャート: 判断 393"/>
        <xdr:cNvSpPr/>
      </xdr:nvSpPr>
      <xdr:spPr>
        <a:xfrm>
          <a:off x="13462000" y="660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4250</xdr:rowOff>
    </xdr:from>
    <xdr:ext cx="762000" cy="259045"/>
    <xdr:sp macro="" textlink="">
      <xdr:nvSpPr>
        <xdr:cNvPr id="395" name="テキスト ボックス 394"/>
        <xdr:cNvSpPr txBox="1"/>
      </xdr:nvSpPr>
      <xdr:spPr>
        <a:xfrm>
          <a:off x="131318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30057</xdr:rowOff>
    </xdr:from>
    <xdr:to>
      <xdr:col>81</xdr:col>
      <xdr:colOff>95250</xdr:colOff>
      <xdr:row>36</xdr:row>
      <xdr:rowOff>131657</xdr:rowOff>
    </xdr:to>
    <xdr:sp macro="" textlink="">
      <xdr:nvSpPr>
        <xdr:cNvPr id="401" name="楕円 400"/>
        <xdr:cNvSpPr/>
      </xdr:nvSpPr>
      <xdr:spPr>
        <a:xfrm>
          <a:off x="16967200" y="62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46584</xdr:rowOff>
    </xdr:from>
    <xdr:ext cx="762000" cy="259045"/>
    <xdr:sp macro="" textlink="">
      <xdr:nvSpPr>
        <xdr:cNvPr id="402" name="公債費負担の状況該当値テキスト"/>
        <xdr:cNvSpPr txBox="1"/>
      </xdr:nvSpPr>
      <xdr:spPr>
        <a:xfrm>
          <a:off x="17106900" y="60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30057</xdr:rowOff>
    </xdr:from>
    <xdr:to>
      <xdr:col>77</xdr:col>
      <xdr:colOff>95250</xdr:colOff>
      <xdr:row>36</xdr:row>
      <xdr:rowOff>131657</xdr:rowOff>
    </xdr:to>
    <xdr:sp macro="" textlink="">
      <xdr:nvSpPr>
        <xdr:cNvPr id="403" name="楕円 402"/>
        <xdr:cNvSpPr/>
      </xdr:nvSpPr>
      <xdr:spPr>
        <a:xfrm>
          <a:off x="16129000" y="62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141834</xdr:rowOff>
    </xdr:from>
    <xdr:ext cx="736600" cy="259045"/>
    <xdr:sp macro="" textlink="">
      <xdr:nvSpPr>
        <xdr:cNvPr id="404" name="テキスト ボックス 403"/>
        <xdr:cNvSpPr txBox="1"/>
      </xdr:nvSpPr>
      <xdr:spPr>
        <a:xfrm>
          <a:off x="15798800" y="5971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54187</xdr:rowOff>
    </xdr:from>
    <xdr:to>
      <xdr:col>73</xdr:col>
      <xdr:colOff>44450</xdr:colOff>
      <xdr:row>36</xdr:row>
      <xdr:rowOff>155787</xdr:rowOff>
    </xdr:to>
    <xdr:sp macro="" textlink="">
      <xdr:nvSpPr>
        <xdr:cNvPr id="405" name="楕円 404"/>
        <xdr:cNvSpPr/>
      </xdr:nvSpPr>
      <xdr:spPr>
        <a:xfrm>
          <a:off x="15240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165964</xdr:rowOff>
    </xdr:from>
    <xdr:ext cx="762000" cy="259045"/>
    <xdr:sp macro="" textlink="">
      <xdr:nvSpPr>
        <xdr:cNvPr id="406" name="テキスト ボックス 405"/>
        <xdr:cNvSpPr txBox="1"/>
      </xdr:nvSpPr>
      <xdr:spPr>
        <a:xfrm>
          <a:off x="14909800" y="599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94403</xdr:rowOff>
    </xdr:from>
    <xdr:to>
      <xdr:col>68</xdr:col>
      <xdr:colOff>203200</xdr:colOff>
      <xdr:row>37</xdr:row>
      <xdr:rowOff>24553</xdr:rowOff>
    </xdr:to>
    <xdr:sp macro="" textlink="">
      <xdr:nvSpPr>
        <xdr:cNvPr id="407" name="楕円 406"/>
        <xdr:cNvSpPr/>
      </xdr:nvSpPr>
      <xdr:spPr>
        <a:xfrm>
          <a:off x="14351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34730</xdr:rowOff>
    </xdr:from>
    <xdr:ext cx="762000" cy="259045"/>
    <xdr:sp macro="" textlink="">
      <xdr:nvSpPr>
        <xdr:cNvPr id="408" name="テキスト ボックス 407"/>
        <xdr:cNvSpPr txBox="1"/>
      </xdr:nvSpPr>
      <xdr:spPr>
        <a:xfrm>
          <a:off x="14020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142663</xdr:rowOff>
    </xdr:from>
    <xdr:to>
      <xdr:col>64</xdr:col>
      <xdr:colOff>152400</xdr:colOff>
      <xdr:row>37</xdr:row>
      <xdr:rowOff>72813</xdr:rowOff>
    </xdr:to>
    <xdr:sp macro="" textlink="">
      <xdr:nvSpPr>
        <xdr:cNvPr id="409" name="楕円 408"/>
        <xdr:cNvSpPr/>
      </xdr:nvSpPr>
      <xdr:spPr>
        <a:xfrm>
          <a:off x="13462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82990</xdr:rowOff>
    </xdr:from>
    <xdr:ext cx="762000" cy="259045"/>
    <xdr:sp macro="" textlink="">
      <xdr:nvSpPr>
        <xdr:cNvPr id="410" name="テキスト ボックス 409"/>
        <xdr:cNvSpPr txBox="1"/>
      </xdr:nvSpPr>
      <xdr:spPr>
        <a:xfrm>
          <a:off x="13131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減税補てん債や退職手当債の償還が進んだことにより一般会計等の年度末地方債現在高が</a:t>
          </a:r>
          <a:r>
            <a:rPr kumimoji="1" lang="en-US" altLang="ja-JP" sz="1300">
              <a:latin typeface="ＭＳ Ｐゴシック" panose="020B0600070205080204" pitchFamily="50" charset="-128"/>
              <a:ea typeface="ＭＳ Ｐゴシック" panose="020B0600070205080204" pitchFamily="50" charset="-128"/>
            </a:rPr>
            <a:t>348</a:t>
          </a:r>
          <a:r>
            <a:rPr kumimoji="1" lang="ja-JP" altLang="en-US" sz="1300">
              <a:latin typeface="ＭＳ Ｐゴシック" panose="020B0600070205080204" pitchFamily="50" charset="-128"/>
              <a:ea typeface="ＭＳ Ｐゴシック" panose="020B0600070205080204" pitchFamily="50" charset="-128"/>
            </a:rPr>
            <a:t>百万円の減となるほか、土地開発公社の経営健全化を推進したことにより土地開発公社に係る将来負担額が</a:t>
          </a:r>
          <a:r>
            <a:rPr kumimoji="1" lang="en-US" altLang="ja-JP" sz="1300">
              <a:latin typeface="ＭＳ Ｐゴシック" panose="020B0600070205080204" pitchFamily="50" charset="-128"/>
              <a:ea typeface="ＭＳ Ｐゴシック" panose="020B0600070205080204" pitchFamily="50" charset="-128"/>
            </a:rPr>
            <a:t>1,300</a:t>
          </a:r>
          <a:r>
            <a:rPr kumimoji="1" lang="ja-JP" altLang="en-US" sz="1300">
              <a:latin typeface="ＭＳ Ｐゴシック" panose="020B0600070205080204" pitchFamily="50" charset="-128"/>
              <a:ea typeface="ＭＳ Ｐゴシック" panose="020B0600070205080204" pitchFamily="50" charset="-128"/>
            </a:rPr>
            <a:t>百万円の減となるなど、将来負担額総額では</a:t>
          </a:r>
          <a:r>
            <a:rPr kumimoji="1" lang="en-US" altLang="ja-JP" sz="1300">
              <a:latin typeface="ＭＳ Ｐゴシック" panose="020B0600070205080204" pitchFamily="50" charset="-128"/>
              <a:ea typeface="ＭＳ Ｐゴシック" panose="020B0600070205080204" pitchFamily="50" charset="-128"/>
            </a:rPr>
            <a:t>1,618</a:t>
          </a:r>
          <a:r>
            <a:rPr kumimoji="1" lang="ja-JP" altLang="en-US" sz="1300">
              <a:latin typeface="ＭＳ Ｐゴシック" panose="020B0600070205080204" pitchFamily="50" charset="-128"/>
              <a:ea typeface="ＭＳ Ｐゴシック" panose="020B0600070205080204" pitchFamily="50" charset="-128"/>
            </a:rPr>
            <a:t>百万円の減となった。</a:t>
          </a:r>
        </a:p>
        <a:p>
          <a:r>
            <a:rPr kumimoji="1" lang="ja-JP" altLang="en-US" sz="1300">
              <a:latin typeface="ＭＳ Ｐゴシック" panose="020B0600070205080204" pitchFamily="50" charset="-128"/>
              <a:ea typeface="ＭＳ Ｐゴシック" panose="020B0600070205080204" pitchFamily="50" charset="-128"/>
            </a:rPr>
            <a:t>　また、養老線支援基金の創設などにより、将来負担額から差し引く充当可能財源等は</a:t>
          </a:r>
          <a:r>
            <a:rPr kumimoji="1" lang="en-US" altLang="ja-JP" sz="1300">
              <a:latin typeface="ＭＳ Ｐゴシック" panose="020B0600070205080204" pitchFamily="50" charset="-128"/>
              <a:ea typeface="ＭＳ Ｐゴシック" panose="020B0600070205080204" pitchFamily="50" charset="-128"/>
            </a:rPr>
            <a:t>1,343</a:t>
          </a:r>
          <a:r>
            <a:rPr kumimoji="1" lang="ja-JP" altLang="en-US" sz="1300">
              <a:latin typeface="ＭＳ Ｐゴシック" panose="020B0600070205080204" pitchFamily="50" charset="-128"/>
              <a:ea typeface="ＭＳ Ｐゴシック" panose="020B0600070205080204" pitchFamily="50" charset="-128"/>
            </a:rPr>
            <a:t>百万円の増となった。</a:t>
          </a:r>
        </a:p>
        <a:p>
          <a:r>
            <a:rPr kumimoji="1" lang="ja-JP" altLang="en-US" sz="1300">
              <a:latin typeface="ＭＳ Ｐゴシック" panose="020B0600070205080204" pitchFamily="50" charset="-128"/>
              <a:ea typeface="ＭＳ Ｐゴシック" panose="020B0600070205080204" pitchFamily="50" charset="-128"/>
            </a:rPr>
            <a:t>　将来負担額の減に加え、充当可能財源等の増により、将来負担比率は前年度比</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48980</xdr:rowOff>
    </xdr:to>
    <xdr:cxnSp macro="">
      <xdr:nvCxnSpPr>
        <xdr:cNvPr id="439" name="直線コネクタ 438"/>
        <xdr:cNvCxnSpPr/>
      </xdr:nvCxnSpPr>
      <xdr:spPr>
        <a:xfrm flipV="1">
          <a:off x="17018000" y="2370667"/>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21057</xdr:rowOff>
    </xdr:from>
    <xdr:ext cx="762000" cy="259045"/>
    <xdr:sp macro="" textlink="">
      <xdr:nvSpPr>
        <xdr:cNvPr id="440" name="将来負担の状況最小値テキスト"/>
        <xdr:cNvSpPr txBox="1"/>
      </xdr:nvSpPr>
      <xdr:spPr>
        <a:xfrm>
          <a:off x="17106900" y="379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48980</xdr:rowOff>
    </xdr:from>
    <xdr:to>
      <xdr:col>81</xdr:col>
      <xdr:colOff>133350</xdr:colOff>
      <xdr:row>22</xdr:row>
      <xdr:rowOff>48980</xdr:rowOff>
    </xdr:to>
    <xdr:cxnSp macro="">
      <xdr:nvCxnSpPr>
        <xdr:cNvPr id="441" name="直線コネクタ 440"/>
        <xdr:cNvCxnSpPr/>
      </xdr:nvCxnSpPr>
      <xdr:spPr>
        <a:xfrm>
          <a:off x="16929100" y="382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16214</xdr:rowOff>
    </xdr:from>
    <xdr:to>
      <xdr:col>81</xdr:col>
      <xdr:colOff>44450</xdr:colOff>
      <xdr:row>14</xdr:row>
      <xdr:rowOff>95843</xdr:rowOff>
    </xdr:to>
    <xdr:cxnSp macro="">
      <xdr:nvCxnSpPr>
        <xdr:cNvPr id="444" name="直線コネクタ 443"/>
        <xdr:cNvCxnSpPr/>
      </xdr:nvCxnSpPr>
      <xdr:spPr>
        <a:xfrm flipV="1">
          <a:off x="16179800" y="2416514"/>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53315</xdr:rowOff>
    </xdr:from>
    <xdr:ext cx="762000" cy="259045"/>
    <xdr:sp macro="" textlink="">
      <xdr:nvSpPr>
        <xdr:cNvPr id="445" name="将来負担の状況平均値テキスト"/>
        <xdr:cNvSpPr txBox="1"/>
      </xdr:nvSpPr>
      <xdr:spPr>
        <a:xfrm>
          <a:off x="17106900" y="2453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81238</xdr:rowOff>
    </xdr:from>
    <xdr:to>
      <xdr:col>81</xdr:col>
      <xdr:colOff>95250</xdr:colOff>
      <xdr:row>15</xdr:row>
      <xdr:rowOff>11388</xdr:rowOff>
    </xdr:to>
    <xdr:sp macro="" textlink="">
      <xdr:nvSpPr>
        <xdr:cNvPr id="446" name="フローチャート: 判断 445"/>
        <xdr:cNvSpPr/>
      </xdr:nvSpPr>
      <xdr:spPr>
        <a:xfrm>
          <a:off x="169672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77343</xdr:rowOff>
    </xdr:from>
    <xdr:to>
      <xdr:col>77</xdr:col>
      <xdr:colOff>44450</xdr:colOff>
      <xdr:row>14</xdr:row>
      <xdr:rowOff>95843</xdr:rowOff>
    </xdr:to>
    <xdr:cxnSp macro="">
      <xdr:nvCxnSpPr>
        <xdr:cNvPr id="447" name="直線コネクタ 446"/>
        <xdr:cNvCxnSpPr/>
      </xdr:nvCxnSpPr>
      <xdr:spPr>
        <a:xfrm>
          <a:off x="15290800" y="2477643"/>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113411</xdr:rowOff>
    </xdr:from>
    <xdr:to>
      <xdr:col>77</xdr:col>
      <xdr:colOff>95250</xdr:colOff>
      <xdr:row>15</xdr:row>
      <xdr:rowOff>43561</xdr:rowOff>
    </xdr:to>
    <xdr:sp macro="" textlink="">
      <xdr:nvSpPr>
        <xdr:cNvPr id="448" name="フローチャート: 判断 447"/>
        <xdr:cNvSpPr/>
      </xdr:nvSpPr>
      <xdr:spPr>
        <a:xfrm>
          <a:off x="16129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28338</xdr:rowOff>
    </xdr:from>
    <xdr:ext cx="736600" cy="259045"/>
    <xdr:sp macro="" textlink="">
      <xdr:nvSpPr>
        <xdr:cNvPr id="449" name="テキスト ボックス 448"/>
        <xdr:cNvSpPr txBox="1"/>
      </xdr:nvSpPr>
      <xdr:spPr>
        <a:xfrm>
          <a:off x="15798800" y="260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77343</xdr:rowOff>
    </xdr:from>
    <xdr:to>
      <xdr:col>72</xdr:col>
      <xdr:colOff>203200</xdr:colOff>
      <xdr:row>14</xdr:row>
      <xdr:rowOff>125603</xdr:rowOff>
    </xdr:to>
    <xdr:cxnSp macro="">
      <xdr:nvCxnSpPr>
        <xdr:cNvPr id="450" name="直線コネクタ 449"/>
        <xdr:cNvCxnSpPr/>
      </xdr:nvCxnSpPr>
      <xdr:spPr>
        <a:xfrm flipV="1">
          <a:off x="14401800" y="247764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29760</xdr:rowOff>
    </xdr:from>
    <xdr:to>
      <xdr:col>73</xdr:col>
      <xdr:colOff>44450</xdr:colOff>
      <xdr:row>14</xdr:row>
      <xdr:rowOff>131360</xdr:rowOff>
    </xdr:to>
    <xdr:sp macro="" textlink="">
      <xdr:nvSpPr>
        <xdr:cNvPr id="451" name="フローチャート: 判断 450"/>
        <xdr:cNvSpPr/>
      </xdr:nvSpPr>
      <xdr:spPr>
        <a:xfrm>
          <a:off x="15240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116137</xdr:rowOff>
    </xdr:from>
    <xdr:ext cx="762000" cy="259045"/>
    <xdr:sp macro="" textlink="">
      <xdr:nvSpPr>
        <xdr:cNvPr id="452" name="テキスト ボックス 451"/>
        <xdr:cNvSpPr txBox="1"/>
      </xdr:nvSpPr>
      <xdr:spPr>
        <a:xfrm>
          <a:off x="14909800" y="251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107103</xdr:rowOff>
    </xdr:from>
    <xdr:to>
      <xdr:col>68</xdr:col>
      <xdr:colOff>152400</xdr:colOff>
      <xdr:row>14</xdr:row>
      <xdr:rowOff>125603</xdr:rowOff>
    </xdr:to>
    <xdr:cxnSp macro="">
      <xdr:nvCxnSpPr>
        <xdr:cNvPr id="453" name="直線コネクタ 452"/>
        <xdr:cNvCxnSpPr/>
      </xdr:nvCxnSpPr>
      <xdr:spPr>
        <a:xfrm>
          <a:off x="13512800" y="2507403"/>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164888</xdr:rowOff>
    </xdr:from>
    <xdr:to>
      <xdr:col>68</xdr:col>
      <xdr:colOff>203200</xdr:colOff>
      <xdr:row>15</xdr:row>
      <xdr:rowOff>95038</xdr:rowOff>
    </xdr:to>
    <xdr:sp macro="" textlink="">
      <xdr:nvSpPr>
        <xdr:cNvPr id="454" name="フローチャート: 判断 453"/>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79815</xdr:rowOff>
    </xdr:from>
    <xdr:ext cx="762000" cy="259045"/>
    <xdr:sp macro="" textlink="">
      <xdr:nvSpPr>
        <xdr:cNvPr id="455" name="テキスト ボックス 454"/>
        <xdr:cNvSpPr txBox="1"/>
      </xdr:nvSpPr>
      <xdr:spPr>
        <a:xfrm>
          <a:off x="14020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10329</xdr:rowOff>
    </xdr:from>
    <xdr:to>
      <xdr:col>64</xdr:col>
      <xdr:colOff>152400</xdr:colOff>
      <xdr:row>15</xdr:row>
      <xdr:rowOff>111929</xdr:rowOff>
    </xdr:to>
    <xdr:sp macro="" textlink="">
      <xdr:nvSpPr>
        <xdr:cNvPr id="456" name="フローチャート: 判断 455"/>
        <xdr:cNvSpPr/>
      </xdr:nvSpPr>
      <xdr:spPr>
        <a:xfrm>
          <a:off x="13462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96706</xdr:rowOff>
    </xdr:from>
    <xdr:ext cx="762000" cy="259045"/>
    <xdr:sp macro="" textlink="">
      <xdr:nvSpPr>
        <xdr:cNvPr id="457" name="テキスト ボックス 456"/>
        <xdr:cNvSpPr txBox="1"/>
      </xdr:nvSpPr>
      <xdr:spPr>
        <a:xfrm>
          <a:off x="13131800" y="266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136864</xdr:rowOff>
    </xdr:from>
    <xdr:to>
      <xdr:col>81</xdr:col>
      <xdr:colOff>95250</xdr:colOff>
      <xdr:row>14</xdr:row>
      <xdr:rowOff>67014</xdr:rowOff>
    </xdr:to>
    <xdr:sp macro="" textlink="">
      <xdr:nvSpPr>
        <xdr:cNvPr id="463" name="楕円 462"/>
        <xdr:cNvSpPr/>
      </xdr:nvSpPr>
      <xdr:spPr>
        <a:xfrm>
          <a:off x="16967200" y="236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58141</xdr:rowOff>
    </xdr:from>
    <xdr:ext cx="762000" cy="259045"/>
    <xdr:sp macro="" textlink="">
      <xdr:nvSpPr>
        <xdr:cNvPr id="464" name="将来負担の状況該当値テキスト"/>
        <xdr:cNvSpPr txBox="1"/>
      </xdr:nvSpPr>
      <xdr:spPr>
        <a:xfrm>
          <a:off x="17106900" y="2286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45043</xdr:rowOff>
    </xdr:from>
    <xdr:to>
      <xdr:col>77</xdr:col>
      <xdr:colOff>95250</xdr:colOff>
      <xdr:row>14</xdr:row>
      <xdr:rowOff>146643</xdr:rowOff>
    </xdr:to>
    <xdr:sp macro="" textlink="">
      <xdr:nvSpPr>
        <xdr:cNvPr id="465" name="楕円 464"/>
        <xdr:cNvSpPr/>
      </xdr:nvSpPr>
      <xdr:spPr>
        <a:xfrm>
          <a:off x="16129000" y="244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156820</xdr:rowOff>
    </xdr:from>
    <xdr:ext cx="736600" cy="259045"/>
    <xdr:sp macro="" textlink="">
      <xdr:nvSpPr>
        <xdr:cNvPr id="466" name="テキスト ボックス 465"/>
        <xdr:cNvSpPr txBox="1"/>
      </xdr:nvSpPr>
      <xdr:spPr>
        <a:xfrm>
          <a:off x="15798800" y="221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26543</xdr:rowOff>
    </xdr:from>
    <xdr:to>
      <xdr:col>73</xdr:col>
      <xdr:colOff>44450</xdr:colOff>
      <xdr:row>14</xdr:row>
      <xdr:rowOff>128143</xdr:rowOff>
    </xdr:to>
    <xdr:sp macro="" textlink="">
      <xdr:nvSpPr>
        <xdr:cNvPr id="467" name="楕円 466"/>
        <xdr:cNvSpPr/>
      </xdr:nvSpPr>
      <xdr:spPr>
        <a:xfrm>
          <a:off x="15240000" y="24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138320</xdr:rowOff>
    </xdr:from>
    <xdr:ext cx="762000" cy="259045"/>
    <xdr:sp macro="" textlink="">
      <xdr:nvSpPr>
        <xdr:cNvPr id="468" name="テキスト ボックス 467"/>
        <xdr:cNvSpPr txBox="1"/>
      </xdr:nvSpPr>
      <xdr:spPr>
        <a:xfrm>
          <a:off x="14909800" y="219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74803</xdr:rowOff>
    </xdr:from>
    <xdr:to>
      <xdr:col>68</xdr:col>
      <xdr:colOff>203200</xdr:colOff>
      <xdr:row>15</xdr:row>
      <xdr:rowOff>4953</xdr:rowOff>
    </xdr:to>
    <xdr:sp macro="" textlink="">
      <xdr:nvSpPr>
        <xdr:cNvPr id="469" name="楕円 468"/>
        <xdr:cNvSpPr/>
      </xdr:nvSpPr>
      <xdr:spPr>
        <a:xfrm>
          <a:off x="14351000" y="24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15130</xdr:rowOff>
    </xdr:from>
    <xdr:ext cx="762000" cy="259045"/>
    <xdr:sp macro="" textlink="">
      <xdr:nvSpPr>
        <xdr:cNvPr id="470" name="テキスト ボックス 469"/>
        <xdr:cNvSpPr txBox="1"/>
      </xdr:nvSpPr>
      <xdr:spPr>
        <a:xfrm>
          <a:off x="14020800" y="224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56303</xdr:rowOff>
    </xdr:from>
    <xdr:to>
      <xdr:col>64</xdr:col>
      <xdr:colOff>152400</xdr:colOff>
      <xdr:row>14</xdr:row>
      <xdr:rowOff>157903</xdr:rowOff>
    </xdr:to>
    <xdr:sp macro="" textlink="">
      <xdr:nvSpPr>
        <xdr:cNvPr id="471" name="楕円 470"/>
        <xdr:cNvSpPr/>
      </xdr:nvSpPr>
      <xdr:spPr>
        <a:xfrm>
          <a:off x="13462000" y="24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168080</xdr:rowOff>
    </xdr:from>
    <xdr:ext cx="762000" cy="259045"/>
    <xdr:sp macro="" textlink="">
      <xdr:nvSpPr>
        <xdr:cNvPr id="472" name="テキスト ボックス 471"/>
        <xdr:cNvSpPr txBox="1"/>
      </xdr:nvSpPr>
      <xdr:spPr>
        <a:xfrm>
          <a:off x="13131800" y="222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161,926
157,221
206.57
59,557,374
57,331,167
2,067,591
35,162,131
65,166,785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退職者の増加に伴う退職手当の増や人事院勧告等の影響に伴う期末勤勉手当の増などにより、分子である人件費に係る経常経費充当一般財源は前年度比</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百万円の増となったが、分母である経常一般財源等が、地方消費税交付金、普通交付税、臨時財政対策債などの増により前年度比</a:t>
          </a:r>
          <a:r>
            <a:rPr kumimoji="1" lang="en-US" altLang="ja-JP" sz="1300">
              <a:latin typeface="ＭＳ Ｐゴシック" panose="020B0600070205080204" pitchFamily="50" charset="-128"/>
              <a:ea typeface="ＭＳ Ｐゴシック" panose="020B0600070205080204" pitchFamily="50" charset="-128"/>
            </a:rPr>
            <a:t>808</a:t>
          </a:r>
          <a:r>
            <a:rPr kumimoji="1" lang="ja-JP" altLang="en-US" sz="1300">
              <a:latin typeface="ＭＳ Ｐゴシック" panose="020B0600070205080204" pitchFamily="50" charset="-128"/>
              <a:ea typeface="ＭＳ Ｐゴシック" panose="020B0600070205080204" pitchFamily="50" charset="-128"/>
            </a:rPr>
            <a:t>百万円の増となったことにより、人件費に係る経常収支比率は前年度比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22.7</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26307</xdr:rowOff>
    </xdr:to>
    <xdr:cxnSp macro="">
      <xdr:nvCxnSpPr>
        <xdr:cNvPr id="63" name="直線コネクタ 62"/>
        <xdr:cNvCxnSpPr/>
      </xdr:nvCxnSpPr>
      <xdr:spPr>
        <a:xfrm flipV="1">
          <a:off x="4826000" y="55644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169834</xdr:rowOff>
    </xdr:from>
    <xdr:ext cx="762000" cy="259045"/>
    <xdr:sp macro="" textlink="">
      <xdr:nvSpPr>
        <xdr:cNvPr id="64" name="人件費最小値テキスト"/>
        <xdr:cNvSpPr txBox="1"/>
      </xdr:nvSpPr>
      <xdr:spPr>
        <a:xfrm>
          <a:off x="49149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26307</xdr:rowOff>
    </xdr:from>
    <xdr:to>
      <xdr:col>24</xdr:col>
      <xdr:colOff>114300</xdr:colOff>
      <xdr:row>41</xdr:row>
      <xdr:rowOff>26307</xdr:rowOff>
    </xdr:to>
    <xdr:cxnSp macro="">
      <xdr:nvCxnSpPr>
        <xdr:cNvPr id="65" name="直線コネクタ 64"/>
        <xdr:cNvCxnSpPr/>
      </xdr:nvCxnSpPr>
      <xdr:spPr>
        <a:xfrm>
          <a:off x="4737100" y="705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35</xdr:row>
      <xdr:rowOff>118836</xdr:rowOff>
    </xdr:to>
    <xdr:cxnSp macro="">
      <xdr:nvCxnSpPr>
        <xdr:cNvPr id="68" name="直線コネクタ 67"/>
        <xdr:cNvCxnSpPr/>
      </xdr:nvCxnSpPr>
      <xdr:spPr>
        <a:xfrm flipV="1">
          <a:off x="3987800" y="61087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159855</xdr:rowOff>
    </xdr:from>
    <xdr:ext cx="762000" cy="259045"/>
    <xdr:sp macro="" textlink="">
      <xdr:nvSpPr>
        <xdr:cNvPr id="69" name="人件費平均値テキスト"/>
        <xdr:cNvSpPr txBox="1"/>
      </xdr:nvSpPr>
      <xdr:spPr>
        <a:xfrm>
          <a:off x="4914900" y="6160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16328</xdr:rowOff>
    </xdr:from>
    <xdr:to>
      <xdr:col>24</xdr:col>
      <xdr:colOff>76200</xdr:colOff>
      <xdr:row>36</xdr:row>
      <xdr:rowOff>117928</xdr:rowOff>
    </xdr:to>
    <xdr:sp macro="" textlink="">
      <xdr:nvSpPr>
        <xdr:cNvPr id="70" name="フローチャート: 判断 69"/>
        <xdr:cNvSpPr/>
      </xdr:nvSpPr>
      <xdr:spPr>
        <a:xfrm>
          <a:off x="47752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118836</xdr:rowOff>
    </xdr:from>
    <xdr:to>
      <xdr:col>19</xdr:col>
      <xdr:colOff>187325</xdr:colOff>
      <xdr:row>35</xdr:row>
      <xdr:rowOff>162378</xdr:rowOff>
    </xdr:to>
    <xdr:cxnSp macro="">
      <xdr:nvCxnSpPr>
        <xdr:cNvPr id="71" name="直線コネクタ 70"/>
        <xdr:cNvCxnSpPr/>
      </xdr:nvCxnSpPr>
      <xdr:spPr>
        <a:xfrm flipV="1">
          <a:off x="3098800" y="61195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48986</xdr:rowOff>
    </xdr:from>
    <xdr:to>
      <xdr:col>20</xdr:col>
      <xdr:colOff>38100</xdr:colOff>
      <xdr:row>36</xdr:row>
      <xdr:rowOff>150586</xdr:rowOff>
    </xdr:to>
    <xdr:sp macro="" textlink="">
      <xdr:nvSpPr>
        <xdr:cNvPr id="72" name="フローチャート: 判断 71"/>
        <xdr:cNvSpPr/>
      </xdr:nvSpPr>
      <xdr:spPr>
        <a:xfrm>
          <a:off x="3937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135363</xdr:rowOff>
    </xdr:from>
    <xdr:ext cx="736600" cy="259045"/>
    <xdr:sp macro="" textlink="">
      <xdr:nvSpPr>
        <xdr:cNvPr id="73" name="テキスト ボックス 72"/>
        <xdr:cNvSpPr txBox="1"/>
      </xdr:nvSpPr>
      <xdr:spPr>
        <a:xfrm>
          <a:off x="3606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162378</xdr:rowOff>
    </xdr:from>
    <xdr:to>
      <xdr:col>15</xdr:col>
      <xdr:colOff>98425</xdr:colOff>
      <xdr:row>36</xdr:row>
      <xdr:rowOff>143328</xdr:rowOff>
    </xdr:to>
    <xdr:cxnSp macro="">
      <xdr:nvCxnSpPr>
        <xdr:cNvPr id="74" name="直線コネクタ 73"/>
        <xdr:cNvCxnSpPr/>
      </xdr:nvCxnSpPr>
      <xdr:spPr>
        <a:xfrm flipV="1">
          <a:off x="2209800" y="61631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100693</xdr:rowOff>
    </xdr:from>
    <xdr:to>
      <xdr:col>15</xdr:col>
      <xdr:colOff>149225</xdr:colOff>
      <xdr:row>36</xdr:row>
      <xdr:rowOff>30843</xdr:rowOff>
    </xdr:to>
    <xdr:sp macro="" textlink="">
      <xdr:nvSpPr>
        <xdr:cNvPr id="75" name="フローチャート: 判断 74"/>
        <xdr:cNvSpPr/>
      </xdr:nvSpPr>
      <xdr:spPr>
        <a:xfrm>
          <a:off x="3048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41020</xdr:rowOff>
    </xdr:from>
    <xdr:ext cx="762000" cy="259045"/>
    <xdr:sp macro="" textlink="">
      <xdr:nvSpPr>
        <xdr:cNvPr id="76" name="テキスト ボックス 75"/>
        <xdr:cNvSpPr txBox="1"/>
      </xdr:nvSpPr>
      <xdr:spPr>
        <a:xfrm>
          <a:off x="2717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56243</xdr:rowOff>
    </xdr:from>
    <xdr:to>
      <xdr:col>11</xdr:col>
      <xdr:colOff>9525</xdr:colOff>
      <xdr:row>36</xdr:row>
      <xdr:rowOff>143328</xdr:rowOff>
    </xdr:to>
    <xdr:cxnSp macro="">
      <xdr:nvCxnSpPr>
        <xdr:cNvPr id="77" name="直線コネクタ 76"/>
        <xdr:cNvCxnSpPr/>
      </xdr:nvCxnSpPr>
      <xdr:spPr>
        <a:xfrm>
          <a:off x="1320800" y="6228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8164</xdr:rowOff>
    </xdr:from>
    <xdr:to>
      <xdr:col>11</xdr:col>
      <xdr:colOff>60325</xdr:colOff>
      <xdr:row>37</xdr:row>
      <xdr:rowOff>109764</xdr:rowOff>
    </xdr:to>
    <xdr:sp macro="" textlink="">
      <xdr:nvSpPr>
        <xdr:cNvPr id="78" name="フローチャート: 判断 77"/>
        <xdr:cNvSpPr/>
      </xdr:nvSpPr>
      <xdr:spPr>
        <a:xfrm>
          <a:off x="2159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94542</xdr:rowOff>
    </xdr:from>
    <xdr:ext cx="762000" cy="259045"/>
    <xdr:sp macro="" textlink="">
      <xdr:nvSpPr>
        <xdr:cNvPr id="79" name="テキスト ボックス 78"/>
        <xdr:cNvSpPr txBox="1"/>
      </xdr:nvSpPr>
      <xdr:spPr>
        <a:xfrm>
          <a:off x="1828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7" name="楕円 86"/>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8"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68036</xdr:rowOff>
    </xdr:from>
    <xdr:to>
      <xdr:col>20</xdr:col>
      <xdr:colOff>38100</xdr:colOff>
      <xdr:row>35</xdr:row>
      <xdr:rowOff>169636</xdr:rowOff>
    </xdr:to>
    <xdr:sp macro="" textlink="">
      <xdr:nvSpPr>
        <xdr:cNvPr id="89" name="楕円 88"/>
        <xdr:cNvSpPr/>
      </xdr:nvSpPr>
      <xdr:spPr>
        <a:xfrm>
          <a:off x="3937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8363</xdr:rowOff>
    </xdr:from>
    <xdr:ext cx="736600" cy="259045"/>
    <xdr:sp macro="" textlink="">
      <xdr:nvSpPr>
        <xdr:cNvPr id="90" name="テキスト ボックス 89"/>
        <xdr:cNvSpPr txBox="1"/>
      </xdr:nvSpPr>
      <xdr:spPr>
        <a:xfrm>
          <a:off x="3606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111578</xdr:rowOff>
    </xdr:from>
    <xdr:to>
      <xdr:col>15</xdr:col>
      <xdr:colOff>149225</xdr:colOff>
      <xdr:row>36</xdr:row>
      <xdr:rowOff>41728</xdr:rowOff>
    </xdr:to>
    <xdr:sp macro="" textlink="">
      <xdr:nvSpPr>
        <xdr:cNvPr id="91" name="楕円 90"/>
        <xdr:cNvSpPr/>
      </xdr:nvSpPr>
      <xdr:spPr>
        <a:xfrm>
          <a:off x="3048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26505</xdr:rowOff>
    </xdr:from>
    <xdr:ext cx="762000" cy="259045"/>
    <xdr:sp macro="" textlink="">
      <xdr:nvSpPr>
        <xdr:cNvPr id="92" name="テキスト ボックス 91"/>
        <xdr:cNvSpPr txBox="1"/>
      </xdr:nvSpPr>
      <xdr:spPr>
        <a:xfrm>
          <a:off x="2717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92528</xdr:rowOff>
    </xdr:from>
    <xdr:to>
      <xdr:col>11</xdr:col>
      <xdr:colOff>60325</xdr:colOff>
      <xdr:row>37</xdr:row>
      <xdr:rowOff>22678</xdr:rowOff>
    </xdr:to>
    <xdr:sp macro="" textlink="">
      <xdr:nvSpPr>
        <xdr:cNvPr id="93" name="楕円 92"/>
        <xdr:cNvSpPr/>
      </xdr:nvSpPr>
      <xdr:spPr>
        <a:xfrm>
          <a:off x="2159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32855</xdr:rowOff>
    </xdr:from>
    <xdr:ext cx="762000" cy="259045"/>
    <xdr:sp macro="" textlink="">
      <xdr:nvSpPr>
        <xdr:cNvPr id="94" name="テキスト ボックス 93"/>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5443</xdr:rowOff>
    </xdr:from>
    <xdr:to>
      <xdr:col>6</xdr:col>
      <xdr:colOff>171450</xdr:colOff>
      <xdr:row>36</xdr:row>
      <xdr:rowOff>107043</xdr:rowOff>
    </xdr:to>
    <xdr:sp macro="" textlink="">
      <xdr:nvSpPr>
        <xdr:cNvPr id="95" name="楕円 94"/>
        <xdr:cNvSpPr/>
      </xdr:nvSpPr>
      <xdr:spPr>
        <a:xfrm>
          <a:off x="1270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117220</xdr:rowOff>
    </xdr:from>
    <xdr:ext cx="762000" cy="259045"/>
    <xdr:sp macro="" textlink="">
      <xdr:nvSpPr>
        <xdr:cNvPr id="96" name="テキスト ボックス 95"/>
        <xdr:cNvSpPr txBox="1"/>
      </xdr:nvSpPr>
      <xdr:spPr>
        <a:xfrm>
          <a:off x="939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臨時職員の増加に伴う賃金の増や排水機場管理事業費の増などにより、分子である物件費に係る経常経費充当一般財源は前年度比</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百万円の増となった。</a:t>
          </a:r>
        </a:p>
        <a:p>
          <a:r>
            <a:rPr kumimoji="1" lang="ja-JP" altLang="en-US" sz="1300">
              <a:latin typeface="ＭＳ Ｐゴシック" panose="020B0600070205080204" pitchFamily="50" charset="-128"/>
              <a:ea typeface="ＭＳ Ｐゴシック" panose="020B0600070205080204" pitchFamily="50" charset="-128"/>
            </a:rPr>
            <a:t>　一方で、分母である経常一般財源等が増加したため、物件費に係る経常収支比率は前年度比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69850</xdr:rowOff>
    </xdr:to>
    <xdr:cxnSp macro="">
      <xdr:nvCxnSpPr>
        <xdr:cNvPr id="126" name="直線コネクタ 125"/>
        <xdr:cNvCxnSpPr/>
      </xdr:nvCxnSpPr>
      <xdr:spPr>
        <a:xfrm flipV="1">
          <a:off x="16510000" y="234768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61686</xdr:rowOff>
    </xdr:from>
    <xdr:to>
      <xdr:col>82</xdr:col>
      <xdr:colOff>107950</xdr:colOff>
      <xdr:row>18</xdr:row>
      <xdr:rowOff>78014</xdr:rowOff>
    </xdr:to>
    <xdr:cxnSp macro="">
      <xdr:nvCxnSpPr>
        <xdr:cNvPr id="131" name="直線コネクタ 130"/>
        <xdr:cNvCxnSpPr/>
      </xdr:nvCxnSpPr>
      <xdr:spPr>
        <a:xfrm flipV="1">
          <a:off x="15671800" y="31477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32"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78014</xdr:rowOff>
    </xdr:to>
    <xdr:cxnSp macro="">
      <xdr:nvCxnSpPr>
        <xdr:cNvPr id="134" name="直線コネクタ 133"/>
        <xdr:cNvCxnSpPr/>
      </xdr:nvCxnSpPr>
      <xdr:spPr>
        <a:xfrm>
          <a:off x="14782800" y="2984500"/>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5" name="フローチャート: 判断 134"/>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6" name="テキスト ボックス 135"/>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61686</xdr:rowOff>
    </xdr:to>
    <xdr:cxnSp macro="">
      <xdr:nvCxnSpPr>
        <xdr:cNvPr id="137" name="直線コネクタ 136"/>
        <xdr:cNvCxnSpPr/>
      </xdr:nvCxnSpPr>
      <xdr:spPr>
        <a:xfrm flipV="1">
          <a:off x="13893800" y="29845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35379</xdr:rowOff>
    </xdr:from>
    <xdr:to>
      <xdr:col>74</xdr:col>
      <xdr:colOff>31750</xdr:colOff>
      <xdr:row>17</xdr:row>
      <xdr:rowOff>136979</xdr:rowOff>
    </xdr:to>
    <xdr:sp macro="" textlink="">
      <xdr:nvSpPr>
        <xdr:cNvPr id="138" name="フローチャート: 判断 137"/>
        <xdr:cNvSpPr/>
      </xdr:nvSpPr>
      <xdr:spPr>
        <a:xfrm>
          <a:off x="14732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121756</xdr:rowOff>
    </xdr:from>
    <xdr:ext cx="762000" cy="259045"/>
    <xdr:sp macro="" textlink="">
      <xdr:nvSpPr>
        <xdr:cNvPr id="139" name="テキスト ボックス 138"/>
        <xdr:cNvSpPr txBox="1"/>
      </xdr:nvSpPr>
      <xdr:spPr>
        <a:xfrm>
          <a:off x="144018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18</xdr:row>
      <xdr:rowOff>61686</xdr:rowOff>
    </xdr:to>
    <xdr:cxnSp macro="">
      <xdr:nvCxnSpPr>
        <xdr:cNvPr id="140" name="直線コネクタ 139"/>
        <xdr:cNvCxnSpPr/>
      </xdr:nvCxnSpPr>
      <xdr:spPr>
        <a:xfrm>
          <a:off x="13004800" y="29845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43543</xdr:rowOff>
    </xdr:from>
    <xdr:to>
      <xdr:col>69</xdr:col>
      <xdr:colOff>142875</xdr:colOff>
      <xdr:row>18</xdr:row>
      <xdr:rowOff>145143</xdr:rowOff>
    </xdr:to>
    <xdr:sp macro="" textlink="">
      <xdr:nvSpPr>
        <xdr:cNvPr id="141" name="フローチャート: 判断 140"/>
        <xdr:cNvSpPr/>
      </xdr:nvSpPr>
      <xdr:spPr>
        <a:xfrm>
          <a:off x="13843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42" name="テキスト ボックス 141"/>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43" name="フローチャート: 判断 142"/>
        <xdr:cNvSpPr/>
      </xdr:nvSpPr>
      <xdr:spPr>
        <a:xfrm>
          <a:off x="12954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64606</xdr:rowOff>
    </xdr:from>
    <xdr:ext cx="762000" cy="259045"/>
    <xdr:sp macro="" textlink="">
      <xdr:nvSpPr>
        <xdr:cNvPr id="144" name="テキスト ボックス 143"/>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10886</xdr:rowOff>
    </xdr:from>
    <xdr:to>
      <xdr:col>82</xdr:col>
      <xdr:colOff>158750</xdr:colOff>
      <xdr:row>18</xdr:row>
      <xdr:rowOff>112486</xdr:rowOff>
    </xdr:to>
    <xdr:sp macro="" textlink="">
      <xdr:nvSpPr>
        <xdr:cNvPr id="150" name="楕円 149"/>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154413</xdr:rowOff>
    </xdr:from>
    <xdr:ext cx="762000" cy="259045"/>
    <xdr:sp macro="" textlink="">
      <xdr:nvSpPr>
        <xdr:cNvPr id="151" name="物件費該当値テキスト"/>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27214</xdr:rowOff>
    </xdr:from>
    <xdr:to>
      <xdr:col>78</xdr:col>
      <xdr:colOff>120650</xdr:colOff>
      <xdr:row>18</xdr:row>
      <xdr:rowOff>128814</xdr:rowOff>
    </xdr:to>
    <xdr:sp macro="" textlink="">
      <xdr:nvSpPr>
        <xdr:cNvPr id="152" name="楕円 151"/>
        <xdr:cNvSpPr/>
      </xdr:nvSpPr>
      <xdr:spPr>
        <a:xfrm>
          <a:off x="15621000" y="31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113591</xdr:rowOff>
    </xdr:from>
    <xdr:ext cx="736600" cy="259045"/>
    <xdr:sp macro="" textlink="">
      <xdr:nvSpPr>
        <xdr:cNvPr id="153" name="テキスト ボックス 152"/>
        <xdr:cNvSpPr txBox="1"/>
      </xdr:nvSpPr>
      <xdr:spPr>
        <a:xfrm>
          <a:off x="15290800" y="319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4" name="楕円 153"/>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55" name="テキスト ボックス 154"/>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6" name="楕円 155"/>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122663</xdr:rowOff>
    </xdr:from>
    <xdr:ext cx="762000" cy="259045"/>
    <xdr:sp macro="" textlink="">
      <xdr:nvSpPr>
        <xdr:cNvPr id="157" name="テキスト ボックス 156"/>
        <xdr:cNvSpPr txBox="1"/>
      </xdr:nvSpPr>
      <xdr:spPr>
        <a:xfrm>
          <a:off x="13512800" y="286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8" name="楕円 157"/>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59" name="テキスト ボックス 158"/>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障害児通所支援事業費の増などにより、分子である扶助費に係る経常経費充当一般財源は前年度比</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百万円の増となった。</a:t>
          </a:r>
        </a:p>
        <a:p>
          <a:r>
            <a:rPr kumimoji="1" lang="ja-JP" altLang="en-US" sz="1300">
              <a:latin typeface="ＭＳ Ｐゴシック" panose="020B0600070205080204" pitchFamily="50" charset="-128"/>
              <a:ea typeface="ＭＳ Ｐゴシック" panose="020B0600070205080204" pitchFamily="50" charset="-128"/>
            </a:rPr>
            <a:t>　分母である経常一般財源等が増加したため、扶助費に係る経常収支比率は前年度比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ポイントの増に留まり、</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なお、類似団体の平均を上回っている要因は、市単独の老人医療扶助や、子ども医療扶助を行っていることが考えられる。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69850</xdr:rowOff>
    </xdr:to>
    <xdr:cxnSp macro="">
      <xdr:nvCxnSpPr>
        <xdr:cNvPr id="185" name="直線コネクタ 184"/>
        <xdr:cNvCxnSpPr/>
      </xdr:nvCxnSpPr>
      <xdr:spPr>
        <a:xfrm flipV="1">
          <a:off x="4826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xdr:rowOff>
    </xdr:from>
    <xdr:to>
      <xdr:col>24</xdr:col>
      <xdr:colOff>25400</xdr:colOff>
      <xdr:row>59</xdr:row>
      <xdr:rowOff>24130</xdr:rowOff>
    </xdr:to>
    <xdr:cxnSp macro="">
      <xdr:nvCxnSpPr>
        <xdr:cNvPr id="190" name="直線コネクタ 189"/>
        <xdr:cNvCxnSpPr/>
      </xdr:nvCxnSpPr>
      <xdr:spPr>
        <a:xfrm>
          <a:off x="3987800" y="10116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127017</xdr:rowOff>
    </xdr:from>
    <xdr:ext cx="762000" cy="259045"/>
    <xdr:sp macro="" textlink="">
      <xdr:nvSpPr>
        <xdr:cNvPr id="191" name="扶助費平均値テキスト"/>
        <xdr:cNvSpPr txBox="1"/>
      </xdr:nvSpPr>
      <xdr:spPr>
        <a:xfrm>
          <a:off x="4914900" y="9728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110490</xdr:rowOff>
    </xdr:from>
    <xdr:to>
      <xdr:col>24</xdr:col>
      <xdr:colOff>76200</xdr:colOff>
      <xdr:row>58</xdr:row>
      <xdr:rowOff>40640</xdr:rowOff>
    </xdr:to>
    <xdr:sp macro="" textlink="">
      <xdr:nvSpPr>
        <xdr:cNvPr id="192" name="フローチャート: 判断 191"/>
        <xdr:cNvSpPr/>
      </xdr:nvSpPr>
      <xdr:spPr>
        <a:xfrm>
          <a:off x="4775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81280</xdr:rowOff>
    </xdr:from>
    <xdr:to>
      <xdr:col>19</xdr:col>
      <xdr:colOff>187325</xdr:colOff>
      <xdr:row>59</xdr:row>
      <xdr:rowOff>1270</xdr:rowOff>
    </xdr:to>
    <xdr:cxnSp macro="">
      <xdr:nvCxnSpPr>
        <xdr:cNvPr id="193" name="直線コネクタ 192"/>
        <xdr:cNvCxnSpPr/>
      </xdr:nvCxnSpPr>
      <xdr:spPr>
        <a:xfrm>
          <a:off x="3098800" y="10025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4" name="フローチャート: 判断 19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5097</xdr:rowOff>
    </xdr:from>
    <xdr:ext cx="736600" cy="259045"/>
    <xdr:sp macro="" textlink="">
      <xdr:nvSpPr>
        <xdr:cNvPr id="195" name="テキスト ボックス 194"/>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81280</xdr:rowOff>
    </xdr:from>
    <xdr:to>
      <xdr:col>15</xdr:col>
      <xdr:colOff>98425</xdr:colOff>
      <xdr:row>59</xdr:row>
      <xdr:rowOff>69850</xdr:rowOff>
    </xdr:to>
    <xdr:cxnSp macro="">
      <xdr:nvCxnSpPr>
        <xdr:cNvPr id="196" name="直線コネクタ 195"/>
        <xdr:cNvCxnSpPr/>
      </xdr:nvCxnSpPr>
      <xdr:spPr>
        <a:xfrm flipV="1">
          <a:off x="2209800" y="10025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xdr:rowOff>
    </xdr:from>
    <xdr:to>
      <xdr:col>11</xdr:col>
      <xdr:colOff>9525</xdr:colOff>
      <xdr:row>59</xdr:row>
      <xdr:rowOff>69850</xdr:rowOff>
    </xdr:to>
    <xdr:cxnSp macro="">
      <xdr:nvCxnSpPr>
        <xdr:cNvPr id="199" name="直線コネクタ 198"/>
        <xdr:cNvCxnSpPr/>
      </xdr:nvCxnSpPr>
      <xdr:spPr>
        <a:xfrm>
          <a:off x="1320800" y="1011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41910</xdr:rowOff>
    </xdr:from>
    <xdr:to>
      <xdr:col>11</xdr:col>
      <xdr:colOff>60325</xdr:colOff>
      <xdr:row>59</xdr:row>
      <xdr:rowOff>143510</xdr:rowOff>
    </xdr:to>
    <xdr:sp macro="" textlink="">
      <xdr:nvSpPr>
        <xdr:cNvPr id="200" name="フローチャート: 判断 199"/>
        <xdr:cNvSpPr/>
      </xdr:nvSpPr>
      <xdr:spPr>
        <a:xfrm>
          <a:off x="2159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128287</xdr:rowOff>
    </xdr:from>
    <xdr:ext cx="762000" cy="259045"/>
    <xdr:sp macro="" textlink="">
      <xdr:nvSpPr>
        <xdr:cNvPr id="201" name="テキスト ボックス 200"/>
        <xdr:cNvSpPr txBox="1"/>
      </xdr:nvSpPr>
      <xdr:spPr>
        <a:xfrm>
          <a:off x="1828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2" name="フローチャート: 判断 201"/>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3" name="テキスト ボックス 202"/>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144780</xdr:rowOff>
    </xdr:from>
    <xdr:to>
      <xdr:col>24</xdr:col>
      <xdr:colOff>76200</xdr:colOff>
      <xdr:row>59</xdr:row>
      <xdr:rowOff>74930</xdr:rowOff>
    </xdr:to>
    <xdr:sp macro="" textlink="">
      <xdr:nvSpPr>
        <xdr:cNvPr id="209" name="楕円 208"/>
        <xdr:cNvSpPr/>
      </xdr:nvSpPr>
      <xdr:spPr>
        <a:xfrm>
          <a:off x="4775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116857</xdr:rowOff>
    </xdr:from>
    <xdr:ext cx="762000" cy="259045"/>
    <xdr:sp macro="" textlink="">
      <xdr:nvSpPr>
        <xdr:cNvPr id="210" name="扶助費該当値テキスト"/>
        <xdr:cNvSpPr txBox="1"/>
      </xdr:nvSpPr>
      <xdr:spPr>
        <a:xfrm>
          <a:off x="4914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121920</xdr:rowOff>
    </xdr:from>
    <xdr:to>
      <xdr:col>20</xdr:col>
      <xdr:colOff>38100</xdr:colOff>
      <xdr:row>59</xdr:row>
      <xdr:rowOff>52070</xdr:rowOff>
    </xdr:to>
    <xdr:sp macro="" textlink="">
      <xdr:nvSpPr>
        <xdr:cNvPr id="211" name="楕円 210"/>
        <xdr:cNvSpPr/>
      </xdr:nvSpPr>
      <xdr:spPr>
        <a:xfrm>
          <a:off x="3937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36847</xdr:rowOff>
    </xdr:from>
    <xdr:ext cx="736600" cy="259045"/>
    <xdr:sp macro="" textlink="">
      <xdr:nvSpPr>
        <xdr:cNvPr id="212" name="テキスト ボックス 211"/>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30480</xdr:rowOff>
    </xdr:from>
    <xdr:to>
      <xdr:col>15</xdr:col>
      <xdr:colOff>149225</xdr:colOff>
      <xdr:row>58</xdr:row>
      <xdr:rowOff>132080</xdr:rowOff>
    </xdr:to>
    <xdr:sp macro="" textlink="">
      <xdr:nvSpPr>
        <xdr:cNvPr id="213" name="楕円 212"/>
        <xdr:cNvSpPr/>
      </xdr:nvSpPr>
      <xdr:spPr>
        <a:xfrm>
          <a:off x="3048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116857</xdr:rowOff>
    </xdr:from>
    <xdr:ext cx="762000" cy="259045"/>
    <xdr:sp macro="" textlink="">
      <xdr:nvSpPr>
        <xdr:cNvPr id="214" name="テキスト ボックス 213"/>
        <xdr:cNvSpPr txBox="1"/>
      </xdr:nvSpPr>
      <xdr:spPr>
        <a:xfrm>
          <a:off x="2717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5" name="楕円 214"/>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16" name="テキスト ボックス 215"/>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121920</xdr:rowOff>
    </xdr:from>
    <xdr:to>
      <xdr:col>6</xdr:col>
      <xdr:colOff>171450</xdr:colOff>
      <xdr:row>59</xdr:row>
      <xdr:rowOff>52070</xdr:rowOff>
    </xdr:to>
    <xdr:sp macro="" textlink="">
      <xdr:nvSpPr>
        <xdr:cNvPr id="217" name="楕円 216"/>
        <xdr:cNvSpPr/>
      </xdr:nvSpPr>
      <xdr:spPr>
        <a:xfrm>
          <a:off x="1270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36847</xdr:rowOff>
    </xdr:from>
    <xdr:ext cx="762000" cy="259045"/>
    <xdr:sp macro="" textlink="">
      <xdr:nvSpPr>
        <xdr:cNvPr id="218" name="テキスト ボックス 217"/>
        <xdr:cNvSpPr txBox="1"/>
      </xdr:nvSpPr>
      <xdr:spPr>
        <a:xfrm>
          <a:off x="939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％）の内訳は、繰出金</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％、維持補修費</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％となっている。（前年度　繰出金</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％、維持補修費</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社会保障関係費の増加に伴い後期高齢者医療事業や介護保険事業に係る繰出金が増となったが、分母である経常一般財源等が増加したため、繰出金に係る経常収支比率は増減なしの</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26988</xdr:rowOff>
    </xdr:from>
    <xdr:to>
      <xdr:col>82</xdr:col>
      <xdr:colOff>107950</xdr:colOff>
      <xdr:row>58</xdr:row>
      <xdr:rowOff>41275</xdr:rowOff>
    </xdr:to>
    <xdr:cxnSp macro="">
      <xdr:nvCxnSpPr>
        <xdr:cNvPr id="255" name="直線コネクタ 254"/>
        <xdr:cNvCxnSpPr/>
      </xdr:nvCxnSpPr>
      <xdr:spPr>
        <a:xfrm flipV="1">
          <a:off x="15671800" y="9971088"/>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78440</xdr:rowOff>
    </xdr:from>
    <xdr:ext cx="762000" cy="259045"/>
    <xdr:sp macro="" textlink="">
      <xdr:nvSpPr>
        <xdr:cNvPr id="256" name="その他平均値テキスト"/>
        <xdr:cNvSpPr txBox="1"/>
      </xdr:nvSpPr>
      <xdr:spPr>
        <a:xfrm>
          <a:off x="16598900" y="9679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61913</xdr:rowOff>
    </xdr:from>
    <xdr:to>
      <xdr:col>82</xdr:col>
      <xdr:colOff>158750</xdr:colOff>
      <xdr:row>57</xdr:row>
      <xdr:rowOff>163513</xdr:rowOff>
    </xdr:to>
    <xdr:sp macro="" textlink="">
      <xdr:nvSpPr>
        <xdr:cNvPr id="257" name="フローチャート: 判断 256"/>
        <xdr:cNvSpPr/>
      </xdr:nvSpPr>
      <xdr:spPr>
        <a:xfrm>
          <a:off x="164592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xdr:rowOff>
    </xdr:from>
    <xdr:to>
      <xdr:col>78</xdr:col>
      <xdr:colOff>69850</xdr:colOff>
      <xdr:row>58</xdr:row>
      <xdr:rowOff>41275</xdr:rowOff>
    </xdr:to>
    <xdr:cxnSp macro="">
      <xdr:nvCxnSpPr>
        <xdr:cNvPr id="258" name="直線コネクタ 257"/>
        <xdr:cNvCxnSpPr/>
      </xdr:nvCxnSpPr>
      <xdr:spPr>
        <a:xfrm>
          <a:off x="14782800" y="978535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4763</xdr:rowOff>
    </xdr:from>
    <xdr:to>
      <xdr:col>78</xdr:col>
      <xdr:colOff>120650</xdr:colOff>
      <xdr:row>57</xdr:row>
      <xdr:rowOff>106363</xdr:rowOff>
    </xdr:to>
    <xdr:sp macro="" textlink="">
      <xdr:nvSpPr>
        <xdr:cNvPr id="259" name="フローチャート: 判断 258"/>
        <xdr:cNvSpPr/>
      </xdr:nvSpPr>
      <xdr:spPr>
        <a:xfrm>
          <a:off x="15621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116540</xdr:rowOff>
    </xdr:from>
    <xdr:ext cx="736600" cy="259045"/>
    <xdr:sp macro="" textlink="">
      <xdr:nvSpPr>
        <xdr:cNvPr id="260" name="テキスト ボックス 259"/>
        <xdr:cNvSpPr txBox="1"/>
      </xdr:nvSpPr>
      <xdr:spPr>
        <a:xfrm>
          <a:off x="15290800" y="9546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xdr:rowOff>
    </xdr:from>
    <xdr:to>
      <xdr:col>73</xdr:col>
      <xdr:colOff>180975</xdr:colOff>
      <xdr:row>57</xdr:row>
      <xdr:rowOff>55563</xdr:rowOff>
    </xdr:to>
    <xdr:cxnSp macro="">
      <xdr:nvCxnSpPr>
        <xdr:cNvPr id="261" name="直線コネクタ 260"/>
        <xdr:cNvCxnSpPr/>
      </xdr:nvCxnSpPr>
      <xdr:spPr>
        <a:xfrm flipV="1">
          <a:off x="13893800" y="978535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62" name="フローチャート: 判断 261"/>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63" name="テキスト ボックス 262"/>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84138</xdr:rowOff>
    </xdr:from>
    <xdr:to>
      <xdr:col>69</xdr:col>
      <xdr:colOff>92075</xdr:colOff>
      <xdr:row>57</xdr:row>
      <xdr:rowOff>55563</xdr:rowOff>
    </xdr:to>
    <xdr:cxnSp macro="">
      <xdr:nvCxnSpPr>
        <xdr:cNvPr id="264" name="直線コネクタ 263"/>
        <xdr:cNvCxnSpPr/>
      </xdr:nvCxnSpPr>
      <xdr:spPr>
        <a:xfrm>
          <a:off x="13004800" y="9685338"/>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104775</xdr:rowOff>
    </xdr:from>
    <xdr:to>
      <xdr:col>69</xdr:col>
      <xdr:colOff>142875</xdr:colOff>
      <xdr:row>57</xdr:row>
      <xdr:rowOff>34925</xdr:rowOff>
    </xdr:to>
    <xdr:sp macro="" textlink="">
      <xdr:nvSpPr>
        <xdr:cNvPr id="265" name="フローチャート: 判断 264"/>
        <xdr:cNvSpPr/>
      </xdr:nvSpPr>
      <xdr:spPr>
        <a:xfrm>
          <a:off x="13843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45102</xdr:rowOff>
    </xdr:from>
    <xdr:ext cx="762000" cy="259045"/>
    <xdr:sp macro="" textlink="">
      <xdr:nvSpPr>
        <xdr:cNvPr id="266" name="テキスト ボックス 265"/>
        <xdr:cNvSpPr txBox="1"/>
      </xdr:nvSpPr>
      <xdr:spPr>
        <a:xfrm>
          <a:off x="13512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33338</xdr:rowOff>
    </xdr:from>
    <xdr:to>
      <xdr:col>65</xdr:col>
      <xdr:colOff>53975</xdr:colOff>
      <xdr:row>56</xdr:row>
      <xdr:rowOff>134938</xdr:rowOff>
    </xdr:to>
    <xdr:sp macro="" textlink="">
      <xdr:nvSpPr>
        <xdr:cNvPr id="267" name="フローチャート: 判断 266"/>
        <xdr:cNvSpPr/>
      </xdr:nvSpPr>
      <xdr:spPr>
        <a:xfrm>
          <a:off x="12954000" y="96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145115</xdr:rowOff>
    </xdr:from>
    <xdr:ext cx="762000" cy="259045"/>
    <xdr:sp macro="" textlink="">
      <xdr:nvSpPr>
        <xdr:cNvPr id="268" name="テキスト ボックス 267"/>
        <xdr:cNvSpPr txBox="1"/>
      </xdr:nvSpPr>
      <xdr:spPr>
        <a:xfrm>
          <a:off x="12623800" y="940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74" name="楕円 273"/>
        <xdr:cNvSpPr/>
      </xdr:nvSpPr>
      <xdr:spPr>
        <a:xfrm>
          <a:off x="16459200" y="992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119715</xdr:rowOff>
    </xdr:from>
    <xdr:ext cx="762000" cy="259045"/>
    <xdr:sp macro="" textlink="">
      <xdr:nvSpPr>
        <xdr:cNvPr id="275" name="その他該当値テキスト"/>
        <xdr:cNvSpPr txBox="1"/>
      </xdr:nvSpPr>
      <xdr:spPr>
        <a:xfrm>
          <a:off x="16598900" y="98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161925</xdr:rowOff>
    </xdr:from>
    <xdr:to>
      <xdr:col>78</xdr:col>
      <xdr:colOff>120650</xdr:colOff>
      <xdr:row>58</xdr:row>
      <xdr:rowOff>92075</xdr:rowOff>
    </xdr:to>
    <xdr:sp macro="" textlink="">
      <xdr:nvSpPr>
        <xdr:cNvPr id="276" name="楕円 275"/>
        <xdr:cNvSpPr/>
      </xdr:nvSpPr>
      <xdr:spPr>
        <a:xfrm>
          <a:off x="15621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76852</xdr:rowOff>
    </xdr:from>
    <xdr:ext cx="736600" cy="259045"/>
    <xdr:sp macro="" textlink="">
      <xdr:nvSpPr>
        <xdr:cNvPr id="277" name="テキスト ボックス 276"/>
        <xdr:cNvSpPr txBox="1"/>
      </xdr:nvSpPr>
      <xdr:spPr>
        <a:xfrm>
          <a:off x="15290800" y="1002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133350</xdr:rowOff>
    </xdr:from>
    <xdr:to>
      <xdr:col>74</xdr:col>
      <xdr:colOff>31750</xdr:colOff>
      <xdr:row>57</xdr:row>
      <xdr:rowOff>63500</xdr:rowOff>
    </xdr:to>
    <xdr:sp macro="" textlink="">
      <xdr:nvSpPr>
        <xdr:cNvPr id="278" name="楕円 277"/>
        <xdr:cNvSpPr/>
      </xdr:nvSpPr>
      <xdr:spPr>
        <a:xfrm>
          <a:off x="14732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79" name="テキスト ボックス 278"/>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4763</xdr:rowOff>
    </xdr:from>
    <xdr:to>
      <xdr:col>69</xdr:col>
      <xdr:colOff>142875</xdr:colOff>
      <xdr:row>57</xdr:row>
      <xdr:rowOff>106363</xdr:rowOff>
    </xdr:to>
    <xdr:sp macro="" textlink="">
      <xdr:nvSpPr>
        <xdr:cNvPr id="280" name="楕円 279"/>
        <xdr:cNvSpPr/>
      </xdr:nvSpPr>
      <xdr:spPr>
        <a:xfrm>
          <a:off x="13843000" y="97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91140</xdr:rowOff>
    </xdr:from>
    <xdr:ext cx="762000" cy="259045"/>
    <xdr:sp macro="" textlink="">
      <xdr:nvSpPr>
        <xdr:cNvPr id="281" name="テキスト ボックス 280"/>
        <xdr:cNvSpPr txBox="1"/>
      </xdr:nvSpPr>
      <xdr:spPr>
        <a:xfrm>
          <a:off x="135128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33338</xdr:rowOff>
    </xdr:from>
    <xdr:to>
      <xdr:col>65</xdr:col>
      <xdr:colOff>53975</xdr:colOff>
      <xdr:row>56</xdr:row>
      <xdr:rowOff>134938</xdr:rowOff>
    </xdr:to>
    <xdr:sp macro="" textlink="">
      <xdr:nvSpPr>
        <xdr:cNvPr id="282" name="楕円 281"/>
        <xdr:cNvSpPr/>
      </xdr:nvSpPr>
      <xdr:spPr>
        <a:xfrm>
          <a:off x="12954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119715</xdr:rowOff>
    </xdr:from>
    <xdr:ext cx="762000" cy="259045"/>
    <xdr:sp macro="" textlink="">
      <xdr:nvSpPr>
        <xdr:cNvPr id="283" name="テキスト ボックス 282"/>
        <xdr:cNvSpPr txBox="1"/>
      </xdr:nvSpPr>
      <xdr:spPr>
        <a:xfrm>
          <a:off x="12623800" y="97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認定こども園等給付事業費の増などにより、分子である補助費等に係る経常経費充当一般財源は前年度比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百万円の増となった。</a:t>
          </a:r>
        </a:p>
        <a:p>
          <a:r>
            <a:rPr kumimoji="1" lang="ja-JP" altLang="en-US" sz="1300">
              <a:latin typeface="ＭＳ Ｐゴシック" panose="020B0600070205080204" pitchFamily="50" charset="-128"/>
              <a:ea typeface="ＭＳ Ｐゴシック" panose="020B0600070205080204" pitchFamily="50" charset="-128"/>
            </a:rPr>
            <a:t>　一方で、分母である経常一般財源等が増加したため、補助費等に係る経常収支比率は前年度比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99786</xdr:rowOff>
    </xdr:from>
    <xdr:to>
      <xdr:col>82</xdr:col>
      <xdr:colOff>107950</xdr:colOff>
      <xdr:row>41</xdr:row>
      <xdr:rowOff>48078</xdr:rowOff>
    </xdr:to>
    <xdr:cxnSp macro="">
      <xdr:nvCxnSpPr>
        <xdr:cNvPr id="313" name="直線コネクタ 312"/>
        <xdr:cNvCxnSpPr/>
      </xdr:nvCxnSpPr>
      <xdr:spPr>
        <a:xfrm flipV="1">
          <a:off x="16510000" y="55861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20155</xdr:rowOff>
    </xdr:from>
    <xdr:ext cx="762000" cy="259045"/>
    <xdr:sp macro="" textlink="">
      <xdr:nvSpPr>
        <xdr:cNvPr id="314"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48078</xdr:rowOff>
    </xdr:from>
    <xdr:to>
      <xdr:col>82</xdr:col>
      <xdr:colOff>196850</xdr:colOff>
      <xdr:row>41</xdr:row>
      <xdr:rowOff>48078</xdr:rowOff>
    </xdr:to>
    <xdr:cxnSp macro="">
      <xdr:nvCxnSpPr>
        <xdr:cNvPr id="315" name="直線コネクタ 314"/>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14713</xdr:rowOff>
    </xdr:from>
    <xdr:ext cx="762000" cy="259045"/>
    <xdr:sp macro="" textlink="">
      <xdr:nvSpPr>
        <xdr:cNvPr id="316"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99786</xdr:rowOff>
    </xdr:from>
    <xdr:to>
      <xdr:col>82</xdr:col>
      <xdr:colOff>196850</xdr:colOff>
      <xdr:row>32</xdr:row>
      <xdr:rowOff>99786</xdr:rowOff>
    </xdr:to>
    <xdr:cxnSp macro="">
      <xdr:nvCxnSpPr>
        <xdr:cNvPr id="317" name="直線コネクタ 316"/>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129722</xdr:rowOff>
    </xdr:from>
    <xdr:to>
      <xdr:col>82</xdr:col>
      <xdr:colOff>107950</xdr:colOff>
      <xdr:row>35</xdr:row>
      <xdr:rowOff>151493</xdr:rowOff>
    </xdr:to>
    <xdr:cxnSp macro="">
      <xdr:nvCxnSpPr>
        <xdr:cNvPr id="318" name="直線コネクタ 317"/>
        <xdr:cNvCxnSpPr/>
      </xdr:nvCxnSpPr>
      <xdr:spPr>
        <a:xfrm flipV="1">
          <a:off x="15671800" y="61304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72770</xdr:rowOff>
    </xdr:from>
    <xdr:ext cx="762000" cy="259045"/>
    <xdr:sp macro="" textlink="">
      <xdr:nvSpPr>
        <xdr:cNvPr id="319" name="補助費等平均値テキスト"/>
        <xdr:cNvSpPr txBox="1"/>
      </xdr:nvSpPr>
      <xdr:spPr>
        <a:xfrm>
          <a:off x="16598900" y="6073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20" name="フローチャート: 判断 319"/>
        <xdr:cNvSpPr/>
      </xdr:nvSpPr>
      <xdr:spPr>
        <a:xfrm>
          <a:off x="164592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129722</xdr:rowOff>
    </xdr:from>
    <xdr:to>
      <xdr:col>78</xdr:col>
      <xdr:colOff>69850</xdr:colOff>
      <xdr:row>35</xdr:row>
      <xdr:rowOff>151493</xdr:rowOff>
    </xdr:to>
    <xdr:cxnSp macro="">
      <xdr:nvCxnSpPr>
        <xdr:cNvPr id="321" name="直線コネクタ 320"/>
        <xdr:cNvCxnSpPr/>
      </xdr:nvCxnSpPr>
      <xdr:spPr>
        <a:xfrm>
          <a:off x="14782800" y="6130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111578</xdr:rowOff>
    </xdr:from>
    <xdr:to>
      <xdr:col>78</xdr:col>
      <xdr:colOff>120650</xdr:colOff>
      <xdr:row>36</xdr:row>
      <xdr:rowOff>41728</xdr:rowOff>
    </xdr:to>
    <xdr:sp macro="" textlink="">
      <xdr:nvSpPr>
        <xdr:cNvPr id="322" name="フローチャート: 判断 321"/>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26505</xdr:rowOff>
    </xdr:from>
    <xdr:ext cx="736600" cy="259045"/>
    <xdr:sp macro="" textlink="">
      <xdr:nvSpPr>
        <xdr:cNvPr id="323" name="テキスト ボックス 322"/>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129722</xdr:rowOff>
    </xdr:from>
    <xdr:to>
      <xdr:col>73</xdr:col>
      <xdr:colOff>180975</xdr:colOff>
      <xdr:row>36</xdr:row>
      <xdr:rowOff>67128</xdr:rowOff>
    </xdr:to>
    <xdr:cxnSp macro="">
      <xdr:nvCxnSpPr>
        <xdr:cNvPr id="324" name="直線コネクタ 323"/>
        <xdr:cNvCxnSpPr/>
      </xdr:nvCxnSpPr>
      <xdr:spPr>
        <a:xfrm flipV="1">
          <a:off x="13893800" y="61304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5" name="フローチャート: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26" name="テキスト ボックス 325"/>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45357</xdr:rowOff>
    </xdr:from>
    <xdr:to>
      <xdr:col>69</xdr:col>
      <xdr:colOff>92075</xdr:colOff>
      <xdr:row>36</xdr:row>
      <xdr:rowOff>67128</xdr:rowOff>
    </xdr:to>
    <xdr:cxnSp macro="">
      <xdr:nvCxnSpPr>
        <xdr:cNvPr id="327" name="直線コネクタ 326"/>
        <xdr:cNvCxnSpPr/>
      </xdr:nvCxnSpPr>
      <xdr:spPr>
        <a:xfrm>
          <a:off x="13004800" y="6217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8" name="フローチャート: 判断 327"/>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9" name="テキスト ボックス 328"/>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30" name="フローチャート: 判断 329"/>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31" name="テキスト ボックス 330"/>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78922</xdr:rowOff>
    </xdr:from>
    <xdr:to>
      <xdr:col>82</xdr:col>
      <xdr:colOff>158750</xdr:colOff>
      <xdr:row>36</xdr:row>
      <xdr:rowOff>9072</xdr:rowOff>
    </xdr:to>
    <xdr:sp macro="" textlink="">
      <xdr:nvSpPr>
        <xdr:cNvPr id="337" name="楕円 336"/>
        <xdr:cNvSpPr/>
      </xdr:nvSpPr>
      <xdr:spPr>
        <a:xfrm>
          <a:off x="164592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95449</xdr:rowOff>
    </xdr:from>
    <xdr:ext cx="762000" cy="259045"/>
    <xdr:sp macro="" textlink="">
      <xdr:nvSpPr>
        <xdr:cNvPr id="338" name="補助費等該当値テキスト"/>
        <xdr:cNvSpPr txBox="1"/>
      </xdr:nvSpPr>
      <xdr:spPr>
        <a:xfrm>
          <a:off x="165989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100693</xdr:rowOff>
    </xdr:from>
    <xdr:to>
      <xdr:col>78</xdr:col>
      <xdr:colOff>120650</xdr:colOff>
      <xdr:row>36</xdr:row>
      <xdr:rowOff>30843</xdr:rowOff>
    </xdr:to>
    <xdr:sp macro="" textlink="">
      <xdr:nvSpPr>
        <xdr:cNvPr id="339" name="楕円 338"/>
        <xdr:cNvSpPr/>
      </xdr:nvSpPr>
      <xdr:spPr>
        <a:xfrm>
          <a:off x="15621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41020</xdr:rowOff>
    </xdr:from>
    <xdr:ext cx="736600" cy="259045"/>
    <xdr:sp macro="" textlink="">
      <xdr:nvSpPr>
        <xdr:cNvPr id="340" name="テキスト ボックス 339"/>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78922</xdr:rowOff>
    </xdr:from>
    <xdr:to>
      <xdr:col>74</xdr:col>
      <xdr:colOff>31750</xdr:colOff>
      <xdr:row>36</xdr:row>
      <xdr:rowOff>9072</xdr:rowOff>
    </xdr:to>
    <xdr:sp macro="" textlink="">
      <xdr:nvSpPr>
        <xdr:cNvPr id="341" name="楕円 340"/>
        <xdr:cNvSpPr/>
      </xdr:nvSpPr>
      <xdr:spPr>
        <a:xfrm>
          <a:off x="14732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19249</xdr:rowOff>
    </xdr:from>
    <xdr:ext cx="762000" cy="259045"/>
    <xdr:sp macro="" textlink="">
      <xdr:nvSpPr>
        <xdr:cNvPr id="342" name="テキスト ボックス 341"/>
        <xdr:cNvSpPr txBox="1"/>
      </xdr:nvSpPr>
      <xdr:spPr>
        <a:xfrm>
          <a:off x="14401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16328</xdr:rowOff>
    </xdr:from>
    <xdr:to>
      <xdr:col>69</xdr:col>
      <xdr:colOff>142875</xdr:colOff>
      <xdr:row>36</xdr:row>
      <xdr:rowOff>117928</xdr:rowOff>
    </xdr:to>
    <xdr:sp macro="" textlink="">
      <xdr:nvSpPr>
        <xdr:cNvPr id="343" name="楕円 342"/>
        <xdr:cNvSpPr/>
      </xdr:nvSpPr>
      <xdr:spPr>
        <a:xfrm>
          <a:off x="13843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102705</xdr:rowOff>
    </xdr:from>
    <xdr:ext cx="762000" cy="259045"/>
    <xdr:sp macro="" textlink="">
      <xdr:nvSpPr>
        <xdr:cNvPr id="344" name="テキスト ボックス 343"/>
        <xdr:cNvSpPr txBox="1"/>
      </xdr:nvSpPr>
      <xdr:spPr>
        <a:xfrm>
          <a:off x="13512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45" name="楕円 344"/>
        <xdr:cNvSpPr/>
      </xdr:nvSpPr>
      <xdr:spPr>
        <a:xfrm>
          <a:off x="12954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80934</xdr:rowOff>
    </xdr:from>
    <xdr:ext cx="762000" cy="259045"/>
    <xdr:sp macro="" textlink="">
      <xdr:nvSpPr>
        <xdr:cNvPr id="346" name="テキスト ボックス 345"/>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公債費は総額、分子である公債費に係る経常経費充当一般財源いずれにおいても、前年度とほぼ同額となった。</a:t>
          </a:r>
        </a:p>
        <a:p>
          <a:r>
            <a:rPr kumimoji="1" lang="ja-JP" altLang="en-US" sz="1300">
              <a:latin typeface="ＭＳ Ｐゴシック" panose="020B0600070205080204" pitchFamily="50" charset="-128"/>
              <a:ea typeface="ＭＳ Ｐゴシック" panose="020B0600070205080204" pitchFamily="50" charset="-128"/>
            </a:rPr>
            <a:t>　一方で、分母である経常一般財源等が増加したため、公債費に係る経常収支比率は前年度比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50800</xdr:rowOff>
    </xdr:to>
    <xdr:cxnSp macro="">
      <xdr:nvCxnSpPr>
        <xdr:cNvPr id="374" name="直線コネクタ 373"/>
        <xdr:cNvCxnSpPr/>
      </xdr:nvCxnSpPr>
      <xdr:spPr>
        <a:xfrm flipV="1">
          <a:off x="4826000" y="126238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5"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6" name="直線コネクタ 375"/>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77" name="公債費最大値テキスト"/>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78" name="直線コネクタ 377"/>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77</xdr:row>
      <xdr:rowOff>54611</xdr:rowOff>
    </xdr:to>
    <xdr:cxnSp macro="">
      <xdr:nvCxnSpPr>
        <xdr:cNvPr id="379" name="直線コネクタ 378"/>
        <xdr:cNvCxnSpPr/>
      </xdr:nvCxnSpPr>
      <xdr:spPr>
        <a:xfrm flipV="1">
          <a:off x="3987800" y="132334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74947</xdr:rowOff>
    </xdr:from>
    <xdr:ext cx="762000" cy="259045"/>
    <xdr:sp macro="" textlink="">
      <xdr:nvSpPr>
        <xdr:cNvPr id="380" name="公債費平均値テキスト"/>
        <xdr:cNvSpPr txBox="1"/>
      </xdr:nvSpPr>
      <xdr:spPr>
        <a:xfrm>
          <a:off x="4914900" y="1327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81" name="フローチャート: 判断 380"/>
        <xdr:cNvSpPr/>
      </xdr:nvSpPr>
      <xdr:spPr>
        <a:xfrm>
          <a:off x="47752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77</xdr:row>
      <xdr:rowOff>54611</xdr:rowOff>
    </xdr:to>
    <xdr:cxnSp macro="">
      <xdr:nvCxnSpPr>
        <xdr:cNvPr id="382" name="直線コネクタ 381"/>
        <xdr:cNvCxnSpPr/>
      </xdr:nvCxnSpPr>
      <xdr:spPr>
        <a:xfrm>
          <a:off x="3098800" y="131876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83" name="フローチャート: 判断 382"/>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84" name="テキスト ボックス 383"/>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16511</xdr:rowOff>
    </xdr:to>
    <xdr:cxnSp macro="">
      <xdr:nvCxnSpPr>
        <xdr:cNvPr id="385" name="直線コネクタ 384"/>
        <xdr:cNvCxnSpPr/>
      </xdr:nvCxnSpPr>
      <xdr:spPr>
        <a:xfrm flipV="1">
          <a:off x="2209800" y="131876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6" name="フローチャート: 判断 385"/>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7" name="テキスト ボックス 386"/>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16511</xdr:rowOff>
    </xdr:to>
    <xdr:cxnSp macro="">
      <xdr:nvCxnSpPr>
        <xdr:cNvPr id="388" name="直線コネクタ 387"/>
        <xdr:cNvCxnSpPr/>
      </xdr:nvCxnSpPr>
      <xdr:spPr>
        <a:xfrm>
          <a:off x="1320800" y="131876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9" name="フローチャート: 判断 388"/>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90" name="テキスト ボックス 389"/>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91" name="フローチャート: 判断 39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92" name="テキスト ボックス 391"/>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98" name="楕円 397"/>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168927</xdr:rowOff>
    </xdr:from>
    <xdr:ext cx="762000" cy="259045"/>
    <xdr:sp macro="" textlink="">
      <xdr:nvSpPr>
        <xdr:cNvPr id="399" name="公債費該当値テキスト"/>
        <xdr:cNvSpPr txBox="1"/>
      </xdr:nvSpPr>
      <xdr:spPr>
        <a:xfrm>
          <a:off x="4914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3811</xdr:rowOff>
    </xdr:from>
    <xdr:to>
      <xdr:col>20</xdr:col>
      <xdr:colOff>38100</xdr:colOff>
      <xdr:row>77</xdr:row>
      <xdr:rowOff>105411</xdr:rowOff>
    </xdr:to>
    <xdr:sp macro="" textlink="">
      <xdr:nvSpPr>
        <xdr:cNvPr id="400" name="楕円 399"/>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115588</xdr:rowOff>
    </xdr:from>
    <xdr:ext cx="736600" cy="259045"/>
    <xdr:sp macro="" textlink="">
      <xdr:nvSpPr>
        <xdr:cNvPr id="401" name="テキスト ボックス 400"/>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402" name="楕円 401"/>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403" name="テキスト ボックス 402"/>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404" name="楕円 403"/>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77487</xdr:rowOff>
    </xdr:from>
    <xdr:ext cx="762000" cy="259045"/>
    <xdr:sp macro="" textlink="">
      <xdr:nvSpPr>
        <xdr:cNvPr id="405" name="テキスト ボックス 404"/>
        <xdr:cNvSpPr txBox="1"/>
      </xdr:nvSpPr>
      <xdr:spPr>
        <a:xfrm>
          <a:off x="1828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406" name="楕円 405"/>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407" name="テキスト ボックス 406"/>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分子である経常経費充当一般財源（公債費除く）が前年度比</a:t>
          </a:r>
          <a:r>
            <a:rPr kumimoji="1" lang="en-US" altLang="ja-JP" sz="1300">
              <a:latin typeface="ＭＳ Ｐゴシック" panose="020B0600070205080204" pitchFamily="50" charset="-128"/>
              <a:ea typeface="ＭＳ Ｐゴシック" panose="020B0600070205080204" pitchFamily="50" charset="-128"/>
            </a:rPr>
            <a:t>438</a:t>
          </a:r>
          <a:r>
            <a:rPr kumimoji="1" lang="ja-JP" altLang="en-US" sz="1300">
              <a:latin typeface="ＭＳ Ｐゴシック" panose="020B0600070205080204" pitchFamily="50" charset="-128"/>
              <a:ea typeface="ＭＳ Ｐゴシック" panose="020B0600070205080204" pitchFamily="50" charset="-128"/>
            </a:rPr>
            <a:t>百万円の増となったが、分母である経常一般財源等が増加したため、公債費以外に係る経常収支比率は前年度比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73.8</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127000</xdr:rowOff>
    </xdr:to>
    <xdr:cxnSp macro="">
      <xdr:nvCxnSpPr>
        <xdr:cNvPr id="435" name="直線コネクタ 434"/>
        <xdr:cNvCxnSpPr/>
      </xdr:nvCxnSpPr>
      <xdr:spPr>
        <a:xfrm flipV="1">
          <a:off x="16510000" y="12562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36"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37" name="直線コネクタ 436"/>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38"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39" name="直線コネクタ 438"/>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8889</xdr:rowOff>
    </xdr:to>
    <xdr:cxnSp macro="">
      <xdr:nvCxnSpPr>
        <xdr:cNvPr id="440" name="直線コネクタ 439"/>
        <xdr:cNvCxnSpPr/>
      </xdr:nvCxnSpPr>
      <xdr:spPr>
        <a:xfrm flipV="1">
          <a:off x="15671800" y="131800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85107</xdr:rowOff>
    </xdr:from>
    <xdr:ext cx="762000" cy="259045"/>
    <xdr:sp macro="" textlink="">
      <xdr:nvSpPr>
        <xdr:cNvPr id="441" name="公債費以外平均値テキスト"/>
        <xdr:cNvSpPr txBox="1"/>
      </xdr:nvSpPr>
      <xdr:spPr>
        <a:xfrm>
          <a:off x="16598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42" name="フローチャート: 判断 441"/>
        <xdr:cNvSpPr/>
      </xdr:nvSpPr>
      <xdr:spPr>
        <a:xfrm>
          <a:off x="16459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146050</xdr:rowOff>
    </xdr:from>
    <xdr:to>
      <xdr:col>78</xdr:col>
      <xdr:colOff>69850</xdr:colOff>
      <xdr:row>77</xdr:row>
      <xdr:rowOff>8889</xdr:rowOff>
    </xdr:to>
    <xdr:cxnSp macro="">
      <xdr:nvCxnSpPr>
        <xdr:cNvPr id="443" name="直線コネクタ 442"/>
        <xdr:cNvCxnSpPr/>
      </xdr:nvCxnSpPr>
      <xdr:spPr>
        <a:xfrm>
          <a:off x="14782800" y="13004800"/>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44" name="フローチャート: 判断 443"/>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5" name="テキスト ボックス 444"/>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146050</xdr:rowOff>
    </xdr:from>
    <xdr:to>
      <xdr:col>73</xdr:col>
      <xdr:colOff>180975</xdr:colOff>
      <xdr:row>77</xdr:row>
      <xdr:rowOff>138430</xdr:rowOff>
    </xdr:to>
    <xdr:cxnSp macro="">
      <xdr:nvCxnSpPr>
        <xdr:cNvPr id="446" name="直線コネクタ 445"/>
        <xdr:cNvCxnSpPr/>
      </xdr:nvCxnSpPr>
      <xdr:spPr>
        <a:xfrm flipV="1">
          <a:off x="13893800" y="1300480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49530</xdr:rowOff>
    </xdr:from>
    <xdr:to>
      <xdr:col>74</xdr:col>
      <xdr:colOff>31750</xdr:colOff>
      <xdr:row>75</xdr:row>
      <xdr:rowOff>151130</xdr:rowOff>
    </xdr:to>
    <xdr:sp macro="" textlink="">
      <xdr:nvSpPr>
        <xdr:cNvPr id="447" name="フローチャート: 判断 446"/>
        <xdr:cNvSpPr/>
      </xdr:nvSpPr>
      <xdr:spPr>
        <a:xfrm>
          <a:off x="14732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161307</xdr:rowOff>
    </xdr:from>
    <xdr:ext cx="762000" cy="259045"/>
    <xdr:sp macro="" textlink="">
      <xdr:nvSpPr>
        <xdr:cNvPr id="448" name="テキスト ボックス 447"/>
        <xdr:cNvSpPr txBox="1"/>
      </xdr:nvSpPr>
      <xdr:spPr>
        <a:xfrm>
          <a:off x="14401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77</xdr:row>
      <xdr:rowOff>138430</xdr:rowOff>
    </xdr:to>
    <xdr:cxnSp macro="">
      <xdr:nvCxnSpPr>
        <xdr:cNvPr id="449" name="直線コネクタ 448"/>
        <xdr:cNvCxnSpPr/>
      </xdr:nvCxnSpPr>
      <xdr:spPr>
        <a:xfrm>
          <a:off x="13004800" y="130886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50" name="フローチャート: 判断 449"/>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51" name="テキスト ボックス 450"/>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160020</xdr:rowOff>
    </xdr:from>
    <xdr:to>
      <xdr:col>65</xdr:col>
      <xdr:colOff>53975</xdr:colOff>
      <xdr:row>77</xdr:row>
      <xdr:rowOff>90170</xdr:rowOff>
    </xdr:to>
    <xdr:sp macro="" textlink="">
      <xdr:nvSpPr>
        <xdr:cNvPr id="452" name="フローチャート: 判断 451"/>
        <xdr:cNvSpPr/>
      </xdr:nvSpPr>
      <xdr:spPr>
        <a:xfrm>
          <a:off x="12954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74947</xdr:rowOff>
    </xdr:from>
    <xdr:ext cx="762000" cy="259045"/>
    <xdr:sp macro="" textlink="">
      <xdr:nvSpPr>
        <xdr:cNvPr id="453" name="テキスト ボックス 452"/>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59" name="楕円 458"/>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71138</xdr:rowOff>
    </xdr:from>
    <xdr:ext cx="762000" cy="259045"/>
    <xdr:sp macro="" textlink="">
      <xdr:nvSpPr>
        <xdr:cNvPr id="460" name="公債費以外該当値テキスト"/>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129539</xdr:rowOff>
    </xdr:from>
    <xdr:to>
      <xdr:col>78</xdr:col>
      <xdr:colOff>120650</xdr:colOff>
      <xdr:row>77</xdr:row>
      <xdr:rowOff>59689</xdr:rowOff>
    </xdr:to>
    <xdr:sp macro="" textlink="">
      <xdr:nvSpPr>
        <xdr:cNvPr id="461" name="楕円 460"/>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44466</xdr:rowOff>
    </xdr:from>
    <xdr:ext cx="736600" cy="259045"/>
    <xdr:sp macro="" textlink="">
      <xdr:nvSpPr>
        <xdr:cNvPr id="462" name="テキスト ボックス 461"/>
        <xdr:cNvSpPr txBox="1"/>
      </xdr:nvSpPr>
      <xdr:spPr>
        <a:xfrm>
          <a:off x="15290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95250</xdr:rowOff>
    </xdr:from>
    <xdr:to>
      <xdr:col>74</xdr:col>
      <xdr:colOff>31750</xdr:colOff>
      <xdr:row>76</xdr:row>
      <xdr:rowOff>25400</xdr:rowOff>
    </xdr:to>
    <xdr:sp macro="" textlink="">
      <xdr:nvSpPr>
        <xdr:cNvPr id="463" name="楕円 462"/>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10177</xdr:rowOff>
    </xdr:from>
    <xdr:ext cx="762000" cy="259045"/>
    <xdr:sp macro="" textlink="">
      <xdr:nvSpPr>
        <xdr:cNvPr id="464" name="テキスト ボックス 463"/>
        <xdr:cNvSpPr txBox="1"/>
      </xdr:nvSpPr>
      <xdr:spPr>
        <a:xfrm>
          <a:off x="14401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65" name="楕円 464"/>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66" name="テキスト ボックス 465"/>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67" name="楕円 466"/>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68" name="テキスト ボックス 467"/>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39705</xdr:rowOff>
    </xdr:from>
    <xdr:to>
      <xdr:col>29</xdr:col>
      <xdr:colOff>127000</xdr:colOff>
      <xdr:row>19</xdr:row>
      <xdr:rowOff>107417</xdr:rowOff>
    </xdr:to>
    <xdr:cxnSp macro="">
      <xdr:nvCxnSpPr>
        <xdr:cNvPr id="43" name="直線コネクタ 42"/>
        <xdr:cNvCxnSpPr/>
      </xdr:nvCxnSpPr>
      <xdr:spPr bwMode="auto">
        <a:xfrm flipV="1">
          <a:off x="5651500" y="2144730"/>
          <a:ext cx="0" cy="12678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79494</xdr:rowOff>
    </xdr:from>
    <xdr:ext cx="762000" cy="259045"/>
    <xdr:sp macro="" textlink="">
      <xdr:nvSpPr>
        <xdr:cNvPr id="44" name="人口1人当たり決算額の推移最小値テキスト130"/>
        <xdr:cNvSpPr txBox="1"/>
      </xdr:nvSpPr>
      <xdr:spPr>
        <a:xfrm>
          <a:off x="5740400" y="33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107417</xdr:rowOff>
    </xdr:from>
    <xdr:to>
      <xdr:col>30</xdr:col>
      <xdr:colOff>25400</xdr:colOff>
      <xdr:row>19</xdr:row>
      <xdr:rowOff>107417</xdr:rowOff>
    </xdr:to>
    <xdr:cxnSp macro="">
      <xdr:nvCxnSpPr>
        <xdr:cNvPr id="45" name="直線コネクタ 44"/>
        <xdr:cNvCxnSpPr/>
      </xdr:nvCxnSpPr>
      <xdr:spPr bwMode="auto">
        <a:xfrm>
          <a:off x="5562600" y="34125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126082</xdr:rowOff>
    </xdr:from>
    <xdr:ext cx="762000" cy="259045"/>
    <xdr:sp macro="" textlink="">
      <xdr:nvSpPr>
        <xdr:cNvPr id="46" name="人口1人当たり決算額の推移最大値テキスト130"/>
        <xdr:cNvSpPr txBox="1"/>
      </xdr:nvSpPr>
      <xdr:spPr>
        <a:xfrm>
          <a:off x="5740400" y="188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39705</xdr:rowOff>
    </xdr:from>
    <xdr:to>
      <xdr:col>30</xdr:col>
      <xdr:colOff>25400</xdr:colOff>
      <xdr:row>12</xdr:row>
      <xdr:rowOff>39705</xdr:rowOff>
    </xdr:to>
    <xdr:cxnSp macro="">
      <xdr:nvCxnSpPr>
        <xdr:cNvPr id="47" name="直線コネクタ 46"/>
        <xdr:cNvCxnSpPr/>
      </xdr:nvCxnSpPr>
      <xdr:spPr bwMode="auto">
        <a:xfrm>
          <a:off x="5562600" y="2144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114000</xdr:rowOff>
    </xdr:from>
    <xdr:to>
      <xdr:col>29</xdr:col>
      <xdr:colOff>127000</xdr:colOff>
      <xdr:row>15</xdr:row>
      <xdr:rowOff>163286</xdr:rowOff>
    </xdr:to>
    <xdr:cxnSp macro="">
      <xdr:nvCxnSpPr>
        <xdr:cNvPr id="48" name="直線コネクタ 47"/>
        <xdr:cNvCxnSpPr/>
      </xdr:nvCxnSpPr>
      <xdr:spPr bwMode="auto">
        <a:xfrm flipV="1">
          <a:off x="5003800" y="2733375"/>
          <a:ext cx="647700" cy="49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116019</xdr:rowOff>
    </xdr:from>
    <xdr:ext cx="762000" cy="259045"/>
    <xdr:sp macro="" textlink="">
      <xdr:nvSpPr>
        <xdr:cNvPr id="49" name="人口1人当たり決算額の推移平均値テキスト130"/>
        <xdr:cNvSpPr txBox="1"/>
      </xdr:nvSpPr>
      <xdr:spPr>
        <a:xfrm>
          <a:off x="5740400" y="2735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143942</xdr:rowOff>
    </xdr:from>
    <xdr:to>
      <xdr:col>29</xdr:col>
      <xdr:colOff>177800</xdr:colOff>
      <xdr:row>16</xdr:row>
      <xdr:rowOff>74092</xdr:rowOff>
    </xdr:to>
    <xdr:sp macro="" textlink="">
      <xdr:nvSpPr>
        <xdr:cNvPr id="50" name="フローチャート: 判断 49"/>
        <xdr:cNvSpPr/>
      </xdr:nvSpPr>
      <xdr:spPr bwMode="auto">
        <a:xfrm>
          <a:off x="56007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115783</xdr:rowOff>
    </xdr:from>
    <xdr:to>
      <xdr:col>26</xdr:col>
      <xdr:colOff>50800</xdr:colOff>
      <xdr:row>15</xdr:row>
      <xdr:rowOff>163286</xdr:rowOff>
    </xdr:to>
    <xdr:cxnSp macro="">
      <xdr:nvCxnSpPr>
        <xdr:cNvPr id="51" name="直線コネクタ 50"/>
        <xdr:cNvCxnSpPr/>
      </xdr:nvCxnSpPr>
      <xdr:spPr bwMode="auto">
        <a:xfrm>
          <a:off x="4305300" y="2735158"/>
          <a:ext cx="698500" cy="47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10759</xdr:rowOff>
    </xdr:from>
    <xdr:to>
      <xdr:col>26</xdr:col>
      <xdr:colOff>101600</xdr:colOff>
      <xdr:row>16</xdr:row>
      <xdr:rowOff>112359</xdr:rowOff>
    </xdr:to>
    <xdr:sp macro="" textlink="">
      <xdr:nvSpPr>
        <xdr:cNvPr id="52" name="フローチャート: 判断 51"/>
        <xdr:cNvSpPr/>
      </xdr:nvSpPr>
      <xdr:spPr bwMode="auto">
        <a:xfrm>
          <a:off x="4953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97136</xdr:rowOff>
    </xdr:from>
    <xdr:ext cx="736600" cy="259045"/>
    <xdr:sp macro="" textlink="">
      <xdr:nvSpPr>
        <xdr:cNvPr id="53" name="テキスト ボックス 52"/>
        <xdr:cNvSpPr txBox="1"/>
      </xdr:nvSpPr>
      <xdr:spPr>
        <a:xfrm>
          <a:off x="4622800" y="288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115783</xdr:rowOff>
    </xdr:from>
    <xdr:to>
      <xdr:col>22</xdr:col>
      <xdr:colOff>114300</xdr:colOff>
      <xdr:row>15</xdr:row>
      <xdr:rowOff>129179</xdr:rowOff>
    </xdr:to>
    <xdr:cxnSp macro="">
      <xdr:nvCxnSpPr>
        <xdr:cNvPr id="54" name="直線コネクタ 53"/>
        <xdr:cNvCxnSpPr/>
      </xdr:nvCxnSpPr>
      <xdr:spPr bwMode="auto">
        <a:xfrm flipV="1">
          <a:off x="3606800" y="2735158"/>
          <a:ext cx="698500" cy="13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164379</xdr:rowOff>
    </xdr:from>
    <xdr:to>
      <xdr:col>22</xdr:col>
      <xdr:colOff>165100</xdr:colOff>
      <xdr:row>16</xdr:row>
      <xdr:rowOff>94529</xdr:rowOff>
    </xdr:to>
    <xdr:sp macro="" textlink="">
      <xdr:nvSpPr>
        <xdr:cNvPr id="55" name="フローチャート: 判断 54"/>
        <xdr:cNvSpPr/>
      </xdr:nvSpPr>
      <xdr:spPr bwMode="auto">
        <a:xfrm>
          <a:off x="42545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79306</xdr:rowOff>
    </xdr:from>
    <xdr:ext cx="762000" cy="259045"/>
    <xdr:sp macro="" textlink="">
      <xdr:nvSpPr>
        <xdr:cNvPr id="56" name="テキスト ボックス 55"/>
        <xdr:cNvSpPr txBox="1"/>
      </xdr:nvSpPr>
      <xdr:spPr>
        <a:xfrm>
          <a:off x="3924300" y="287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129179</xdr:rowOff>
    </xdr:from>
    <xdr:to>
      <xdr:col>18</xdr:col>
      <xdr:colOff>177800</xdr:colOff>
      <xdr:row>16</xdr:row>
      <xdr:rowOff>43774</xdr:rowOff>
    </xdr:to>
    <xdr:cxnSp macro="">
      <xdr:nvCxnSpPr>
        <xdr:cNvPr id="57" name="直線コネクタ 56"/>
        <xdr:cNvCxnSpPr/>
      </xdr:nvCxnSpPr>
      <xdr:spPr bwMode="auto">
        <a:xfrm flipV="1">
          <a:off x="2908300" y="2748554"/>
          <a:ext cx="698500" cy="86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51416</xdr:rowOff>
    </xdr:from>
    <xdr:ext cx="762000" cy="259045"/>
    <xdr:sp macro="" textlink="">
      <xdr:nvSpPr>
        <xdr:cNvPr id="59" name="テキスト ボックス 58"/>
        <xdr:cNvSpPr txBox="1"/>
      </xdr:nvSpPr>
      <xdr:spPr>
        <a:xfrm>
          <a:off x="32258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54617</xdr:rowOff>
    </xdr:from>
    <xdr:ext cx="762000" cy="259045"/>
    <xdr:sp macro="" textlink="">
      <xdr:nvSpPr>
        <xdr:cNvPr id="61" name="テキスト ボックス 60"/>
        <xdr:cNvSpPr txBox="1"/>
      </xdr:nvSpPr>
      <xdr:spPr>
        <a:xfrm>
          <a:off x="25273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63200</xdr:rowOff>
    </xdr:from>
    <xdr:to>
      <xdr:col>29</xdr:col>
      <xdr:colOff>177800</xdr:colOff>
      <xdr:row>15</xdr:row>
      <xdr:rowOff>164800</xdr:rowOff>
    </xdr:to>
    <xdr:sp macro="" textlink="">
      <xdr:nvSpPr>
        <xdr:cNvPr id="67" name="楕円 66"/>
        <xdr:cNvSpPr/>
      </xdr:nvSpPr>
      <xdr:spPr bwMode="auto">
        <a:xfrm>
          <a:off x="5600700" y="2682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79727</xdr:rowOff>
    </xdr:from>
    <xdr:ext cx="762000" cy="259045"/>
    <xdr:sp macro="" textlink="">
      <xdr:nvSpPr>
        <xdr:cNvPr id="68" name="人口1人当たり決算額の推移該当値テキスト130"/>
        <xdr:cNvSpPr txBox="1"/>
      </xdr:nvSpPr>
      <xdr:spPr>
        <a:xfrm>
          <a:off x="5740400" y="252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112486</xdr:rowOff>
    </xdr:from>
    <xdr:to>
      <xdr:col>26</xdr:col>
      <xdr:colOff>101600</xdr:colOff>
      <xdr:row>16</xdr:row>
      <xdr:rowOff>42636</xdr:rowOff>
    </xdr:to>
    <xdr:sp macro="" textlink="">
      <xdr:nvSpPr>
        <xdr:cNvPr id="69" name="楕円 68"/>
        <xdr:cNvSpPr/>
      </xdr:nvSpPr>
      <xdr:spPr bwMode="auto">
        <a:xfrm>
          <a:off x="4953000" y="2731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52813</xdr:rowOff>
    </xdr:from>
    <xdr:ext cx="736600" cy="259045"/>
    <xdr:sp macro="" textlink="">
      <xdr:nvSpPr>
        <xdr:cNvPr id="70" name="テキスト ボックス 69"/>
        <xdr:cNvSpPr txBox="1"/>
      </xdr:nvSpPr>
      <xdr:spPr>
        <a:xfrm>
          <a:off x="4622800" y="2500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64983</xdr:rowOff>
    </xdr:from>
    <xdr:to>
      <xdr:col>22</xdr:col>
      <xdr:colOff>165100</xdr:colOff>
      <xdr:row>15</xdr:row>
      <xdr:rowOff>166583</xdr:rowOff>
    </xdr:to>
    <xdr:sp macro="" textlink="">
      <xdr:nvSpPr>
        <xdr:cNvPr id="71" name="楕円 70"/>
        <xdr:cNvSpPr/>
      </xdr:nvSpPr>
      <xdr:spPr bwMode="auto">
        <a:xfrm>
          <a:off x="4254500" y="2684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5310</xdr:rowOff>
    </xdr:from>
    <xdr:ext cx="762000" cy="259045"/>
    <xdr:sp macro="" textlink="">
      <xdr:nvSpPr>
        <xdr:cNvPr id="72" name="テキスト ボックス 71"/>
        <xdr:cNvSpPr txBox="1"/>
      </xdr:nvSpPr>
      <xdr:spPr>
        <a:xfrm>
          <a:off x="3924300" y="245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78379</xdr:rowOff>
    </xdr:from>
    <xdr:to>
      <xdr:col>19</xdr:col>
      <xdr:colOff>38100</xdr:colOff>
      <xdr:row>16</xdr:row>
      <xdr:rowOff>8529</xdr:rowOff>
    </xdr:to>
    <xdr:sp macro="" textlink="">
      <xdr:nvSpPr>
        <xdr:cNvPr id="73" name="楕円 72"/>
        <xdr:cNvSpPr/>
      </xdr:nvSpPr>
      <xdr:spPr bwMode="auto">
        <a:xfrm>
          <a:off x="3556000" y="2697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18706</xdr:rowOff>
    </xdr:from>
    <xdr:ext cx="762000" cy="259045"/>
    <xdr:sp macro="" textlink="">
      <xdr:nvSpPr>
        <xdr:cNvPr id="74" name="テキスト ボックス 73"/>
        <xdr:cNvSpPr txBox="1"/>
      </xdr:nvSpPr>
      <xdr:spPr>
        <a:xfrm>
          <a:off x="3225800" y="246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164424</xdr:rowOff>
    </xdr:from>
    <xdr:to>
      <xdr:col>15</xdr:col>
      <xdr:colOff>101600</xdr:colOff>
      <xdr:row>16</xdr:row>
      <xdr:rowOff>94574</xdr:rowOff>
    </xdr:to>
    <xdr:sp macro="" textlink="">
      <xdr:nvSpPr>
        <xdr:cNvPr id="75" name="楕円 74"/>
        <xdr:cNvSpPr/>
      </xdr:nvSpPr>
      <xdr:spPr bwMode="auto">
        <a:xfrm>
          <a:off x="2857500" y="2783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104751</xdr:rowOff>
    </xdr:from>
    <xdr:ext cx="762000" cy="259045"/>
    <xdr:sp macro="" textlink="">
      <xdr:nvSpPr>
        <xdr:cNvPr id="76" name="テキスト ボックス 75"/>
        <xdr:cNvSpPr txBox="1"/>
      </xdr:nvSpPr>
      <xdr:spPr>
        <a:xfrm>
          <a:off x="2527300" y="255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251097</xdr:rowOff>
    </xdr:from>
    <xdr:to>
      <xdr:col>29</xdr:col>
      <xdr:colOff>127000</xdr:colOff>
      <xdr:row>37</xdr:row>
      <xdr:rowOff>250150</xdr:rowOff>
    </xdr:to>
    <xdr:cxnSp macro="">
      <xdr:nvCxnSpPr>
        <xdr:cNvPr id="106" name="直線コネクタ 105"/>
        <xdr:cNvCxnSpPr/>
      </xdr:nvCxnSpPr>
      <xdr:spPr bwMode="auto">
        <a:xfrm flipV="1">
          <a:off x="5651500" y="6175647"/>
          <a:ext cx="0" cy="1199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222227</xdr:rowOff>
    </xdr:from>
    <xdr:ext cx="762000" cy="259045"/>
    <xdr:sp macro="" textlink="">
      <xdr:nvSpPr>
        <xdr:cNvPr id="107" name="人口1人当たり決算額の推移最小値テキスト445"/>
        <xdr:cNvSpPr txBox="1"/>
      </xdr:nvSpPr>
      <xdr:spPr>
        <a:xfrm>
          <a:off x="5740400" y="73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250150</xdr:rowOff>
    </xdr:from>
    <xdr:to>
      <xdr:col>30</xdr:col>
      <xdr:colOff>25400</xdr:colOff>
      <xdr:row>37</xdr:row>
      <xdr:rowOff>250150</xdr:rowOff>
    </xdr:to>
    <xdr:cxnSp macro="">
      <xdr:nvCxnSpPr>
        <xdr:cNvPr id="108" name="直線コネクタ 107"/>
        <xdr:cNvCxnSpPr/>
      </xdr:nvCxnSpPr>
      <xdr:spPr bwMode="auto">
        <a:xfrm>
          <a:off x="5562600" y="7374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166024</xdr:rowOff>
    </xdr:from>
    <xdr:ext cx="762000" cy="259045"/>
    <xdr:sp macro="" textlink="">
      <xdr:nvSpPr>
        <xdr:cNvPr id="109" name="人口1人当たり決算額の推移最大値テキスト445"/>
        <xdr:cNvSpPr txBox="1"/>
      </xdr:nvSpPr>
      <xdr:spPr>
        <a:xfrm>
          <a:off x="5740400" y="591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251097</xdr:rowOff>
    </xdr:from>
    <xdr:to>
      <xdr:col>30</xdr:col>
      <xdr:colOff>25400</xdr:colOff>
      <xdr:row>33</xdr:row>
      <xdr:rowOff>251097</xdr:rowOff>
    </xdr:to>
    <xdr:cxnSp macro="">
      <xdr:nvCxnSpPr>
        <xdr:cNvPr id="110" name="直線コネクタ 109"/>
        <xdr:cNvCxnSpPr/>
      </xdr:nvCxnSpPr>
      <xdr:spPr bwMode="auto">
        <a:xfrm>
          <a:off x="5562600" y="617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87354</xdr:rowOff>
    </xdr:from>
    <xdr:to>
      <xdr:col>29</xdr:col>
      <xdr:colOff>127000</xdr:colOff>
      <xdr:row>37</xdr:row>
      <xdr:rowOff>118673</xdr:rowOff>
    </xdr:to>
    <xdr:cxnSp macro="">
      <xdr:nvCxnSpPr>
        <xdr:cNvPr id="111" name="直線コネクタ 110"/>
        <xdr:cNvCxnSpPr/>
      </xdr:nvCxnSpPr>
      <xdr:spPr bwMode="auto">
        <a:xfrm>
          <a:off x="5003800" y="7212054"/>
          <a:ext cx="647700" cy="31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132046</xdr:rowOff>
    </xdr:from>
    <xdr:ext cx="762000" cy="259045"/>
    <xdr:sp macro="" textlink="">
      <xdr:nvSpPr>
        <xdr:cNvPr id="112" name="人口1人当たり決算額の推移平均値テキスト445"/>
        <xdr:cNvSpPr txBox="1"/>
      </xdr:nvSpPr>
      <xdr:spPr>
        <a:xfrm>
          <a:off x="5740400" y="6742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286969</xdr:rowOff>
    </xdr:from>
    <xdr:to>
      <xdr:col>29</xdr:col>
      <xdr:colOff>177800</xdr:colOff>
      <xdr:row>36</xdr:row>
      <xdr:rowOff>45669</xdr:rowOff>
    </xdr:to>
    <xdr:sp macro="" textlink="">
      <xdr:nvSpPr>
        <xdr:cNvPr id="113" name="フローチャート: 判断 112"/>
        <xdr:cNvSpPr/>
      </xdr:nvSpPr>
      <xdr:spPr bwMode="auto">
        <a:xfrm>
          <a:off x="5600700" y="689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87354</xdr:rowOff>
    </xdr:from>
    <xdr:to>
      <xdr:col>26</xdr:col>
      <xdr:colOff>50800</xdr:colOff>
      <xdr:row>37</xdr:row>
      <xdr:rowOff>98980</xdr:rowOff>
    </xdr:to>
    <xdr:cxnSp macro="">
      <xdr:nvCxnSpPr>
        <xdr:cNvPr id="114" name="直線コネクタ 113"/>
        <xdr:cNvCxnSpPr/>
      </xdr:nvCxnSpPr>
      <xdr:spPr bwMode="auto">
        <a:xfrm flipV="1">
          <a:off x="4305300" y="7212054"/>
          <a:ext cx="698500" cy="11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276976</xdr:rowOff>
    </xdr:from>
    <xdr:to>
      <xdr:col>26</xdr:col>
      <xdr:colOff>101600</xdr:colOff>
      <xdr:row>36</xdr:row>
      <xdr:rowOff>35676</xdr:rowOff>
    </xdr:to>
    <xdr:sp macro="" textlink="">
      <xdr:nvSpPr>
        <xdr:cNvPr id="115" name="フローチャート: 判断 114"/>
        <xdr:cNvSpPr/>
      </xdr:nvSpPr>
      <xdr:spPr bwMode="auto">
        <a:xfrm>
          <a:off x="49530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45853</xdr:rowOff>
    </xdr:from>
    <xdr:ext cx="736600" cy="259045"/>
    <xdr:sp macro="" textlink="">
      <xdr:nvSpPr>
        <xdr:cNvPr id="116" name="テキスト ボックス 115"/>
        <xdr:cNvSpPr txBox="1"/>
      </xdr:nvSpPr>
      <xdr:spPr>
        <a:xfrm>
          <a:off x="4622800" y="665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98980</xdr:rowOff>
    </xdr:from>
    <xdr:to>
      <xdr:col>22</xdr:col>
      <xdr:colOff>114300</xdr:colOff>
      <xdr:row>37</xdr:row>
      <xdr:rowOff>126543</xdr:rowOff>
    </xdr:to>
    <xdr:cxnSp macro="">
      <xdr:nvCxnSpPr>
        <xdr:cNvPr id="117" name="直線コネクタ 116"/>
        <xdr:cNvCxnSpPr/>
      </xdr:nvCxnSpPr>
      <xdr:spPr bwMode="auto">
        <a:xfrm flipV="1">
          <a:off x="3606800" y="7223680"/>
          <a:ext cx="698500" cy="27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264664</xdr:rowOff>
    </xdr:from>
    <xdr:to>
      <xdr:col>22</xdr:col>
      <xdr:colOff>165100</xdr:colOff>
      <xdr:row>36</xdr:row>
      <xdr:rowOff>23364</xdr:rowOff>
    </xdr:to>
    <xdr:sp macro="" textlink="">
      <xdr:nvSpPr>
        <xdr:cNvPr id="118" name="フローチャート: 判断 117"/>
        <xdr:cNvSpPr/>
      </xdr:nvSpPr>
      <xdr:spPr bwMode="auto">
        <a:xfrm>
          <a:off x="4254500" y="6875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33541</xdr:rowOff>
    </xdr:from>
    <xdr:ext cx="762000" cy="259045"/>
    <xdr:sp macro="" textlink="">
      <xdr:nvSpPr>
        <xdr:cNvPr id="119" name="テキスト ボックス 118"/>
        <xdr:cNvSpPr txBox="1"/>
      </xdr:nvSpPr>
      <xdr:spPr>
        <a:xfrm>
          <a:off x="3924300" y="66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26612</xdr:rowOff>
    </xdr:from>
    <xdr:to>
      <xdr:col>18</xdr:col>
      <xdr:colOff>177800</xdr:colOff>
      <xdr:row>37</xdr:row>
      <xdr:rowOff>126543</xdr:rowOff>
    </xdr:to>
    <xdr:cxnSp macro="">
      <xdr:nvCxnSpPr>
        <xdr:cNvPr id="120" name="直線コネクタ 119"/>
        <xdr:cNvCxnSpPr/>
      </xdr:nvCxnSpPr>
      <xdr:spPr bwMode="auto">
        <a:xfrm>
          <a:off x="2908300" y="7151312"/>
          <a:ext cx="698500" cy="99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23688</xdr:rowOff>
    </xdr:from>
    <xdr:to>
      <xdr:col>19</xdr:col>
      <xdr:colOff>38100</xdr:colOff>
      <xdr:row>36</xdr:row>
      <xdr:rowOff>125288</xdr:rowOff>
    </xdr:to>
    <xdr:sp macro="" textlink="">
      <xdr:nvSpPr>
        <xdr:cNvPr id="121" name="フローチャート: 判断 120"/>
        <xdr:cNvSpPr/>
      </xdr:nvSpPr>
      <xdr:spPr bwMode="auto">
        <a:xfrm>
          <a:off x="35560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135465</xdr:rowOff>
    </xdr:from>
    <xdr:ext cx="762000" cy="259045"/>
    <xdr:sp macro="" textlink="">
      <xdr:nvSpPr>
        <xdr:cNvPr id="122" name="テキスト ボックス 121"/>
        <xdr:cNvSpPr txBox="1"/>
      </xdr:nvSpPr>
      <xdr:spPr>
        <a:xfrm>
          <a:off x="3225800" y="674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319659</xdr:rowOff>
    </xdr:from>
    <xdr:to>
      <xdr:col>15</xdr:col>
      <xdr:colOff>101600</xdr:colOff>
      <xdr:row>36</xdr:row>
      <xdr:rowOff>78359</xdr:rowOff>
    </xdr:to>
    <xdr:sp macro="" textlink="">
      <xdr:nvSpPr>
        <xdr:cNvPr id="123" name="フローチャート: 判断 122"/>
        <xdr:cNvSpPr/>
      </xdr:nvSpPr>
      <xdr:spPr bwMode="auto">
        <a:xfrm>
          <a:off x="28575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88536</xdr:rowOff>
    </xdr:from>
    <xdr:ext cx="762000" cy="259045"/>
    <xdr:sp macro="" textlink="">
      <xdr:nvSpPr>
        <xdr:cNvPr id="124" name="テキスト ボックス 123"/>
        <xdr:cNvSpPr txBox="1"/>
      </xdr:nvSpPr>
      <xdr:spPr>
        <a:xfrm>
          <a:off x="2527300" y="669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67873</xdr:rowOff>
    </xdr:from>
    <xdr:to>
      <xdr:col>29</xdr:col>
      <xdr:colOff>177800</xdr:colOff>
      <xdr:row>37</xdr:row>
      <xdr:rowOff>169473</xdr:rowOff>
    </xdr:to>
    <xdr:sp macro="" textlink="">
      <xdr:nvSpPr>
        <xdr:cNvPr id="130" name="楕円 129"/>
        <xdr:cNvSpPr/>
      </xdr:nvSpPr>
      <xdr:spPr bwMode="auto">
        <a:xfrm>
          <a:off x="5600700" y="7192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39950</xdr:rowOff>
    </xdr:from>
    <xdr:ext cx="762000" cy="259045"/>
    <xdr:sp macro="" textlink="">
      <xdr:nvSpPr>
        <xdr:cNvPr id="131" name="人口1人当たり決算額の推移該当値テキスト445"/>
        <xdr:cNvSpPr txBox="1"/>
      </xdr:nvSpPr>
      <xdr:spPr>
        <a:xfrm>
          <a:off x="5740400" y="7164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36554</xdr:rowOff>
    </xdr:from>
    <xdr:to>
      <xdr:col>26</xdr:col>
      <xdr:colOff>101600</xdr:colOff>
      <xdr:row>37</xdr:row>
      <xdr:rowOff>138154</xdr:rowOff>
    </xdr:to>
    <xdr:sp macro="" textlink="">
      <xdr:nvSpPr>
        <xdr:cNvPr id="132" name="楕円 131"/>
        <xdr:cNvSpPr/>
      </xdr:nvSpPr>
      <xdr:spPr bwMode="auto">
        <a:xfrm>
          <a:off x="4953000" y="7161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122931</xdr:rowOff>
    </xdr:from>
    <xdr:ext cx="736600" cy="259045"/>
    <xdr:sp macro="" textlink="">
      <xdr:nvSpPr>
        <xdr:cNvPr id="133" name="テキスト ボックス 132"/>
        <xdr:cNvSpPr txBox="1"/>
      </xdr:nvSpPr>
      <xdr:spPr>
        <a:xfrm>
          <a:off x="4622800" y="7247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48180</xdr:rowOff>
    </xdr:from>
    <xdr:to>
      <xdr:col>22</xdr:col>
      <xdr:colOff>165100</xdr:colOff>
      <xdr:row>37</xdr:row>
      <xdr:rowOff>149780</xdr:rowOff>
    </xdr:to>
    <xdr:sp macro="" textlink="">
      <xdr:nvSpPr>
        <xdr:cNvPr id="134" name="楕円 133"/>
        <xdr:cNvSpPr/>
      </xdr:nvSpPr>
      <xdr:spPr bwMode="auto">
        <a:xfrm>
          <a:off x="4254500" y="7172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134557</xdr:rowOff>
    </xdr:from>
    <xdr:ext cx="762000" cy="259045"/>
    <xdr:sp macro="" textlink="">
      <xdr:nvSpPr>
        <xdr:cNvPr id="135" name="テキスト ボックス 134"/>
        <xdr:cNvSpPr txBox="1"/>
      </xdr:nvSpPr>
      <xdr:spPr>
        <a:xfrm>
          <a:off x="3924300" y="725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75743</xdr:rowOff>
    </xdr:from>
    <xdr:to>
      <xdr:col>19</xdr:col>
      <xdr:colOff>38100</xdr:colOff>
      <xdr:row>37</xdr:row>
      <xdr:rowOff>177343</xdr:rowOff>
    </xdr:to>
    <xdr:sp macro="" textlink="">
      <xdr:nvSpPr>
        <xdr:cNvPr id="136" name="楕円 135"/>
        <xdr:cNvSpPr/>
      </xdr:nvSpPr>
      <xdr:spPr bwMode="auto">
        <a:xfrm>
          <a:off x="3556000" y="7200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162120</xdr:rowOff>
    </xdr:from>
    <xdr:ext cx="762000" cy="259045"/>
    <xdr:sp macro="" textlink="">
      <xdr:nvSpPr>
        <xdr:cNvPr id="137" name="テキスト ボックス 136"/>
        <xdr:cNvSpPr txBox="1"/>
      </xdr:nvSpPr>
      <xdr:spPr>
        <a:xfrm>
          <a:off x="3225800" y="728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147262</xdr:rowOff>
    </xdr:from>
    <xdr:to>
      <xdr:col>15</xdr:col>
      <xdr:colOff>101600</xdr:colOff>
      <xdr:row>37</xdr:row>
      <xdr:rowOff>77412</xdr:rowOff>
    </xdr:to>
    <xdr:sp macro="" textlink="">
      <xdr:nvSpPr>
        <xdr:cNvPr id="138" name="楕円 137"/>
        <xdr:cNvSpPr/>
      </xdr:nvSpPr>
      <xdr:spPr bwMode="auto">
        <a:xfrm>
          <a:off x="2857500" y="7100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62189</xdr:rowOff>
    </xdr:from>
    <xdr:ext cx="762000" cy="259045"/>
    <xdr:sp macro="" textlink="">
      <xdr:nvSpPr>
        <xdr:cNvPr id="139" name="テキスト ボックス 138"/>
        <xdr:cNvSpPr txBox="1"/>
      </xdr:nvSpPr>
      <xdr:spPr>
        <a:xfrm>
          <a:off x="2527300" y="718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161,926
157,221
206.57
59,557,374
57,331,167
2,067,591
35,162,131
65,166,785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65329</xdr:rowOff>
    </xdr:from>
    <xdr:to>
      <xdr:col>24</xdr:col>
      <xdr:colOff>62865</xdr:colOff>
      <xdr:row>39</xdr:row>
      <xdr:rowOff>19647</xdr:rowOff>
    </xdr:to>
    <xdr:cxnSp macro="">
      <xdr:nvCxnSpPr>
        <xdr:cNvPr id="56" name="直線コネクタ 55"/>
        <xdr:cNvCxnSpPr/>
      </xdr:nvCxnSpPr>
      <xdr:spPr>
        <a:xfrm flipV="1">
          <a:off x="4633595" y="5380279"/>
          <a:ext cx="1270" cy="13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23474</xdr:rowOff>
    </xdr:from>
    <xdr:ext cx="534377" cy="259045"/>
    <xdr:sp macro="" textlink="">
      <xdr:nvSpPr>
        <xdr:cNvPr id="57" name="人件費最小値テキスト"/>
        <xdr:cNvSpPr txBox="1"/>
      </xdr:nvSpPr>
      <xdr:spPr>
        <a:xfrm>
          <a:off x="4686300" y="67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19647</xdr:rowOff>
    </xdr:from>
    <xdr:to>
      <xdr:col>24</xdr:col>
      <xdr:colOff>152400</xdr:colOff>
      <xdr:row>39</xdr:row>
      <xdr:rowOff>19647</xdr:rowOff>
    </xdr:to>
    <xdr:cxnSp macro="">
      <xdr:nvCxnSpPr>
        <xdr:cNvPr id="58" name="直線コネクタ 57"/>
        <xdr:cNvCxnSpPr/>
      </xdr:nvCxnSpPr>
      <xdr:spPr>
        <a:xfrm>
          <a:off x="4546600" y="670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12006</xdr:rowOff>
    </xdr:from>
    <xdr:ext cx="534377" cy="259045"/>
    <xdr:sp macro="" textlink="">
      <xdr:nvSpPr>
        <xdr:cNvPr id="59" name="人件費最大値テキスト"/>
        <xdr:cNvSpPr txBox="1"/>
      </xdr:nvSpPr>
      <xdr:spPr>
        <a:xfrm>
          <a:off x="4686300" y="515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65329</xdr:rowOff>
    </xdr:from>
    <xdr:to>
      <xdr:col>24</xdr:col>
      <xdr:colOff>152400</xdr:colOff>
      <xdr:row>31</xdr:row>
      <xdr:rowOff>65329</xdr:rowOff>
    </xdr:to>
    <xdr:cxnSp macro="">
      <xdr:nvCxnSpPr>
        <xdr:cNvPr id="60" name="直線コネクタ 59"/>
        <xdr:cNvCxnSpPr/>
      </xdr:nvCxnSpPr>
      <xdr:spPr>
        <a:xfrm>
          <a:off x="4546600" y="5380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157302</xdr:rowOff>
    </xdr:from>
    <xdr:to>
      <xdr:col>24</xdr:col>
      <xdr:colOff>63500</xdr:colOff>
      <xdr:row>36</xdr:row>
      <xdr:rowOff>19990</xdr:rowOff>
    </xdr:to>
    <xdr:cxnSp macro="">
      <xdr:nvCxnSpPr>
        <xdr:cNvPr id="61" name="直線コネクタ 60"/>
        <xdr:cNvCxnSpPr/>
      </xdr:nvCxnSpPr>
      <xdr:spPr>
        <a:xfrm flipV="1">
          <a:off x="3797300" y="6158052"/>
          <a:ext cx="8382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134599</xdr:rowOff>
    </xdr:from>
    <xdr:ext cx="534377" cy="259045"/>
    <xdr:sp macro="" textlink="">
      <xdr:nvSpPr>
        <xdr:cNvPr id="62" name="人件費平均値テキスト"/>
        <xdr:cNvSpPr txBox="1"/>
      </xdr:nvSpPr>
      <xdr:spPr>
        <a:xfrm>
          <a:off x="4686300" y="579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111722</xdr:rowOff>
    </xdr:from>
    <xdr:to>
      <xdr:col>24</xdr:col>
      <xdr:colOff>114300</xdr:colOff>
      <xdr:row>35</xdr:row>
      <xdr:rowOff>41872</xdr:rowOff>
    </xdr:to>
    <xdr:sp macro="" textlink="">
      <xdr:nvSpPr>
        <xdr:cNvPr id="63" name="フローチャート: 判断 62"/>
        <xdr:cNvSpPr/>
      </xdr:nvSpPr>
      <xdr:spPr>
        <a:xfrm>
          <a:off x="45847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65176</xdr:rowOff>
    </xdr:from>
    <xdr:to>
      <xdr:col>19</xdr:col>
      <xdr:colOff>177800</xdr:colOff>
      <xdr:row>36</xdr:row>
      <xdr:rowOff>19990</xdr:rowOff>
    </xdr:to>
    <xdr:cxnSp macro="">
      <xdr:nvCxnSpPr>
        <xdr:cNvPr id="64" name="直線コネクタ 63"/>
        <xdr:cNvCxnSpPr/>
      </xdr:nvCxnSpPr>
      <xdr:spPr>
        <a:xfrm>
          <a:off x="2908300" y="6065926"/>
          <a:ext cx="889000" cy="12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122314</xdr:rowOff>
    </xdr:from>
    <xdr:to>
      <xdr:col>20</xdr:col>
      <xdr:colOff>38100</xdr:colOff>
      <xdr:row>35</xdr:row>
      <xdr:rowOff>52464</xdr:rowOff>
    </xdr:to>
    <xdr:sp macro="" textlink="">
      <xdr:nvSpPr>
        <xdr:cNvPr id="65" name="フローチャート: 判断 64"/>
        <xdr:cNvSpPr/>
      </xdr:nvSpPr>
      <xdr:spPr>
        <a:xfrm>
          <a:off x="3746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68991</xdr:rowOff>
    </xdr:from>
    <xdr:ext cx="534377" cy="259045"/>
    <xdr:sp macro="" textlink="">
      <xdr:nvSpPr>
        <xdr:cNvPr id="66" name="テキスト ボックス 65"/>
        <xdr:cNvSpPr txBox="1"/>
      </xdr:nvSpPr>
      <xdr:spPr>
        <a:xfrm>
          <a:off x="3530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65176</xdr:rowOff>
    </xdr:from>
    <xdr:to>
      <xdr:col>15</xdr:col>
      <xdr:colOff>50800</xdr:colOff>
      <xdr:row>35</xdr:row>
      <xdr:rowOff>78168</xdr:rowOff>
    </xdr:to>
    <xdr:cxnSp macro="">
      <xdr:nvCxnSpPr>
        <xdr:cNvPr id="67" name="直線コネクタ 66"/>
        <xdr:cNvCxnSpPr/>
      </xdr:nvCxnSpPr>
      <xdr:spPr>
        <a:xfrm flipV="1">
          <a:off x="2019300" y="6065926"/>
          <a:ext cx="8890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146507</xdr:rowOff>
    </xdr:from>
    <xdr:to>
      <xdr:col>15</xdr:col>
      <xdr:colOff>101600</xdr:colOff>
      <xdr:row>35</xdr:row>
      <xdr:rowOff>76657</xdr:rowOff>
    </xdr:to>
    <xdr:sp macro="" textlink="">
      <xdr:nvSpPr>
        <xdr:cNvPr id="68" name="フローチャート: 判断 67"/>
        <xdr:cNvSpPr/>
      </xdr:nvSpPr>
      <xdr:spPr>
        <a:xfrm>
          <a:off x="2857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93184</xdr:rowOff>
    </xdr:from>
    <xdr:ext cx="534377" cy="259045"/>
    <xdr:sp macro="" textlink="">
      <xdr:nvSpPr>
        <xdr:cNvPr id="69" name="テキスト ボックス 68"/>
        <xdr:cNvSpPr txBox="1"/>
      </xdr:nvSpPr>
      <xdr:spPr>
        <a:xfrm>
          <a:off x="2641111" y="57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78168</xdr:rowOff>
    </xdr:from>
    <xdr:to>
      <xdr:col>10</xdr:col>
      <xdr:colOff>114300</xdr:colOff>
      <xdr:row>35</xdr:row>
      <xdr:rowOff>101409</xdr:rowOff>
    </xdr:to>
    <xdr:cxnSp macro="">
      <xdr:nvCxnSpPr>
        <xdr:cNvPr id="70" name="直線コネクタ 69"/>
        <xdr:cNvCxnSpPr/>
      </xdr:nvCxnSpPr>
      <xdr:spPr>
        <a:xfrm flipV="1">
          <a:off x="1130300" y="6078918"/>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124134</xdr:rowOff>
    </xdr:from>
    <xdr:ext cx="534377" cy="259045"/>
    <xdr:sp macro="" textlink="">
      <xdr:nvSpPr>
        <xdr:cNvPr id="72" name="テキスト ボックス 71"/>
        <xdr:cNvSpPr txBox="1"/>
      </xdr:nvSpPr>
      <xdr:spPr>
        <a:xfrm>
          <a:off x="1752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138676</xdr:rowOff>
    </xdr:from>
    <xdr:ext cx="534377" cy="259045"/>
    <xdr:sp macro="" textlink="">
      <xdr:nvSpPr>
        <xdr:cNvPr id="74" name="テキスト ボックス 73"/>
        <xdr:cNvSpPr txBox="1"/>
      </xdr:nvSpPr>
      <xdr:spPr>
        <a:xfrm>
          <a:off x="863111" y="5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106502</xdr:rowOff>
    </xdr:from>
    <xdr:to>
      <xdr:col>24</xdr:col>
      <xdr:colOff>114300</xdr:colOff>
      <xdr:row>36</xdr:row>
      <xdr:rowOff>36652</xdr:rowOff>
    </xdr:to>
    <xdr:sp macro="" textlink="">
      <xdr:nvSpPr>
        <xdr:cNvPr id="80" name="楕円 79"/>
        <xdr:cNvSpPr/>
      </xdr:nvSpPr>
      <xdr:spPr>
        <a:xfrm>
          <a:off x="4584700" y="61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84929</xdr:rowOff>
    </xdr:from>
    <xdr:ext cx="534377" cy="259045"/>
    <xdr:sp macro="" textlink="">
      <xdr:nvSpPr>
        <xdr:cNvPr id="81" name="人件費該当値テキスト"/>
        <xdr:cNvSpPr txBox="1"/>
      </xdr:nvSpPr>
      <xdr:spPr>
        <a:xfrm>
          <a:off x="4686300" y="60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140640</xdr:rowOff>
    </xdr:from>
    <xdr:to>
      <xdr:col>20</xdr:col>
      <xdr:colOff>38100</xdr:colOff>
      <xdr:row>36</xdr:row>
      <xdr:rowOff>70790</xdr:rowOff>
    </xdr:to>
    <xdr:sp macro="" textlink="">
      <xdr:nvSpPr>
        <xdr:cNvPr id="82" name="楕円 81"/>
        <xdr:cNvSpPr/>
      </xdr:nvSpPr>
      <xdr:spPr>
        <a:xfrm>
          <a:off x="3746500" y="61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61917</xdr:rowOff>
    </xdr:from>
    <xdr:ext cx="534377" cy="259045"/>
    <xdr:sp macro="" textlink="">
      <xdr:nvSpPr>
        <xdr:cNvPr id="83" name="テキスト ボックス 82"/>
        <xdr:cNvSpPr txBox="1"/>
      </xdr:nvSpPr>
      <xdr:spPr>
        <a:xfrm>
          <a:off x="3530111" y="62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14376</xdr:rowOff>
    </xdr:from>
    <xdr:to>
      <xdr:col>15</xdr:col>
      <xdr:colOff>101600</xdr:colOff>
      <xdr:row>35</xdr:row>
      <xdr:rowOff>115976</xdr:rowOff>
    </xdr:to>
    <xdr:sp macro="" textlink="">
      <xdr:nvSpPr>
        <xdr:cNvPr id="84" name="楕円 83"/>
        <xdr:cNvSpPr/>
      </xdr:nvSpPr>
      <xdr:spPr>
        <a:xfrm>
          <a:off x="2857500" y="60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107103</xdr:rowOff>
    </xdr:from>
    <xdr:ext cx="534377" cy="259045"/>
    <xdr:sp macro="" textlink="">
      <xdr:nvSpPr>
        <xdr:cNvPr id="85" name="テキスト ボックス 84"/>
        <xdr:cNvSpPr txBox="1"/>
      </xdr:nvSpPr>
      <xdr:spPr>
        <a:xfrm>
          <a:off x="2641111" y="610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27368</xdr:rowOff>
    </xdr:from>
    <xdr:to>
      <xdr:col>10</xdr:col>
      <xdr:colOff>165100</xdr:colOff>
      <xdr:row>35</xdr:row>
      <xdr:rowOff>128968</xdr:rowOff>
    </xdr:to>
    <xdr:sp macro="" textlink="">
      <xdr:nvSpPr>
        <xdr:cNvPr id="86" name="楕円 85"/>
        <xdr:cNvSpPr/>
      </xdr:nvSpPr>
      <xdr:spPr>
        <a:xfrm>
          <a:off x="1968500" y="60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145495</xdr:rowOff>
    </xdr:from>
    <xdr:ext cx="534377" cy="259045"/>
    <xdr:sp macro="" textlink="">
      <xdr:nvSpPr>
        <xdr:cNvPr id="87" name="テキスト ボックス 86"/>
        <xdr:cNvSpPr txBox="1"/>
      </xdr:nvSpPr>
      <xdr:spPr>
        <a:xfrm>
          <a:off x="1752111" y="580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50609</xdr:rowOff>
    </xdr:from>
    <xdr:to>
      <xdr:col>6</xdr:col>
      <xdr:colOff>38100</xdr:colOff>
      <xdr:row>35</xdr:row>
      <xdr:rowOff>152209</xdr:rowOff>
    </xdr:to>
    <xdr:sp macro="" textlink="">
      <xdr:nvSpPr>
        <xdr:cNvPr id="88" name="楕円 87"/>
        <xdr:cNvSpPr/>
      </xdr:nvSpPr>
      <xdr:spPr>
        <a:xfrm>
          <a:off x="1079500" y="605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143336</xdr:rowOff>
    </xdr:from>
    <xdr:ext cx="534377" cy="259045"/>
    <xdr:sp macro="" textlink="">
      <xdr:nvSpPr>
        <xdr:cNvPr id="89" name="テキスト ボックス 88"/>
        <xdr:cNvSpPr txBox="1"/>
      </xdr:nvSpPr>
      <xdr:spPr>
        <a:xfrm>
          <a:off x="863111" y="614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155778</xdr:rowOff>
    </xdr:from>
    <xdr:to>
      <xdr:col>24</xdr:col>
      <xdr:colOff>62865</xdr:colOff>
      <xdr:row>58</xdr:row>
      <xdr:rowOff>28943</xdr:rowOff>
    </xdr:to>
    <xdr:cxnSp macro="">
      <xdr:nvCxnSpPr>
        <xdr:cNvPr id="114" name="直線コネクタ 113"/>
        <xdr:cNvCxnSpPr/>
      </xdr:nvCxnSpPr>
      <xdr:spPr>
        <a:xfrm flipV="1">
          <a:off x="4633595" y="8899728"/>
          <a:ext cx="1270" cy="10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32770</xdr:rowOff>
    </xdr:from>
    <xdr:ext cx="534377" cy="259045"/>
    <xdr:sp macro="" textlink="">
      <xdr:nvSpPr>
        <xdr:cNvPr id="115" name="物件費最小値テキスト"/>
        <xdr:cNvSpPr txBox="1"/>
      </xdr:nvSpPr>
      <xdr:spPr>
        <a:xfrm>
          <a:off x="4686300" y="99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28943</xdr:rowOff>
    </xdr:from>
    <xdr:to>
      <xdr:col>24</xdr:col>
      <xdr:colOff>152400</xdr:colOff>
      <xdr:row>58</xdr:row>
      <xdr:rowOff>28943</xdr:rowOff>
    </xdr:to>
    <xdr:cxnSp macro="">
      <xdr:nvCxnSpPr>
        <xdr:cNvPr id="116" name="直線コネクタ 115"/>
        <xdr:cNvCxnSpPr/>
      </xdr:nvCxnSpPr>
      <xdr:spPr>
        <a:xfrm>
          <a:off x="4546600" y="997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102455</xdr:rowOff>
    </xdr:from>
    <xdr:ext cx="534377" cy="259045"/>
    <xdr:sp macro="" textlink="">
      <xdr:nvSpPr>
        <xdr:cNvPr id="117" name="物件費最大値テキスト"/>
        <xdr:cNvSpPr txBox="1"/>
      </xdr:nvSpPr>
      <xdr:spPr>
        <a:xfrm>
          <a:off x="4686300" y="867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155778</xdr:rowOff>
    </xdr:from>
    <xdr:to>
      <xdr:col>24</xdr:col>
      <xdr:colOff>152400</xdr:colOff>
      <xdr:row>51</xdr:row>
      <xdr:rowOff>155778</xdr:rowOff>
    </xdr:to>
    <xdr:cxnSp macro="">
      <xdr:nvCxnSpPr>
        <xdr:cNvPr id="118" name="直線コネクタ 117"/>
        <xdr:cNvCxnSpPr/>
      </xdr:nvCxnSpPr>
      <xdr:spPr>
        <a:xfrm>
          <a:off x="4546600" y="889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138290</xdr:rowOff>
    </xdr:from>
    <xdr:to>
      <xdr:col>24</xdr:col>
      <xdr:colOff>63500</xdr:colOff>
      <xdr:row>54</xdr:row>
      <xdr:rowOff>156426</xdr:rowOff>
    </xdr:to>
    <xdr:cxnSp macro="">
      <xdr:nvCxnSpPr>
        <xdr:cNvPr id="119" name="直線コネクタ 118"/>
        <xdr:cNvCxnSpPr/>
      </xdr:nvCxnSpPr>
      <xdr:spPr>
        <a:xfrm flipV="1">
          <a:off x="3797300" y="9396590"/>
          <a:ext cx="83820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51426</xdr:rowOff>
    </xdr:from>
    <xdr:ext cx="534377" cy="259045"/>
    <xdr:sp macro="" textlink="">
      <xdr:nvSpPr>
        <xdr:cNvPr id="120" name="物件費平均値テキスト"/>
        <xdr:cNvSpPr txBox="1"/>
      </xdr:nvSpPr>
      <xdr:spPr>
        <a:xfrm>
          <a:off x="4686300" y="9138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28549</xdr:rowOff>
    </xdr:from>
    <xdr:to>
      <xdr:col>24</xdr:col>
      <xdr:colOff>114300</xdr:colOff>
      <xdr:row>54</xdr:row>
      <xdr:rowOff>130149</xdr:rowOff>
    </xdr:to>
    <xdr:sp macro="" textlink="">
      <xdr:nvSpPr>
        <xdr:cNvPr id="121" name="フローチャート: 判断 120"/>
        <xdr:cNvSpPr/>
      </xdr:nvSpPr>
      <xdr:spPr>
        <a:xfrm>
          <a:off x="45847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156426</xdr:rowOff>
    </xdr:from>
    <xdr:to>
      <xdr:col>19</xdr:col>
      <xdr:colOff>177800</xdr:colOff>
      <xdr:row>55</xdr:row>
      <xdr:rowOff>4483</xdr:rowOff>
    </xdr:to>
    <xdr:cxnSp macro="">
      <xdr:nvCxnSpPr>
        <xdr:cNvPr id="122" name="直線コネクタ 121"/>
        <xdr:cNvCxnSpPr/>
      </xdr:nvCxnSpPr>
      <xdr:spPr>
        <a:xfrm flipV="1">
          <a:off x="2908300" y="9414726"/>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33731</xdr:rowOff>
    </xdr:from>
    <xdr:to>
      <xdr:col>20</xdr:col>
      <xdr:colOff>38100</xdr:colOff>
      <xdr:row>54</xdr:row>
      <xdr:rowOff>135331</xdr:rowOff>
    </xdr:to>
    <xdr:sp macro="" textlink="">
      <xdr:nvSpPr>
        <xdr:cNvPr id="123" name="フローチャート: 判断 122"/>
        <xdr:cNvSpPr/>
      </xdr:nvSpPr>
      <xdr:spPr>
        <a:xfrm>
          <a:off x="3746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151858</xdr:rowOff>
    </xdr:from>
    <xdr:ext cx="534377" cy="259045"/>
    <xdr:sp macro="" textlink="">
      <xdr:nvSpPr>
        <xdr:cNvPr id="124" name="テキスト ボックス 123"/>
        <xdr:cNvSpPr txBox="1"/>
      </xdr:nvSpPr>
      <xdr:spPr>
        <a:xfrm>
          <a:off x="3530111" y="90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4483</xdr:rowOff>
    </xdr:from>
    <xdr:to>
      <xdr:col>15</xdr:col>
      <xdr:colOff>50800</xdr:colOff>
      <xdr:row>55</xdr:row>
      <xdr:rowOff>5550</xdr:rowOff>
    </xdr:to>
    <xdr:cxnSp macro="">
      <xdr:nvCxnSpPr>
        <xdr:cNvPr id="125" name="直線コネクタ 124"/>
        <xdr:cNvCxnSpPr/>
      </xdr:nvCxnSpPr>
      <xdr:spPr>
        <a:xfrm flipV="1">
          <a:off x="2019300" y="94342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56438</xdr:rowOff>
    </xdr:from>
    <xdr:to>
      <xdr:col>15</xdr:col>
      <xdr:colOff>101600</xdr:colOff>
      <xdr:row>54</xdr:row>
      <xdr:rowOff>158038</xdr:rowOff>
    </xdr:to>
    <xdr:sp macro="" textlink="">
      <xdr:nvSpPr>
        <xdr:cNvPr id="126" name="フローチャート: 判断 125"/>
        <xdr:cNvSpPr/>
      </xdr:nvSpPr>
      <xdr:spPr>
        <a:xfrm>
          <a:off x="2857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3115</xdr:rowOff>
    </xdr:from>
    <xdr:ext cx="534377" cy="259045"/>
    <xdr:sp macro="" textlink="">
      <xdr:nvSpPr>
        <xdr:cNvPr id="127" name="テキスト ボックス 126"/>
        <xdr:cNvSpPr txBox="1"/>
      </xdr:nvSpPr>
      <xdr:spPr>
        <a:xfrm>
          <a:off x="2641111" y="908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5550</xdr:rowOff>
    </xdr:from>
    <xdr:to>
      <xdr:col>10</xdr:col>
      <xdr:colOff>114300</xdr:colOff>
      <xdr:row>55</xdr:row>
      <xdr:rowOff>143319</xdr:rowOff>
    </xdr:to>
    <xdr:cxnSp macro="">
      <xdr:nvCxnSpPr>
        <xdr:cNvPr id="128" name="直線コネクタ 127"/>
        <xdr:cNvCxnSpPr/>
      </xdr:nvCxnSpPr>
      <xdr:spPr>
        <a:xfrm flipV="1">
          <a:off x="1130300" y="9435300"/>
          <a:ext cx="889000" cy="13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63602</xdr:rowOff>
    </xdr:from>
    <xdr:to>
      <xdr:col>10</xdr:col>
      <xdr:colOff>165100</xdr:colOff>
      <xdr:row>53</xdr:row>
      <xdr:rowOff>165202</xdr:rowOff>
    </xdr:to>
    <xdr:sp macro="" textlink="">
      <xdr:nvSpPr>
        <xdr:cNvPr id="129" name="フローチャート: 判断 128"/>
        <xdr:cNvSpPr/>
      </xdr:nvSpPr>
      <xdr:spPr>
        <a:xfrm>
          <a:off x="1968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10279</xdr:rowOff>
    </xdr:from>
    <xdr:ext cx="534377" cy="259045"/>
    <xdr:sp macro="" textlink="">
      <xdr:nvSpPr>
        <xdr:cNvPr id="130" name="テキスト ボックス 129"/>
        <xdr:cNvSpPr txBox="1"/>
      </xdr:nvSpPr>
      <xdr:spPr>
        <a:xfrm>
          <a:off x="1752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18529</xdr:rowOff>
    </xdr:from>
    <xdr:to>
      <xdr:col>6</xdr:col>
      <xdr:colOff>38100</xdr:colOff>
      <xdr:row>54</xdr:row>
      <xdr:rowOff>120129</xdr:rowOff>
    </xdr:to>
    <xdr:sp macro="" textlink="">
      <xdr:nvSpPr>
        <xdr:cNvPr id="131" name="フローチャート: 判断 130"/>
        <xdr:cNvSpPr/>
      </xdr:nvSpPr>
      <xdr:spPr>
        <a:xfrm>
          <a:off x="1079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136656</xdr:rowOff>
    </xdr:from>
    <xdr:ext cx="534377" cy="259045"/>
    <xdr:sp macro="" textlink="">
      <xdr:nvSpPr>
        <xdr:cNvPr id="132" name="テキスト ボックス 131"/>
        <xdr:cNvSpPr txBox="1"/>
      </xdr:nvSpPr>
      <xdr:spPr>
        <a:xfrm>
          <a:off x="863111" y="90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87490</xdr:rowOff>
    </xdr:from>
    <xdr:to>
      <xdr:col>24</xdr:col>
      <xdr:colOff>114300</xdr:colOff>
      <xdr:row>55</xdr:row>
      <xdr:rowOff>17640</xdr:rowOff>
    </xdr:to>
    <xdr:sp macro="" textlink="">
      <xdr:nvSpPr>
        <xdr:cNvPr id="138" name="楕円 137"/>
        <xdr:cNvSpPr/>
      </xdr:nvSpPr>
      <xdr:spPr>
        <a:xfrm>
          <a:off x="4584700" y="934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65917</xdr:rowOff>
    </xdr:from>
    <xdr:ext cx="534377" cy="259045"/>
    <xdr:sp macro="" textlink="">
      <xdr:nvSpPr>
        <xdr:cNvPr id="139" name="物件費該当値テキスト"/>
        <xdr:cNvSpPr txBox="1"/>
      </xdr:nvSpPr>
      <xdr:spPr>
        <a:xfrm>
          <a:off x="4686300" y="932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105626</xdr:rowOff>
    </xdr:from>
    <xdr:to>
      <xdr:col>20</xdr:col>
      <xdr:colOff>38100</xdr:colOff>
      <xdr:row>55</xdr:row>
      <xdr:rowOff>35776</xdr:rowOff>
    </xdr:to>
    <xdr:sp macro="" textlink="">
      <xdr:nvSpPr>
        <xdr:cNvPr id="140" name="楕円 139"/>
        <xdr:cNvSpPr/>
      </xdr:nvSpPr>
      <xdr:spPr>
        <a:xfrm>
          <a:off x="3746500" y="936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26903</xdr:rowOff>
    </xdr:from>
    <xdr:ext cx="534377" cy="259045"/>
    <xdr:sp macro="" textlink="">
      <xdr:nvSpPr>
        <xdr:cNvPr id="141" name="テキスト ボックス 140"/>
        <xdr:cNvSpPr txBox="1"/>
      </xdr:nvSpPr>
      <xdr:spPr>
        <a:xfrm>
          <a:off x="3530111" y="94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125133</xdr:rowOff>
    </xdr:from>
    <xdr:to>
      <xdr:col>15</xdr:col>
      <xdr:colOff>101600</xdr:colOff>
      <xdr:row>55</xdr:row>
      <xdr:rowOff>55283</xdr:rowOff>
    </xdr:to>
    <xdr:sp macro="" textlink="">
      <xdr:nvSpPr>
        <xdr:cNvPr id="142" name="楕円 141"/>
        <xdr:cNvSpPr/>
      </xdr:nvSpPr>
      <xdr:spPr>
        <a:xfrm>
          <a:off x="2857500" y="938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46410</xdr:rowOff>
    </xdr:from>
    <xdr:ext cx="534377" cy="259045"/>
    <xdr:sp macro="" textlink="">
      <xdr:nvSpPr>
        <xdr:cNvPr id="143" name="テキスト ボックス 142"/>
        <xdr:cNvSpPr txBox="1"/>
      </xdr:nvSpPr>
      <xdr:spPr>
        <a:xfrm>
          <a:off x="2641111" y="947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126200</xdr:rowOff>
    </xdr:from>
    <xdr:to>
      <xdr:col>10</xdr:col>
      <xdr:colOff>165100</xdr:colOff>
      <xdr:row>55</xdr:row>
      <xdr:rowOff>56350</xdr:rowOff>
    </xdr:to>
    <xdr:sp macro="" textlink="">
      <xdr:nvSpPr>
        <xdr:cNvPr id="144" name="楕円 143"/>
        <xdr:cNvSpPr/>
      </xdr:nvSpPr>
      <xdr:spPr>
        <a:xfrm>
          <a:off x="1968500" y="93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47477</xdr:rowOff>
    </xdr:from>
    <xdr:ext cx="534377" cy="259045"/>
    <xdr:sp macro="" textlink="">
      <xdr:nvSpPr>
        <xdr:cNvPr id="145" name="テキスト ボックス 144"/>
        <xdr:cNvSpPr txBox="1"/>
      </xdr:nvSpPr>
      <xdr:spPr>
        <a:xfrm>
          <a:off x="1752111" y="947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92519</xdr:rowOff>
    </xdr:from>
    <xdr:to>
      <xdr:col>6</xdr:col>
      <xdr:colOff>38100</xdr:colOff>
      <xdr:row>56</xdr:row>
      <xdr:rowOff>22669</xdr:rowOff>
    </xdr:to>
    <xdr:sp macro="" textlink="">
      <xdr:nvSpPr>
        <xdr:cNvPr id="146" name="楕円 145"/>
        <xdr:cNvSpPr/>
      </xdr:nvSpPr>
      <xdr:spPr>
        <a:xfrm>
          <a:off x="1079500" y="952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13796</xdr:rowOff>
    </xdr:from>
    <xdr:ext cx="534377" cy="259045"/>
    <xdr:sp macro="" textlink="">
      <xdr:nvSpPr>
        <xdr:cNvPr id="147" name="テキスト ボックス 146"/>
        <xdr:cNvSpPr txBox="1"/>
      </xdr:nvSpPr>
      <xdr:spPr>
        <a:xfrm>
          <a:off x="863111" y="961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107369</xdr:rowOff>
    </xdr:from>
    <xdr:to>
      <xdr:col>24</xdr:col>
      <xdr:colOff>62865</xdr:colOff>
      <xdr:row>78</xdr:row>
      <xdr:rowOff>98389</xdr:rowOff>
    </xdr:to>
    <xdr:cxnSp macro="">
      <xdr:nvCxnSpPr>
        <xdr:cNvPr id="173" name="直線コネクタ 172"/>
        <xdr:cNvCxnSpPr/>
      </xdr:nvCxnSpPr>
      <xdr:spPr>
        <a:xfrm flipV="1">
          <a:off x="4633595" y="12108869"/>
          <a:ext cx="1270" cy="136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102216</xdr:rowOff>
    </xdr:from>
    <xdr:ext cx="469744" cy="259045"/>
    <xdr:sp macro="" textlink="">
      <xdr:nvSpPr>
        <xdr:cNvPr id="174" name="維持補修費最小値テキスト"/>
        <xdr:cNvSpPr txBox="1"/>
      </xdr:nvSpPr>
      <xdr:spPr>
        <a:xfrm>
          <a:off x="4686300" y="134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98389</xdr:rowOff>
    </xdr:from>
    <xdr:to>
      <xdr:col>24</xdr:col>
      <xdr:colOff>152400</xdr:colOff>
      <xdr:row>78</xdr:row>
      <xdr:rowOff>98389</xdr:rowOff>
    </xdr:to>
    <xdr:cxnSp macro="">
      <xdr:nvCxnSpPr>
        <xdr:cNvPr id="175" name="直線コネクタ 174"/>
        <xdr:cNvCxnSpPr/>
      </xdr:nvCxnSpPr>
      <xdr:spPr>
        <a:xfrm>
          <a:off x="4546600" y="13471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54046</xdr:rowOff>
    </xdr:from>
    <xdr:ext cx="469744" cy="259045"/>
    <xdr:sp macro="" textlink="">
      <xdr:nvSpPr>
        <xdr:cNvPr id="176" name="維持補修費最大値テキスト"/>
        <xdr:cNvSpPr txBox="1"/>
      </xdr:nvSpPr>
      <xdr:spPr>
        <a:xfrm>
          <a:off x="4686300" y="1188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107369</xdr:rowOff>
    </xdr:from>
    <xdr:to>
      <xdr:col>24</xdr:col>
      <xdr:colOff>152400</xdr:colOff>
      <xdr:row>70</xdr:row>
      <xdr:rowOff>107369</xdr:rowOff>
    </xdr:to>
    <xdr:cxnSp macro="">
      <xdr:nvCxnSpPr>
        <xdr:cNvPr id="177" name="直線コネクタ 176"/>
        <xdr:cNvCxnSpPr/>
      </xdr:nvCxnSpPr>
      <xdr:spPr>
        <a:xfrm>
          <a:off x="4546600" y="1210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135945</xdr:rowOff>
    </xdr:from>
    <xdr:to>
      <xdr:col>24</xdr:col>
      <xdr:colOff>63500</xdr:colOff>
      <xdr:row>76</xdr:row>
      <xdr:rowOff>154722</xdr:rowOff>
    </xdr:to>
    <xdr:cxnSp macro="">
      <xdr:nvCxnSpPr>
        <xdr:cNvPr id="178" name="直線コネクタ 177"/>
        <xdr:cNvCxnSpPr/>
      </xdr:nvCxnSpPr>
      <xdr:spPr>
        <a:xfrm>
          <a:off x="3797300" y="13166145"/>
          <a:ext cx="838200" cy="1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49565</xdr:rowOff>
    </xdr:from>
    <xdr:ext cx="469744" cy="259045"/>
    <xdr:sp macro="" textlink="">
      <xdr:nvSpPr>
        <xdr:cNvPr id="179" name="維持補修費平均値テキスト"/>
        <xdr:cNvSpPr txBox="1"/>
      </xdr:nvSpPr>
      <xdr:spPr>
        <a:xfrm>
          <a:off x="4686300" y="12736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26688</xdr:rowOff>
    </xdr:from>
    <xdr:to>
      <xdr:col>24</xdr:col>
      <xdr:colOff>114300</xdr:colOff>
      <xdr:row>75</xdr:row>
      <xdr:rowOff>128288</xdr:rowOff>
    </xdr:to>
    <xdr:sp macro="" textlink="">
      <xdr:nvSpPr>
        <xdr:cNvPr id="180" name="フローチャート: 判断 179"/>
        <xdr:cNvSpPr/>
      </xdr:nvSpPr>
      <xdr:spPr>
        <a:xfrm>
          <a:off x="45847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135945</xdr:rowOff>
    </xdr:from>
    <xdr:to>
      <xdr:col>19</xdr:col>
      <xdr:colOff>177800</xdr:colOff>
      <xdr:row>76</xdr:row>
      <xdr:rowOff>143945</xdr:rowOff>
    </xdr:to>
    <xdr:cxnSp macro="">
      <xdr:nvCxnSpPr>
        <xdr:cNvPr id="181" name="直線コネクタ 180"/>
        <xdr:cNvCxnSpPr/>
      </xdr:nvCxnSpPr>
      <xdr:spPr>
        <a:xfrm flipV="1">
          <a:off x="2908300" y="13166145"/>
          <a:ext cx="889000" cy="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43180</xdr:rowOff>
    </xdr:from>
    <xdr:to>
      <xdr:col>20</xdr:col>
      <xdr:colOff>38100</xdr:colOff>
      <xdr:row>75</xdr:row>
      <xdr:rowOff>144780</xdr:rowOff>
    </xdr:to>
    <xdr:sp macro="" textlink="">
      <xdr:nvSpPr>
        <xdr:cNvPr id="182" name="フローチャート: 判断 181"/>
        <xdr:cNvSpPr/>
      </xdr:nvSpPr>
      <xdr:spPr>
        <a:xfrm>
          <a:off x="3746500" y="1290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161307</xdr:rowOff>
    </xdr:from>
    <xdr:ext cx="469744" cy="259045"/>
    <xdr:sp macro="" textlink="">
      <xdr:nvSpPr>
        <xdr:cNvPr id="183" name="テキスト ボックス 182"/>
        <xdr:cNvSpPr txBox="1"/>
      </xdr:nvSpPr>
      <xdr:spPr>
        <a:xfrm>
          <a:off x="3562428" y="1267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143945</xdr:rowOff>
    </xdr:from>
    <xdr:to>
      <xdr:col>15</xdr:col>
      <xdr:colOff>50800</xdr:colOff>
      <xdr:row>76</xdr:row>
      <xdr:rowOff>158967</xdr:rowOff>
    </xdr:to>
    <xdr:cxnSp macro="">
      <xdr:nvCxnSpPr>
        <xdr:cNvPr id="184" name="直線コネクタ 183"/>
        <xdr:cNvCxnSpPr/>
      </xdr:nvCxnSpPr>
      <xdr:spPr>
        <a:xfrm flipV="1">
          <a:off x="2019300" y="13174145"/>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114373</xdr:rowOff>
    </xdr:from>
    <xdr:to>
      <xdr:col>15</xdr:col>
      <xdr:colOff>101600</xdr:colOff>
      <xdr:row>76</xdr:row>
      <xdr:rowOff>44523</xdr:rowOff>
    </xdr:to>
    <xdr:sp macro="" textlink="">
      <xdr:nvSpPr>
        <xdr:cNvPr id="185" name="フローチャート: 判断 184"/>
        <xdr:cNvSpPr/>
      </xdr:nvSpPr>
      <xdr:spPr>
        <a:xfrm>
          <a:off x="2857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61050</xdr:rowOff>
    </xdr:from>
    <xdr:ext cx="469744" cy="259045"/>
    <xdr:sp macro="" textlink="">
      <xdr:nvSpPr>
        <xdr:cNvPr id="186" name="テキスト ボックス 185"/>
        <xdr:cNvSpPr txBox="1"/>
      </xdr:nvSpPr>
      <xdr:spPr>
        <a:xfrm>
          <a:off x="2673428"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105084</xdr:rowOff>
    </xdr:from>
    <xdr:to>
      <xdr:col>10</xdr:col>
      <xdr:colOff>114300</xdr:colOff>
      <xdr:row>76</xdr:row>
      <xdr:rowOff>158967</xdr:rowOff>
    </xdr:to>
    <xdr:cxnSp macro="">
      <xdr:nvCxnSpPr>
        <xdr:cNvPr id="187" name="直線コネクタ 186"/>
        <xdr:cNvCxnSpPr/>
      </xdr:nvCxnSpPr>
      <xdr:spPr>
        <a:xfrm>
          <a:off x="1130300" y="13135284"/>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168094</xdr:rowOff>
    </xdr:from>
    <xdr:to>
      <xdr:col>10</xdr:col>
      <xdr:colOff>165100</xdr:colOff>
      <xdr:row>76</xdr:row>
      <xdr:rowOff>98244</xdr:rowOff>
    </xdr:to>
    <xdr:sp macro="" textlink="">
      <xdr:nvSpPr>
        <xdr:cNvPr id="188" name="フローチャート: 判断 187"/>
        <xdr:cNvSpPr/>
      </xdr:nvSpPr>
      <xdr:spPr>
        <a:xfrm>
          <a:off x="1968500" y="130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114771</xdr:rowOff>
    </xdr:from>
    <xdr:ext cx="469744" cy="259045"/>
    <xdr:sp macro="" textlink="">
      <xdr:nvSpPr>
        <xdr:cNvPr id="189" name="テキスト ボックス 188"/>
        <xdr:cNvSpPr txBox="1"/>
      </xdr:nvSpPr>
      <xdr:spPr>
        <a:xfrm>
          <a:off x="1784428" y="128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5297</xdr:rowOff>
    </xdr:from>
    <xdr:to>
      <xdr:col>6</xdr:col>
      <xdr:colOff>38100</xdr:colOff>
      <xdr:row>76</xdr:row>
      <xdr:rowOff>106897</xdr:rowOff>
    </xdr:to>
    <xdr:sp macro="" textlink="">
      <xdr:nvSpPr>
        <xdr:cNvPr id="190" name="フローチャート: 判断 189"/>
        <xdr:cNvSpPr/>
      </xdr:nvSpPr>
      <xdr:spPr>
        <a:xfrm>
          <a:off x="1079500" y="130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123424</xdr:rowOff>
    </xdr:from>
    <xdr:ext cx="469744" cy="259045"/>
    <xdr:sp macro="" textlink="">
      <xdr:nvSpPr>
        <xdr:cNvPr id="191" name="テキスト ボックス 190"/>
        <xdr:cNvSpPr txBox="1"/>
      </xdr:nvSpPr>
      <xdr:spPr>
        <a:xfrm>
          <a:off x="895428" y="1281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103922</xdr:rowOff>
    </xdr:from>
    <xdr:to>
      <xdr:col>24</xdr:col>
      <xdr:colOff>114300</xdr:colOff>
      <xdr:row>77</xdr:row>
      <xdr:rowOff>34072</xdr:rowOff>
    </xdr:to>
    <xdr:sp macro="" textlink="">
      <xdr:nvSpPr>
        <xdr:cNvPr id="197" name="楕円 196"/>
        <xdr:cNvSpPr/>
      </xdr:nvSpPr>
      <xdr:spPr>
        <a:xfrm>
          <a:off x="4584700" y="131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82349</xdr:rowOff>
    </xdr:from>
    <xdr:ext cx="469744" cy="259045"/>
    <xdr:sp macro="" textlink="">
      <xdr:nvSpPr>
        <xdr:cNvPr id="198" name="維持補修費該当値テキスト"/>
        <xdr:cNvSpPr txBox="1"/>
      </xdr:nvSpPr>
      <xdr:spPr>
        <a:xfrm>
          <a:off x="4686300" y="1311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85145</xdr:rowOff>
    </xdr:from>
    <xdr:to>
      <xdr:col>20</xdr:col>
      <xdr:colOff>38100</xdr:colOff>
      <xdr:row>77</xdr:row>
      <xdr:rowOff>15295</xdr:rowOff>
    </xdr:to>
    <xdr:sp macro="" textlink="">
      <xdr:nvSpPr>
        <xdr:cNvPr id="199" name="楕円 198"/>
        <xdr:cNvSpPr/>
      </xdr:nvSpPr>
      <xdr:spPr>
        <a:xfrm>
          <a:off x="3746500" y="1311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6422</xdr:rowOff>
    </xdr:from>
    <xdr:ext cx="469744" cy="259045"/>
    <xdr:sp macro="" textlink="">
      <xdr:nvSpPr>
        <xdr:cNvPr id="200" name="テキスト ボックス 199"/>
        <xdr:cNvSpPr txBox="1"/>
      </xdr:nvSpPr>
      <xdr:spPr>
        <a:xfrm>
          <a:off x="3562428" y="1320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93145</xdr:rowOff>
    </xdr:from>
    <xdr:to>
      <xdr:col>15</xdr:col>
      <xdr:colOff>101600</xdr:colOff>
      <xdr:row>77</xdr:row>
      <xdr:rowOff>23295</xdr:rowOff>
    </xdr:to>
    <xdr:sp macro="" textlink="">
      <xdr:nvSpPr>
        <xdr:cNvPr id="201" name="楕円 200"/>
        <xdr:cNvSpPr/>
      </xdr:nvSpPr>
      <xdr:spPr>
        <a:xfrm>
          <a:off x="2857500" y="1312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14422</xdr:rowOff>
    </xdr:from>
    <xdr:ext cx="469744" cy="259045"/>
    <xdr:sp macro="" textlink="">
      <xdr:nvSpPr>
        <xdr:cNvPr id="202" name="テキスト ボックス 201"/>
        <xdr:cNvSpPr txBox="1"/>
      </xdr:nvSpPr>
      <xdr:spPr>
        <a:xfrm>
          <a:off x="2673428" y="1321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108167</xdr:rowOff>
    </xdr:from>
    <xdr:to>
      <xdr:col>10</xdr:col>
      <xdr:colOff>165100</xdr:colOff>
      <xdr:row>77</xdr:row>
      <xdr:rowOff>38317</xdr:rowOff>
    </xdr:to>
    <xdr:sp macro="" textlink="">
      <xdr:nvSpPr>
        <xdr:cNvPr id="203" name="楕円 202"/>
        <xdr:cNvSpPr/>
      </xdr:nvSpPr>
      <xdr:spPr>
        <a:xfrm>
          <a:off x="1968500" y="131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29444</xdr:rowOff>
    </xdr:from>
    <xdr:ext cx="469744" cy="259045"/>
    <xdr:sp macro="" textlink="">
      <xdr:nvSpPr>
        <xdr:cNvPr id="204" name="テキスト ボックス 203"/>
        <xdr:cNvSpPr txBox="1"/>
      </xdr:nvSpPr>
      <xdr:spPr>
        <a:xfrm>
          <a:off x="1784428" y="132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54284</xdr:rowOff>
    </xdr:from>
    <xdr:to>
      <xdr:col>6</xdr:col>
      <xdr:colOff>38100</xdr:colOff>
      <xdr:row>76</xdr:row>
      <xdr:rowOff>155884</xdr:rowOff>
    </xdr:to>
    <xdr:sp macro="" textlink="">
      <xdr:nvSpPr>
        <xdr:cNvPr id="205" name="楕円 204"/>
        <xdr:cNvSpPr/>
      </xdr:nvSpPr>
      <xdr:spPr>
        <a:xfrm>
          <a:off x="1079500" y="1308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147011</xdr:rowOff>
    </xdr:from>
    <xdr:ext cx="469744" cy="259045"/>
    <xdr:sp macro="" textlink="">
      <xdr:nvSpPr>
        <xdr:cNvPr id="206" name="テキスト ボックス 205"/>
        <xdr:cNvSpPr txBox="1"/>
      </xdr:nvSpPr>
      <xdr:spPr>
        <a:xfrm>
          <a:off x="895428" y="1317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164503</xdr:rowOff>
    </xdr:from>
    <xdr:to>
      <xdr:col>24</xdr:col>
      <xdr:colOff>62865</xdr:colOff>
      <xdr:row>97</xdr:row>
      <xdr:rowOff>159589</xdr:rowOff>
    </xdr:to>
    <xdr:cxnSp macro="">
      <xdr:nvCxnSpPr>
        <xdr:cNvPr id="231" name="直線コネクタ 230"/>
        <xdr:cNvCxnSpPr/>
      </xdr:nvCxnSpPr>
      <xdr:spPr>
        <a:xfrm flipV="1">
          <a:off x="4633595" y="15595003"/>
          <a:ext cx="1270" cy="119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163416</xdr:rowOff>
    </xdr:from>
    <xdr:ext cx="534377" cy="259045"/>
    <xdr:sp macro="" textlink="">
      <xdr:nvSpPr>
        <xdr:cNvPr id="232" name="扶助費最小値テキスト"/>
        <xdr:cNvSpPr txBox="1"/>
      </xdr:nvSpPr>
      <xdr:spPr>
        <a:xfrm>
          <a:off x="4686300" y="1679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159589</xdr:rowOff>
    </xdr:from>
    <xdr:to>
      <xdr:col>24</xdr:col>
      <xdr:colOff>152400</xdr:colOff>
      <xdr:row>97</xdr:row>
      <xdr:rowOff>159589</xdr:rowOff>
    </xdr:to>
    <xdr:cxnSp macro="">
      <xdr:nvCxnSpPr>
        <xdr:cNvPr id="233" name="直線コネクタ 232"/>
        <xdr:cNvCxnSpPr/>
      </xdr:nvCxnSpPr>
      <xdr:spPr>
        <a:xfrm>
          <a:off x="4546600" y="1679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111180</xdr:rowOff>
    </xdr:from>
    <xdr:ext cx="534377" cy="259045"/>
    <xdr:sp macro="" textlink="">
      <xdr:nvSpPr>
        <xdr:cNvPr id="234" name="扶助費最大値テキスト"/>
        <xdr:cNvSpPr txBox="1"/>
      </xdr:nvSpPr>
      <xdr:spPr>
        <a:xfrm>
          <a:off x="4686300" y="153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164503</xdr:rowOff>
    </xdr:from>
    <xdr:to>
      <xdr:col>24</xdr:col>
      <xdr:colOff>152400</xdr:colOff>
      <xdr:row>90</xdr:row>
      <xdr:rowOff>164503</xdr:rowOff>
    </xdr:to>
    <xdr:cxnSp macro="">
      <xdr:nvCxnSpPr>
        <xdr:cNvPr id="235" name="直線コネクタ 234"/>
        <xdr:cNvCxnSpPr/>
      </xdr:nvCxnSpPr>
      <xdr:spPr>
        <a:xfrm>
          <a:off x="4546600" y="1559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51460</xdr:rowOff>
    </xdr:from>
    <xdr:to>
      <xdr:col>24</xdr:col>
      <xdr:colOff>63500</xdr:colOff>
      <xdr:row>95</xdr:row>
      <xdr:rowOff>151549</xdr:rowOff>
    </xdr:to>
    <xdr:cxnSp macro="">
      <xdr:nvCxnSpPr>
        <xdr:cNvPr id="236" name="直線コネクタ 235"/>
        <xdr:cNvCxnSpPr/>
      </xdr:nvCxnSpPr>
      <xdr:spPr>
        <a:xfrm>
          <a:off x="3797300" y="16339210"/>
          <a:ext cx="838200" cy="10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77030</xdr:rowOff>
    </xdr:from>
    <xdr:ext cx="534377" cy="259045"/>
    <xdr:sp macro="" textlink="">
      <xdr:nvSpPr>
        <xdr:cNvPr id="237" name="扶助費平均値テキスト"/>
        <xdr:cNvSpPr txBox="1"/>
      </xdr:nvSpPr>
      <xdr:spPr>
        <a:xfrm>
          <a:off x="4686300" y="16021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54153</xdr:rowOff>
    </xdr:from>
    <xdr:to>
      <xdr:col>24</xdr:col>
      <xdr:colOff>114300</xdr:colOff>
      <xdr:row>94</xdr:row>
      <xdr:rowOff>155753</xdr:rowOff>
    </xdr:to>
    <xdr:sp macro="" textlink="">
      <xdr:nvSpPr>
        <xdr:cNvPr id="238" name="フローチャート: 判断 237"/>
        <xdr:cNvSpPr/>
      </xdr:nvSpPr>
      <xdr:spPr>
        <a:xfrm>
          <a:off x="45847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51460</xdr:rowOff>
    </xdr:from>
    <xdr:to>
      <xdr:col>19</xdr:col>
      <xdr:colOff>177800</xdr:colOff>
      <xdr:row>96</xdr:row>
      <xdr:rowOff>35573</xdr:rowOff>
    </xdr:to>
    <xdr:cxnSp macro="">
      <xdr:nvCxnSpPr>
        <xdr:cNvPr id="239" name="直線コネクタ 238"/>
        <xdr:cNvCxnSpPr/>
      </xdr:nvCxnSpPr>
      <xdr:spPr>
        <a:xfrm flipV="1">
          <a:off x="2908300" y="16339210"/>
          <a:ext cx="889000" cy="15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133858</xdr:rowOff>
    </xdr:from>
    <xdr:to>
      <xdr:col>20</xdr:col>
      <xdr:colOff>38100</xdr:colOff>
      <xdr:row>95</xdr:row>
      <xdr:rowOff>64008</xdr:rowOff>
    </xdr:to>
    <xdr:sp macro="" textlink="">
      <xdr:nvSpPr>
        <xdr:cNvPr id="240" name="フローチャート: 判断 239"/>
        <xdr:cNvSpPr/>
      </xdr:nvSpPr>
      <xdr:spPr>
        <a:xfrm>
          <a:off x="3746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80535</xdr:rowOff>
    </xdr:from>
    <xdr:ext cx="534377" cy="259045"/>
    <xdr:sp macro="" textlink="">
      <xdr:nvSpPr>
        <xdr:cNvPr id="241" name="テキスト ボックス 240"/>
        <xdr:cNvSpPr txBox="1"/>
      </xdr:nvSpPr>
      <xdr:spPr>
        <a:xfrm>
          <a:off x="3530111" y="160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12788</xdr:rowOff>
    </xdr:from>
    <xdr:to>
      <xdr:col>15</xdr:col>
      <xdr:colOff>50800</xdr:colOff>
      <xdr:row>96</xdr:row>
      <xdr:rowOff>35573</xdr:rowOff>
    </xdr:to>
    <xdr:cxnSp macro="">
      <xdr:nvCxnSpPr>
        <xdr:cNvPr id="242" name="直線コネクタ 241"/>
        <xdr:cNvCxnSpPr/>
      </xdr:nvCxnSpPr>
      <xdr:spPr>
        <a:xfrm>
          <a:off x="2019300" y="16471988"/>
          <a:ext cx="889000" cy="2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43484</xdr:rowOff>
    </xdr:from>
    <xdr:to>
      <xdr:col>15</xdr:col>
      <xdr:colOff>101600</xdr:colOff>
      <xdr:row>96</xdr:row>
      <xdr:rowOff>145084</xdr:rowOff>
    </xdr:to>
    <xdr:sp macro="" textlink="">
      <xdr:nvSpPr>
        <xdr:cNvPr id="243" name="フローチャート: 判断 242"/>
        <xdr:cNvSpPr/>
      </xdr:nvSpPr>
      <xdr:spPr>
        <a:xfrm>
          <a:off x="2857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136211</xdr:rowOff>
    </xdr:from>
    <xdr:ext cx="534377" cy="259045"/>
    <xdr:sp macro="" textlink="">
      <xdr:nvSpPr>
        <xdr:cNvPr id="244" name="テキスト ボックス 243"/>
        <xdr:cNvSpPr txBox="1"/>
      </xdr:nvSpPr>
      <xdr:spPr>
        <a:xfrm>
          <a:off x="2641111"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12788</xdr:rowOff>
    </xdr:from>
    <xdr:to>
      <xdr:col>10</xdr:col>
      <xdr:colOff>114300</xdr:colOff>
      <xdr:row>96</xdr:row>
      <xdr:rowOff>168427</xdr:rowOff>
    </xdr:to>
    <xdr:cxnSp macro="">
      <xdr:nvCxnSpPr>
        <xdr:cNvPr id="245" name="直線コネクタ 244"/>
        <xdr:cNvCxnSpPr/>
      </xdr:nvCxnSpPr>
      <xdr:spPr>
        <a:xfrm flipV="1">
          <a:off x="1130300" y="16471988"/>
          <a:ext cx="889000" cy="15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92</xdr:row>
      <xdr:rowOff>132372</xdr:rowOff>
    </xdr:from>
    <xdr:to>
      <xdr:col>10</xdr:col>
      <xdr:colOff>165100</xdr:colOff>
      <xdr:row>93</xdr:row>
      <xdr:rowOff>62522</xdr:rowOff>
    </xdr:to>
    <xdr:sp macro="" textlink="">
      <xdr:nvSpPr>
        <xdr:cNvPr id="246" name="フローチャート: 判断 245"/>
        <xdr:cNvSpPr/>
      </xdr:nvSpPr>
      <xdr:spPr>
        <a:xfrm>
          <a:off x="1968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79049</xdr:rowOff>
    </xdr:from>
    <xdr:ext cx="534377" cy="259045"/>
    <xdr:sp macro="" textlink="">
      <xdr:nvSpPr>
        <xdr:cNvPr id="247" name="テキスト ボックス 246"/>
        <xdr:cNvSpPr txBox="1"/>
      </xdr:nvSpPr>
      <xdr:spPr>
        <a:xfrm>
          <a:off x="1752111" y="15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161519</xdr:rowOff>
    </xdr:from>
    <xdr:to>
      <xdr:col>6</xdr:col>
      <xdr:colOff>38100</xdr:colOff>
      <xdr:row>94</xdr:row>
      <xdr:rowOff>91669</xdr:rowOff>
    </xdr:to>
    <xdr:sp macro="" textlink="">
      <xdr:nvSpPr>
        <xdr:cNvPr id="248" name="フローチャート: 判断 247"/>
        <xdr:cNvSpPr/>
      </xdr:nvSpPr>
      <xdr:spPr>
        <a:xfrm>
          <a:off x="1079500" y="161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108196</xdr:rowOff>
    </xdr:from>
    <xdr:ext cx="534377" cy="259045"/>
    <xdr:sp macro="" textlink="">
      <xdr:nvSpPr>
        <xdr:cNvPr id="249" name="テキスト ボックス 248"/>
        <xdr:cNvSpPr txBox="1"/>
      </xdr:nvSpPr>
      <xdr:spPr>
        <a:xfrm>
          <a:off x="863111" y="1588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100749</xdr:rowOff>
    </xdr:from>
    <xdr:to>
      <xdr:col>24</xdr:col>
      <xdr:colOff>114300</xdr:colOff>
      <xdr:row>96</xdr:row>
      <xdr:rowOff>30899</xdr:rowOff>
    </xdr:to>
    <xdr:sp macro="" textlink="">
      <xdr:nvSpPr>
        <xdr:cNvPr id="255" name="楕円 254"/>
        <xdr:cNvSpPr/>
      </xdr:nvSpPr>
      <xdr:spPr>
        <a:xfrm>
          <a:off x="4584700" y="163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79176</xdr:rowOff>
    </xdr:from>
    <xdr:ext cx="534377" cy="259045"/>
    <xdr:sp macro="" textlink="">
      <xdr:nvSpPr>
        <xdr:cNvPr id="256" name="扶助費該当値テキスト"/>
        <xdr:cNvSpPr txBox="1"/>
      </xdr:nvSpPr>
      <xdr:spPr>
        <a:xfrm>
          <a:off x="4686300" y="163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660</xdr:rowOff>
    </xdr:from>
    <xdr:to>
      <xdr:col>20</xdr:col>
      <xdr:colOff>38100</xdr:colOff>
      <xdr:row>95</xdr:row>
      <xdr:rowOff>102260</xdr:rowOff>
    </xdr:to>
    <xdr:sp macro="" textlink="">
      <xdr:nvSpPr>
        <xdr:cNvPr id="257" name="楕円 256"/>
        <xdr:cNvSpPr/>
      </xdr:nvSpPr>
      <xdr:spPr>
        <a:xfrm>
          <a:off x="3746500" y="1628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93387</xdr:rowOff>
    </xdr:from>
    <xdr:ext cx="534377" cy="259045"/>
    <xdr:sp macro="" textlink="">
      <xdr:nvSpPr>
        <xdr:cNvPr id="258" name="テキスト ボックス 257"/>
        <xdr:cNvSpPr txBox="1"/>
      </xdr:nvSpPr>
      <xdr:spPr>
        <a:xfrm>
          <a:off x="3530111" y="1638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156223</xdr:rowOff>
    </xdr:from>
    <xdr:to>
      <xdr:col>15</xdr:col>
      <xdr:colOff>101600</xdr:colOff>
      <xdr:row>96</xdr:row>
      <xdr:rowOff>86373</xdr:rowOff>
    </xdr:to>
    <xdr:sp macro="" textlink="">
      <xdr:nvSpPr>
        <xdr:cNvPr id="259" name="楕円 258"/>
        <xdr:cNvSpPr/>
      </xdr:nvSpPr>
      <xdr:spPr>
        <a:xfrm>
          <a:off x="2857500" y="164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102900</xdr:rowOff>
    </xdr:from>
    <xdr:ext cx="534377" cy="259045"/>
    <xdr:sp macro="" textlink="">
      <xdr:nvSpPr>
        <xdr:cNvPr id="260" name="テキスト ボックス 259"/>
        <xdr:cNvSpPr txBox="1"/>
      </xdr:nvSpPr>
      <xdr:spPr>
        <a:xfrm>
          <a:off x="2641111" y="1621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133438</xdr:rowOff>
    </xdr:from>
    <xdr:to>
      <xdr:col>10</xdr:col>
      <xdr:colOff>165100</xdr:colOff>
      <xdr:row>96</xdr:row>
      <xdr:rowOff>63588</xdr:rowOff>
    </xdr:to>
    <xdr:sp macro="" textlink="">
      <xdr:nvSpPr>
        <xdr:cNvPr id="261" name="楕円 260"/>
        <xdr:cNvSpPr/>
      </xdr:nvSpPr>
      <xdr:spPr>
        <a:xfrm>
          <a:off x="1968500" y="1642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54715</xdr:rowOff>
    </xdr:from>
    <xdr:ext cx="534377" cy="259045"/>
    <xdr:sp macro="" textlink="">
      <xdr:nvSpPr>
        <xdr:cNvPr id="262" name="テキスト ボックス 261"/>
        <xdr:cNvSpPr txBox="1"/>
      </xdr:nvSpPr>
      <xdr:spPr>
        <a:xfrm>
          <a:off x="1752111" y="1651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117627</xdr:rowOff>
    </xdr:from>
    <xdr:to>
      <xdr:col>6</xdr:col>
      <xdr:colOff>38100</xdr:colOff>
      <xdr:row>97</xdr:row>
      <xdr:rowOff>47777</xdr:rowOff>
    </xdr:to>
    <xdr:sp macro="" textlink="">
      <xdr:nvSpPr>
        <xdr:cNvPr id="263" name="楕円 262"/>
        <xdr:cNvSpPr/>
      </xdr:nvSpPr>
      <xdr:spPr>
        <a:xfrm>
          <a:off x="1079500" y="1657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38904</xdr:rowOff>
    </xdr:from>
    <xdr:ext cx="534377" cy="259045"/>
    <xdr:sp macro="" textlink="">
      <xdr:nvSpPr>
        <xdr:cNvPr id="264" name="テキスト ボックス 263"/>
        <xdr:cNvSpPr txBox="1"/>
      </xdr:nvSpPr>
      <xdr:spPr>
        <a:xfrm>
          <a:off x="863111" y="166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104757</xdr:rowOff>
    </xdr:from>
    <xdr:to>
      <xdr:col>54</xdr:col>
      <xdr:colOff>189865</xdr:colOff>
      <xdr:row>39</xdr:row>
      <xdr:rowOff>13088</xdr:rowOff>
    </xdr:to>
    <xdr:cxnSp macro="">
      <xdr:nvCxnSpPr>
        <xdr:cNvPr id="291" name="直線コネクタ 290"/>
        <xdr:cNvCxnSpPr/>
      </xdr:nvCxnSpPr>
      <xdr:spPr>
        <a:xfrm flipV="1">
          <a:off x="10475595" y="5076807"/>
          <a:ext cx="1270" cy="162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16915</xdr:rowOff>
    </xdr:from>
    <xdr:ext cx="534377" cy="259045"/>
    <xdr:sp macro="" textlink="">
      <xdr:nvSpPr>
        <xdr:cNvPr id="292" name="補助費等最小値テキスト"/>
        <xdr:cNvSpPr txBox="1"/>
      </xdr:nvSpPr>
      <xdr:spPr>
        <a:xfrm>
          <a:off x="10528300" y="670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13088</xdr:rowOff>
    </xdr:from>
    <xdr:to>
      <xdr:col>55</xdr:col>
      <xdr:colOff>88900</xdr:colOff>
      <xdr:row>39</xdr:row>
      <xdr:rowOff>13088</xdr:rowOff>
    </xdr:to>
    <xdr:cxnSp macro="">
      <xdr:nvCxnSpPr>
        <xdr:cNvPr id="293" name="直線コネクタ 292"/>
        <xdr:cNvCxnSpPr/>
      </xdr:nvCxnSpPr>
      <xdr:spPr>
        <a:xfrm>
          <a:off x="10388600" y="669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51434</xdr:rowOff>
    </xdr:from>
    <xdr:ext cx="534377" cy="259045"/>
    <xdr:sp macro="" textlink="">
      <xdr:nvSpPr>
        <xdr:cNvPr id="294" name="補助費等最大値テキスト"/>
        <xdr:cNvSpPr txBox="1"/>
      </xdr:nvSpPr>
      <xdr:spPr>
        <a:xfrm>
          <a:off x="10528300" y="48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104757</xdr:rowOff>
    </xdr:from>
    <xdr:to>
      <xdr:col>55</xdr:col>
      <xdr:colOff>88900</xdr:colOff>
      <xdr:row>29</xdr:row>
      <xdr:rowOff>104757</xdr:rowOff>
    </xdr:to>
    <xdr:cxnSp macro="">
      <xdr:nvCxnSpPr>
        <xdr:cNvPr id="295" name="直線コネクタ 294"/>
        <xdr:cNvCxnSpPr/>
      </xdr:nvCxnSpPr>
      <xdr:spPr>
        <a:xfrm>
          <a:off x="10388600" y="50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146427</xdr:rowOff>
    </xdr:from>
    <xdr:to>
      <xdr:col>55</xdr:col>
      <xdr:colOff>0</xdr:colOff>
      <xdr:row>35</xdr:row>
      <xdr:rowOff>54792</xdr:rowOff>
    </xdr:to>
    <xdr:cxnSp macro="">
      <xdr:nvCxnSpPr>
        <xdr:cNvPr id="296" name="直線コネクタ 295"/>
        <xdr:cNvCxnSpPr/>
      </xdr:nvCxnSpPr>
      <xdr:spPr>
        <a:xfrm flipV="1">
          <a:off x="9639300" y="5975727"/>
          <a:ext cx="838200" cy="7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34931</xdr:rowOff>
    </xdr:from>
    <xdr:ext cx="534377" cy="259045"/>
    <xdr:sp macro="" textlink="">
      <xdr:nvSpPr>
        <xdr:cNvPr id="297" name="補助費等平均値テキスト"/>
        <xdr:cNvSpPr txBox="1"/>
      </xdr:nvSpPr>
      <xdr:spPr>
        <a:xfrm>
          <a:off x="10528300" y="6035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56504</xdr:rowOff>
    </xdr:from>
    <xdr:to>
      <xdr:col>55</xdr:col>
      <xdr:colOff>50800</xdr:colOff>
      <xdr:row>35</xdr:row>
      <xdr:rowOff>158104</xdr:rowOff>
    </xdr:to>
    <xdr:sp macro="" textlink="">
      <xdr:nvSpPr>
        <xdr:cNvPr id="298" name="フローチャート: 判断 297"/>
        <xdr:cNvSpPr/>
      </xdr:nvSpPr>
      <xdr:spPr>
        <a:xfrm>
          <a:off x="10426700" y="605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81929</xdr:rowOff>
    </xdr:from>
    <xdr:to>
      <xdr:col>50</xdr:col>
      <xdr:colOff>114300</xdr:colOff>
      <xdr:row>35</xdr:row>
      <xdr:rowOff>54792</xdr:rowOff>
    </xdr:to>
    <xdr:cxnSp macro="">
      <xdr:nvCxnSpPr>
        <xdr:cNvPr id="299" name="直線コネクタ 298"/>
        <xdr:cNvCxnSpPr/>
      </xdr:nvCxnSpPr>
      <xdr:spPr>
        <a:xfrm>
          <a:off x="8750300" y="5911229"/>
          <a:ext cx="889000" cy="14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30378</xdr:rowOff>
    </xdr:from>
    <xdr:to>
      <xdr:col>50</xdr:col>
      <xdr:colOff>165100</xdr:colOff>
      <xdr:row>35</xdr:row>
      <xdr:rowOff>131978</xdr:rowOff>
    </xdr:to>
    <xdr:sp macro="" textlink="">
      <xdr:nvSpPr>
        <xdr:cNvPr id="300" name="フローチャート: 判断 299"/>
        <xdr:cNvSpPr/>
      </xdr:nvSpPr>
      <xdr:spPr>
        <a:xfrm>
          <a:off x="9588500" y="60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123105</xdr:rowOff>
    </xdr:from>
    <xdr:ext cx="534377" cy="259045"/>
    <xdr:sp macro="" textlink="">
      <xdr:nvSpPr>
        <xdr:cNvPr id="301" name="テキスト ボックス 300"/>
        <xdr:cNvSpPr txBox="1"/>
      </xdr:nvSpPr>
      <xdr:spPr>
        <a:xfrm>
          <a:off x="9372111" y="61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81929</xdr:rowOff>
    </xdr:from>
    <xdr:to>
      <xdr:col>45</xdr:col>
      <xdr:colOff>177800</xdr:colOff>
      <xdr:row>36</xdr:row>
      <xdr:rowOff>13807</xdr:rowOff>
    </xdr:to>
    <xdr:cxnSp macro="">
      <xdr:nvCxnSpPr>
        <xdr:cNvPr id="302" name="直線コネクタ 301"/>
        <xdr:cNvCxnSpPr/>
      </xdr:nvCxnSpPr>
      <xdr:spPr>
        <a:xfrm flipV="1">
          <a:off x="7861300" y="5911229"/>
          <a:ext cx="889000" cy="27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148107</xdr:rowOff>
    </xdr:from>
    <xdr:to>
      <xdr:col>46</xdr:col>
      <xdr:colOff>38100</xdr:colOff>
      <xdr:row>35</xdr:row>
      <xdr:rowOff>78257</xdr:rowOff>
    </xdr:to>
    <xdr:sp macro="" textlink="">
      <xdr:nvSpPr>
        <xdr:cNvPr id="303" name="フローチャート: 判断 302"/>
        <xdr:cNvSpPr/>
      </xdr:nvSpPr>
      <xdr:spPr>
        <a:xfrm>
          <a:off x="8699500" y="597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69384</xdr:rowOff>
    </xdr:from>
    <xdr:ext cx="534377" cy="259045"/>
    <xdr:sp macro="" textlink="">
      <xdr:nvSpPr>
        <xdr:cNvPr id="304" name="テキスト ボックス 303"/>
        <xdr:cNvSpPr txBox="1"/>
      </xdr:nvSpPr>
      <xdr:spPr>
        <a:xfrm>
          <a:off x="8483111" y="607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13807</xdr:rowOff>
    </xdr:from>
    <xdr:to>
      <xdr:col>41</xdr:col>
      <xdr:colOff>50800</xdr:colOff>
      <xdr:row>36</xdr:row>
      <xdr:rowOff>30658</xdr:rowOff>
    </xdr:to>
    <xdr:cxnSp macro="">
      <xdr:nvCxnSpPr>
        <xdr:cNvPr id="305" name="直線コネクタ 304"/>
        <xdr:cNvCxnSpPr/>
      </xdr:nvCxnSpPr>
      <xdr:spPr>
        <a:xfrm flipV="1">
          <a:off x="6972300" y="6186007"/>
          <a:ext cx="889000" cy="1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xdr:rowOff>
    </xdr:from>
    <xdr:to>
      <xdr:col>41</xdr:col>
      <xdr:colOff>101600</xdr:colOff>
      <xdr:row>36</xdr:row>
      <xdr:rowOff>104775</xdr:rowOff>
    </xdr:to>
    <xdr:sp macro="" textlink="">
      <xdr:nvSpPr>
        <xdr:cNvPr id="306" name="フローチャート: 判断 305"/>
        <xdr:cNvSpPr/>
      </xdr:nvSpPr>
      <xdr:spPr>
        <a:xfrm>
          <a:off x="7810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95902</xdr:rowOff>
    </xdr:from>
    <xdr:ext cx="534377" cy="259045"/>
    <xdr:sp macro="" textlink="">
      <xdr:nvSpPr>
        <xdr:cNvPr id="307" name="テキスト ボックス 306"/>
        <xdr:cNvSpPr txBox="1"/>
      </xdr:nvSpPr>
      <xdr:spPr>
        <a:xfrm>
          <a:off x="7594111" y="626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130766</xdr:rowOff>
    </xdr:from>
    <xdr:to>
      <xdr:col>36</xdr:col>
      <xdr:colOff>165100</xdr:colOff>
      <xdr:row>35</xdr:row>
      <xdr:rowOff>60916</xdr:rowOff>
    </xdr:to>
    <xdr:sp macro="" textlink="">
      <xdr:nvSpPr>
        <xdr:cNvPr id="308" name="フローチャート: 判断 307"/>
        <xdr:cNvSpPr/>
      </xdr:nvSpPr>
      <xdr:spPr>
        <a:xfrm>
          <a:off x="6921500" y="596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77443</xdr:rowOff>
    </xdr:from>
    <xdr:ext cx="534377" cy="259045"/>
    <xdr:sp macro="" textlink="">
      <xdr:nvSpPr>
        <xdr:cNvPr id="309" name="テキスト ボックス 308"/>
        <xdr:cNvSpPr txBox="1"/>
      </xdr:nvSpPr>
      <xdr:spPr>
        <a:xfrm>
          <a:off x="6705111" y="573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95627</xdr:rowOff>
    </xdr:from>
    <xdr:to>
      <xdr:col>55</xdr:col>
      <xdr:colOff>50800</xdr:colOff>
      <xdr:row>35</xdr:row>
      <xdr:rowOff>25777</xdr:rowOff>
    </xdr:to>
    <xdr:sp macro="" textlink="">
      <xdr:nvSpPr>
        <xdr:cNvPr id="315" name="楕円 314"/>
        <xdr:cNvSpPr/>
      </xdr:nvSpPr>
      <xdr:spPr>
        <a:xfrm>
          <a:off x="10426700" y="592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118504</xdr:rowOff>
    </xdr:from>
    <xdr:ext cx="534377" cy="259045"/>
    <xdr:sp macro="" textlink="">
      <xdr:nvSpPr>
        <xdr:cNvPr id="316" name="補助費等該当値テキスト"/>
        <xdr:cNvSpPr txBox="1"/>
      </xdr:nvSpPr>
      <xdr:spPr>
        <a:xfrm>
          <a:off x="10528300" y="57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3992</xdr:rowOff>
    </xdr:from>
    <xdr:to>
      <xdr:col>50</xdr:col>
      <xdr:colOff>165100</xdr:colOff>
      <xdr:row>35</xdr:row>
      <xdr:rowOff>105592</xdr:rowOff>
    </xdr:to>
    <xdr:sp macro="" textlink="">
      <xdr:nvSpPr>
        <xdr:cNvPr id="317" name="楕円 316"/>
        <xdr:cNvSpPr/>
      </xdr:nvSpPr>
      <xdr:spPr>
        <a:xfrm>
          <a:off x="9588500" y="600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122119</xdr:rowOff>
    </xdr:from>
    <xdr:ext cx="534377" cy="259045"/>
    <xdr:sp macro="" textlink="">
      <xdr:nvSpPr>
        <xdr:cNvPr id="318" name="テキスト ボックス 317"/>
        <xdr:cNvSpPr txBox="1"/>
      </xdr:nvSpPr>
      <xdr:spPr>
        <a:xfrm>
          <a:off x="9372111" y="57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31129</xdr:rowOff>
    </xdr:from>
    <xdr:to>
      <xdr:col>46</xdr:col>
      <xdr:colOff>38100</xdr:colOff>
      <xdr:row>34</xdr:row>
      <xdr:rowOff>132729</xdr:rowOff>
    </xdr:to>
    <xdr:sp macro="" textlink="">
      <xdr:nvSpPr>
        <xdr:cNvPr id="319" name="楕円 318"/>
        <xdr:cNvSpPr/>
      </xdr:nvSpPr>
      <xdr:spPr>
        <a:xfrm>
          <a:off x="8699500" y="586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149256</xdr:rowOff>
    </xdr:from>
    <xdr:ext cx="534377" cy="259045"/>
    <xdr:sp macro="" textlink="">
      <xdr:nvSpPr>
        <xdr:cNvPr id="320" name="テキスト ボックス 319"/>
        <xdr:cNvSpPr txBox="1"/>
      </xdr:nvSpPr>
      <xdr:spPr>
        <a:xfrm>
          <a:off x="8483111" y="563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134457</xdr:rowOff>
    </xdr:from>
    <xdr:to>
      <xdr:col>41</xdr:col>
      <xdr:colOff>101600</xdr:colOff>
      <xdr:row>36</xdr:row>
      <xdr:rowOff>64607</xdr:rowOff>
    </xdr:to>
    <xdr:sp macro="" textlink="">
      <xdr:nvSpPr>
        <xdr:cNvPr id="321" name="楕円 320"/>
        <xdr:cNvSpPr/>
      </xdr:nvSpPr>
      <xdr:spPr>
        <a:xfrm>
          <a:off x="7810500" y="613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81134</xdr:rowOff>
    </xdr:from>
    <xdr:ext cx="534377" cy="259045"/>
    <xdr:sp macro="" textlink="">
      <xdr:nvSpPr>
        <xdr:cNvPr id="322" name="テキスト ボックス 321"/>
        <xdr:cNvSpPr txBox="1"/>
      </xdr:nvSpPr>
      <xdr:spPr>
        <a:xfrm>
          <a:off x="7594111" y="591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151308</xdr:rowOff>
    </xdr:from>
    <xdr:to>
      <xdr:col>36</xdr:col>
      <xdr:colOff>165100</xdr:colOff>
      <xdr:row>36</xdr:row>
      <xdr:rowOff>81458</xdr:rowOff>
    </xdr:to>
    <xdr:sp macro="" textlink="">
      <xdr:nvSpPr>
        <xdr:cNvPr id="323" name="楕円 322"/>
        <xdr:cNvSpPr/>
      </xdr:nvSpPr>
      <xdr:spPr>
        <a:xfrm>
          <a:off x="6921500" y="615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72585</xdr:rowOff>
    </xdr:from>
    <xdr:ext cx="534377" cy="259045"/>
    <xdr:sp macro="" textlink="">
      <xdr:nvSpPr>
        <xdr:cNvPr id="324" name="テキスト ボックス 323"/>
        <xdr:cNvSpPr txBox="1"/>
      </xdr:nvSpPr>
      <xdr:spPr>
        <a:xfrm>
          <a:off x="6705111" y="624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19162</xdr:rowOff>
    </xdr:from>
    <xdr:to>
      <xdr:col>54</xdr:col>
      <xdr:colOff>189865</xdr:colOff>
      <xdr:row>58</xdr:row>
      <xdr:rowOff>134148</xdr:rowOff>
    </xdr:to>
    <xdr:cxnSp macro="">
      <xdr:nvCxnSpPr>
        <xdr:cNvPr id="351" name="直線コネクタ 350"/>
        <xdr:cNvCxnSpPr/>
      </xdr:nvCxnSpPr>
      <xdr:spPr>
        <a:xfrm flipV="1">
          <a:off x="10475595" y="8591662"/>
          <a:ext cx="1270" cy="148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137975</xdr:rowOff>
    </xdr:from>
    <xdr:ext cx="534377" cy="259045"/>
    <xdr:sp macro="" textlink="">
      <xdr:nvSpPr>
        <xdr:cNvPr id="352" name="普通建設事業費最小値テキスト"/>
        <xdr:cNvSpPr txBox="1"/>
      </xdr:nvSpPr>
      <xdr:spPr>
        <a:xfrm>
          <a:off x="10528300" y="1008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134148</xdr:rowOff>
    </xdr:from>
    <xdr:to>
      <xdr:col>55</xdr:col>
      <xdr:colOff>88900</xdr:colOff>
      <xdr:row>58</xdr:row>
      <xdr:rowOff>134148</xdr:rowOff>
    </xdr:to>
    <xdr:cxnSp macro="">
      <xdr:nvCxnSpPr>
        <xdr:cNvPr id="353" name="直線コネクタ 352"/>
        <xdr:cNvCxnSpPr/>
      </xdr:nvCxnSpPr>
      <xdr:spPr>
        <a:xfrm>
          <a:off x="10388600" y="1007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137289</xdr:rowOff>
    </xdr:from>
    <xdr:ext cx="599010" cy="259045"/>
    <xdr:sp macro="" textlink="">
      <xdr:nvSpPr>
        <xdr:cNvPr id="354" name="普通建設事業費最大値テキスト"/>
        <xdr:cNvSpPr txBox="1"/>
      </xdr:nvSpPr>
      <xdr:spPr>
        <a:xfrm>
          <a:off x="10528300" y="836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19162</xdr:rowOff>
    </xdr:from>
    <xdr:to>
      <xdr:col>55</xdr:col>
      <xdr:colOff>88900</xdr:colOff>
      <xdr:row>50</xdr:row>
      <xdr:rowOff>19162</xdr:rowOff>
    </xdr:to>
    <xdr:cxnSp macro="">
      <xdr:nvCxnSpPr>
        <xdr:cNvPr id="355" name="直線コネクタ 354"/>
        <xdr:cNvCxnSpPr/>
      </xdr:nvCxnSpPr>
      <xdr:spPr>
        <a:xfrm>
          <a:off x="10388600" y="859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83056</xdr:rowOff>
    </xdr:from>
    <xdr:to>
      <xdr:col>55</xdr:col>
      <xdr:colOff>0</xdr:colOff>
      <xdr:row>57</xdr:row>
      <xdr:rowOff>122539</xdr:rowOff>
    </xdr:to>
    <xdr:cxnSp macro="">
      <xdr:nvCxnSpPr>
        <xdr:cNvPr id="356" name="直線コネクタ 355"/>
        <xdr:cNvCxnSpPr/>
      </xdr:nvCxnSpPr>
      <xdr:spPr>
        <a:xfrm>
          <a:off x="9639300" y="9512806"/>
          <a:ext cx="838200" cy="38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64833</xdr:rowOff>
    </xdr:from>
    <xdr:ext cx="534377" cy="259045"/>
    <xdr:sp macro="" textlink="">
      <xdr:nvSpPr>
        <xdr:cNvPr id="357" name="普通建設事業費平均値テキスト"/>
        <xdr:cNvSpPr txBox="1"/>
      </xdr:nvSpPr>
      <xdr:spPr>
        <a:xfrm>
          <a:off x="10528300" y="9494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41956</xdr:rowOff>
    </xdr:from>
    <xdr:to>
      <xdr:col>55</xdr:col>
      <xdr:colOff>50800</xdr:colOff>
      <xdr:row>56</xdr:row>
      <xdr:rowOff>143556</xdr:rowOff>
    </xdr:to>
    <xdr:sp macro="" textlink="">
      <xdr:nvSpPr>
        <xdr:cNvPr id="358" name="フローチャート: 判断 357"/>
        <xdr:cNvSpPr/>
      </xdr:nvSpPr>
      <xdr:spPr>
        <a:xfrm>
          <a:off x="104267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83056</xdr:rowOff>
    </xdr:from>
    <xdr:to>
      <xdr:col>50</xdr:col>
      <xdr:colOff>114300</xdr:colOff>
      <xdr:row>56</xdr:row>
      <xdr:rowOff>69291</xdr:rowOff>
    </xdr:to>
    <xdr:cxnSp macro="">
      <xdr:nvCxnSpPr>
        <xdr:cNvPr id="359" name="直線コネクタ 358"/>
        <xdr:cNvCxnSpPr/>
      </xdr:nvCxnSpPr>
      <xdr:spPr>
        <a:xfrm flipV="1">
          <a:off x="8750300" y="9512806"/>
          <a:ext cx="889000" cy="15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29807</xdr:rowOff>
    </xdr:from>
    <xdr:to>
      <xdr:col>50</xdr:col>
      <xdr:colOff>165100</xdr:colOff>
      <xdr:row>56</xdr:row>
      <xdr:rowOff>131407</xdr:rowOff>
    </xdr:to>
    <xdr:sp macro="" textlink="">
      <xdr:nvSpPr>
        <xdr:cNvPr id="360" name="フローチャート: 判断 359"/>
        <xdr:cNvSpPr/>
      </xdr:nvSpPr>
      <xdr:spPr>
        <a:xfrm>
          <a:off x="95885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122534</xdr:rowOff>
    </xdr:from>
    <xdr:ext cx="534377" cy="259045"/>
    <xdr:sp macro="" textlink="">
      <xdr:nvSpPr>
        <xdr:cNvPr id="361" name="テキスト ボックス 360"/>
        <xdr:cNvSpPr txBox="1"/>
      </xdr:nvSpPr>
      <xdr:spPr>
        <a:xfrm>
          <a:off x="9372111" y="972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69291</xdr:rowOff>
    </xdr:from>
    <xdr:to>
      <xdr:col>45</xdr:col>
      <xdr:colOff>177800</xdr:colOff>
      <xdr:row>56</xdr:row>
      <xdr:rowOff>89653</xdr:rowOff>
    </xdr:to>
    <xdr:cxnSp macro="">
      <xdr:nvCxnSpPr>
        <xdr:cNvPr id="362" name="直線コネクタ 361"/>
        <xdr:cNvCxnSpPr/>
      </xdr:nvCxnSpPr>
      <xdr:spPr>
        <a:xfrm flipV="1">
          <a:off x="7861300" y="9670491"/>
          <a:ext cx="889000" cy="2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31815</xdr:rowOff>
    </xdr:from>
    <xdr:to>
      <xdr:col>46</xdr:col>
      <xdr:colOff>38100</xdr:colOff>
      <xdr:row>56</xdr:row>
      <xdr:rowOff>133415</xdr:rowOff>
    </xdr:to>
    <xdr:sp macro="" textlink="">
      <xdr:nvSpPr>
        <xdr:cNvPr id="363" name="フローチャート: 判断 362"/>
        <xdr:cNvSpPr/>
      </xdr:nvSpPr>
      <xdr:spPr>
        <a:xfrm>
          <a:off x="8699500" y="963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124542</xdr:rowOff>
    </xdr:from>
    <xdr:ext cx="534377" cy="259045"/>
    <xdr:sp macro="" textlink="">
      <xdr:nvSpPr>
        <xdr:cNvPr id="364" name="テキスト ボックス 363"/>
        <xdr:cNvSpPr txBox="1"/>
      </xdr:nvSpPr>
      <xdr:spPr>
        <a:xfrm>
          <a:off x="8483111" y="972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89653</xdr:rowOff>
    </xdr:from>
    <xdr:to>
      <xdr:col>41</xdr:col>
      <xdr:colOff>50800</xdr:colOff>
      <xdr:row>56</xdr:row>
      <xdr:rowOff>114260</xdr:rowOff>
    </xdr:to>
    <xdr:cxnSp macro="">
      <xdr:nvCxnSpPr>
        <xdr:cNvPr id="365" name="直線コネクタ 364"/>
        <xdr:cNvCxnSpPr/>
      </xdr:nvCxnSpPr>
      <xdr:spPr>
        <a:xfrm flipV="1">
          <a:off x="6972300" y="9690853"/>
          <a:ext cx="889000" cy="2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152304</xdr:rowOff>
    </xdr:from>
    <xdr:to>
      <xdr:col>41</xdr:col>
      <xdr:colOff>101600</xdr:colOff>
      <xdr:row>57</xdr:row>
      <xdr:rowOff>82454</xdr:rowOff>
    </xdr:to>
    <xdr:sp macro="" textlink="">
      <xdr:nvSpPr>
        <xdr:cNvPr id="366" name="フローチャート: 判断 365"/>
        <xdr:cNvSpPr/>
      </xdr:nvSpPr>
      <xdr:spPr>
        <a:xfrm>
          <a:off x="7810500" y="97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73581</xdr:rowOff>
    </xdr:from>
    <xdr:ext cx="534377" cy="259045"/>
    <xdr:sp macro="" textlink="">
      <xdr:nvSpPr>
        <xdr:cNvPr id="367" name="テキスト ボックス 366"/>
        <xdr:cNvSpPr txBox="1"/>
      </xdr:nvSpPr>
      <xdr:spPr>
        <a:xfrm>
          <a:off x="7594111" y="98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13119</xdr:rowOff>
    </xdr:from>
    <xdr:to>
      <xdr:col>36</xdr:col>
      <xdr:colOff>165100</xdr:colOff>
      <xdr:row>57</xdr:row>
      <xdr:rowOff>114719</xdr:rowOff>
    </xdr:to>
    <xdr:sp macro="" textlink="">
      <xdr:nvSpPr>
        <xdr:cNvPr id="368" name="フローチャート: 判断 367"/>
        <xdr:cNvSpPr/>
      </xdr:nvSpPr>
      <xdr:spPr>
        <a:xfrm>
          <a:off x="6921500" y="978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105846</xdr:rowOff>
    </xdr:from>
    <xdr:ext cx="534377" cy="259045"/>
    <xdr:sp macro="" textlink="">
      <xdr:nvSpPr>
        <xdr:cNvPr id="369" name="テキスト ボックス 368"/>
        <xdr:cNvSpPr txBox="1"/>
      </xdr:nvSpPr>
      <xdr:spPr>
        <a:xfrm>
          <a:off x="6705111" y="98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71739</xdr:rowOff>
    </xdr:from>
    <xdr:to>
      <xdr:col>55</xdr:col>
      <xdr:colOff>50800</xdr:colOff>
      <xdr:row>58</xdr:row>
      <xdr:rowOff>1889</xdr:rowOff>
    </xdr:to>
    <xdr:sp macro="" textlink="">
      <xdr:nvSpPr>
        <xdr:cNvPr id="375" name="楕円 374"/>
        <xdr:cNvSpPr/>
      </xdr:nvSpPr>
      <xdr:spPr>
        <a:xfrm>
          <a:off x="10426700" y="984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50166</xdr:rowOff>
    </xdr:from>
    <xdr:ext cx="534377" cy="259045"/>
    <xdr:sp macro="" textlink="">
      <xdr:nvSpPr>
        <xdr:cNvPr id="376" name="普通建設事業費該当値テキスト"/>
        <xdr:cNvSpPr txBox="1"/>
      </xdr:nvSpPr>
      <xdr:spPr>
        <a:xfrm>
          <a:off x="10528300" y="982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32256</xdr:rowOff>
    </xdr:from>
    <xdr:to>
      <xdr:col>50</xdr:col>
      <xdr:colOff>165100</xdr:colOff>
      <xdr:row>55</xdr:row>
      <xdr:rowOff>133856</xdr:rowOff>
    </xdr:to>
    <xdr:sp macro="" textlink="">
      <xdr:nvSpPr>
        <xdr:cNvPr id="377" name="楕円 376"/>
        <xdr:cNvSpPr/>
      </xdr:nvSpPr>
      <xdr:spPr>
        <a:xfrm>
          <a:off x="9588500" y="946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150383</xdr:rowOff>
    </xdr:from>
    <xdr:ext cx="534377" cy="259045"/>
    <xdr:sp macro="" textlink="">
      <xdr:nvSpPr>
        <xdr:cNvPr id="378" name="テキスト ボックス 377"/>
        <xdr:cNvSpPr txBox="1"/>
      </xdr:nvSpPr>
      <xdr:spPr>
        <a:xfrm>
          <a:off x="9372111" y="923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18491</xdr:rowOff>
    </xdr:from>
    <xdr:to>
      <xdr:col>46</xdr:col>
      <xdr:colOff>38100</xdr:colOff>
      <xdr:row>56</xdr:row>
      <xdr:rowOff>120091</xdr:rowOff>
    </xdr:to>
    <xdr:sp macro="" textlink="">
      <xdr:nvSpPr>
        <xdr:cNvPr id="379" name="楕円 378"/>
        <xdr:cNvSpPr/>
      </xdr:nvSpPr>
      <xdr:spPr>
        <a:xfrm>
          <a:off x="8699500" y="961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136618</xdr:rowOff>
    </xdr:from>
    <xdr:ext cx="534377" cy="259045"/>
    <xdr:sp macro="" textlink="">
      <xdr:nvSpPr>
        <xdr:cNvPr id="380" name="テキスト ボックス 379"/>
        <xdr:cNvSpPr txBox="1"/>
      </xdr:nvSpPr>
      <xdr:spPr>
        <a:xfrm>
          <a:off x="8483111" y="939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38853</xdr:rowOff>
    </xdr:from>
    <xdr:to>
      <xdr:col>41</xdr:col>
      <xdr:colOff>101600</xdr:colOff>
      <xdr:row>56</xdr:row>
      <xdr:rowOff>140453</xdr:rowOff>
    </xdr:to>
    <xdr:sp macro="" textlink="">
      <xdr:nvSpPr>
        <xdr:cNvPr id="381" name="楕円 380"/>
        <xdr:cNvSpPr/>
      </xdr:nvSpPr>
      <xdr:spPr>
        <a:xfrm>
          <a:off x="7810500" y="964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156980</xdr:rowOff>
    </xdr:from>
    <xdr:ext cx="534377" cy="259045"/>
    <xdr:sp macro="" textlink="">
      <xdr:nvSpPr>
        <xdr:cNvPr id="382" name="テキスト ボックス 381"/>
        <xdr:cNvSpPr txBox="1"/>
      </xdr:nvSpPr>
      <xdr:spPr>
        <a:xfrm>
          <a:off x="7594111" y="941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63460</xdr:rowOff>
    </xdr:from>
    <xdr:to>
      <xdr:col>36</xdr:col>
      <xdr:colOff>165100</xdr:colOff>
      <xdr:row>56</xdr:row>
      <xdr:rowOff>165060</xdr:rowOff>
    </xdr:to>
    <xdr:sp macro="" textlink="">
      <xdr:nvSpPr>
        <xdr:cNvPr id="383" name="楕円 382"/>
        <xdr:cNvSpPr/>
      </xdr:nvSpPr>
      <xdr:spPr>
        <a:xfrm>
          <a:off x="6921500" y="966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10137</xdr:rowOff>
    </xdr:from>
    <xdr:ext cx="534377" cy="259045"/>
    <xdr:sp macro="" textlink="">
      <xdr:nvSpPr>
        <xdr:cNvPr id="384" name="テキスト ボックス 383"/>
        <xdr:cNvSpPr txBox="1"/>
      </xdr:nvSpPr>
      <xdr:spPr>
        <a:xfrm>
          <a:off x="6705111" y="943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110622</xdr:rowOff>
    </xdr:from>
    <xdr:to>
      <xdr:col>54</xdr:col>
      <xdr:colOff>189865</xdr:colOff>
      <xdr:row>77</xdr:row>
      <xdr:rowOff>17307</xdr:rowOff>
    </xdr:to>
    <xdr:cxnSp macro="">
      <xdr:nvCxnSpPr>
        <xdr:cNvPr id="406" name="直線コネクタ 405"/>
        <xdr:cNvCxnSpPr/>
      </xdr:nvCxnSpPr>
      <xdr:spPr>
        <a:xfrm flipV="1">
          <a:off x="10475595" y="12283572"/>
          <a:ext cx="1270" cy="93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21134</xdr:rowOff>
    </xdr:from>
    <xdr:ext cx="469744" cy="259045"/>
    <xdr:sp macro="" textlink="">
      <xdr:nvSpPr>
        <xdr:cNvPr id="407" name="普通建設事業費 （ うち新規整備　）最小値テキスト"/>
        <xdr:cNvSpPr txBox="1"/>
      </xdr:nvSpPr>
      <xdr:spPr>
        <a:xfrm>
          <a:off x="10528300" y="1322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17307</xdr:rowOff>
    </xdr:from>
    <xdr:to>
      <xdr:col>55</xdr:col>
      <xdr:colOff>88900</xdr:colOff>
      <xdr:row>77</xdr:row>
      <xdr:rowOff>17307</xdr:rowOff>
    </xdr:to>
    <xdr:cxnSp macro="">
      <xdr:nvCxnSpPr>
        <xdr:cNvPr id="408" name="直線コネクタ 407"/>
        <xdr:cNvCxnSpPr/>
      </xdr:nvCxnSpPr>
      <xdr:spPr>
        <a:xfrm>
          <a:off x="10388600" y="1321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57299</xdr:rowOff>
    </xdr:from>
    <xdr:ext cx="534377" cy="259045"/>
    <xdr:sp macro="" textlink="">
      <xdr:nvSpPr>
        <xdr:cNvPr id="409" name="普通建設事業費 （ うち新規整備　）最大値テキスト"/>
        <xdr:cNvSpPr txBox="1"/>
      </xdr:nvSpPr>
      <xdr:spPr>
        <a:xfrm>
          <a:off x="10528300" y="1205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110622</xdr:rowOff>
    </xdr:from>
    <xdr:to>
      <xdr:col>55</xdr:col>
      <xdr:colOff>88900</xdr:colOff>
      <xdr:row>71</xdr:row>
      <xdr:rowOff>110622</xdr:rowOff>
    </xdr:to>
    <xdr:cxnSp macro="">
      <xdr:nvCxnSpPr>
        <xdr:cNvPr id="410" name="直線コネクタ 409"/>
        <xdr:cNvCxnSpPr/>
      </xdr:nvCxnSpPr>
      <xdr:spPr>
        <a:xfrm>
          <a:off x="10388600" y="1228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171430</xdr:rowOff>
    </xdr:from>
    <xdr:to>
      <xdr:col>55</xdr:col>
      <xdr:colOff>0</xdr:colOff>
      <xdr:row>76</xdr:row>
      <xdr:rowOff>42408</xdr:rowOff>
    </xdr:to>
    <xdr:cxnSp macro="">
      <xdr:nvCxnSpPr>
        <xdr:cNvPr id="411" name="直線コネクタ 410"/>
        <xdr:cNvCxnSpPr/>
      </xdr:nvCxnSpPr>
      <xdr:spPr>
        <a:xfrm>
          <a:off x="9639300" y="12687280"/>
          <a:ext cx="838200" cy="38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139986</xdr:rowOff>
    </xdr:from>
    <xdr:ext cx="534377" cy="259045"/>
    <xdr:sp macro="" textlink="">
      <xdr:nvSpPr>
        <xdr:cNvPr id="412" name="普通建設事業費 （ うち新規整備　）平均値テキスト"/>
        <xdr:cNvSpPr txBox="1"/>
      </xdr:nvSpPr>
      <xdr:spPr>
        <a:xfrm>
          <a:off x="10528300" y="1265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117109</xdr:rowOff>
    </xdr:from>
    <xdr:to>
      <xdr:col>55</xdr:col>
      <xdr:colOff>50800</xdr:colOff>
      <xdr:row>75</xdr:row>
      <xdr:rowOff>47259</xdr:rowOff>
    </xdr:to>
    <xdr:sp macro="" textlink="">
      <xdr:nvSpPr>
        <xdr:cNvPr id="413" name="フローチャート: 判断 412"/>
        <xdr:cNvSpPr/>
      </xdr:nvSpPr>
      <xdr:spPr>
        <a:xfrm>
          <a:off x="10426700" y="128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171430</xdr:rowOff>
    </xdr:from>
    <xdr:to>
      <xdr:col>50</xdr:col>
      <xdr:colOff>114300</xdr:colOff>
      <xdr:row>74</xdr:row>
      <xdr:rowOff>97272</xdr:rowOff>
    </xdr:to>
    <xdr:cxnSp macro="">
      <xdr:nvCxnSpPr>
        <xdr:cNvPr id="414" name="直線コネクタ 413"/>
        <xdr:cNvCxnSpPr/>
      </xdr:nvCxnSpPr>
      <xdr:spPr>
        <a:xfrm flipV="1">
          <a:off x="8750300" y="12687280"/>
          <a:ext cx="889000" cy="9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11954</xdr:rowOff>
    </xdr:from>
    <xdr:to>
      <xdr:col>50</xdr:col>
      <xdr:colOff>165100</xdr:colOff>
      <xdr:row>74</xdr:row>
      <xdr:rowOff>113554</xdr:rowOff>
    </xdr:to>
    <xdr:sp macro="" textlink="">
      <xdr:nvSpPr>
        <xdr:cNvPr id="415" name="フローチャート: 判断 414"/>
        <xdr:cNvSpPr/>
      </xdr:nvSpPr>
      <xdr:spPr>
        <a:xfrm>
          <a:off x="9588500" y="1269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104681</xdr:rowOff>
    </xdr:from>
    <xdr:ext cx="534377" cy="259045"/>
    <xdr:sp macro="" textlink="">
      <xdr:nvSpPr>
        <xdr:cNvPr id="416" name="テキスト ボックス 415"/>
        <xdr:cNvSpPr txBox="1"/>
      </xdr:nvSpPr>
      <xdr:spPr>
        <a:xfrm>
          <a:off x="9372111" y="1279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18588</xdr:rowOff>
    </xdr:from>
    <xdr:to>
      <xdr:col>45</xdr:col>
      <xdr:colOff>177800</xdr:colOff>
      <xdr:row>74</xdr:row>
      <xdr:rowOff>97272</xdr:rowOff>
    </xdr:to>
    <xdr:cxnSp macro="">
      <xdr:nvCxnSpPr>
        <xdr:cNvPr id="417" name="直線コネクタ 416"/>
        <xdr:cNvCxnSpPr/>
      </xdr:nvCxnSpPr>
      <xdr:spPr>
        <a:xfrm>
          <a:off x="7861300" y="12191538"/>
          <a:ext cx="889000" cy="59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21097</xdr:rowOff>
    </xdr:from>
    <xdr:to>
      <xdr:col>46</xdr:col>
      <xdr:colOff>38100</xdr:colOff>
      <xdr:row>73</xdr:row>
      <xdr:rowOff>122697</xdr:rowOff>
    </xdr:to>
    <xdr:sp macro="" textlink="">
      <xdr:nvSpPr>
        <xdr:cNvPr id="418" name="フローチャート: 判断 417"/>
        <xdr:cNvSpPr/>
      </xdr:nvSpPr>
      <xdr:spPr>
        <a:xfrm>
          <a:off x="8699500" y="1253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139224</xdr:rowOff>
    </xdr:from>
    <xdr:ext cx="534377" cy="259045"/>
    <xdr:sp macro="" textlink="">
      <xdr:nvSpPr>
        <xdr:cNvPr id="419" name="テキスト ボックス 418"/>
        <xdr:cNvSpPr txBox="1"/>
      </xdr:nvSpPr>
      <xdr:spPr>
        <a:xfrm>
          <a:off x="8483111" y="1231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50312</xdr:rowOff>
    </xdr:from>
    <xdr:to>
      <xdr:col>41</xdr:col>
      <xdr:colOff>101600</xdr:colOff>
      <xdr:row>74</xdr:row>
      <xdr:rowOff>151912</xdr:rowOff>
    </xdr:to>
    <xdr:sp macro="" textlink="">
      <xdr:nvSpPr>
        <xdr:cNvPr id="420" name="フローチャート: 判断 419"/>
        <xdr:cNvSpPr/>
      </xdr:nvSpPr>
      <xdr:spPr>
        <a:xfrm>
          <a:off x="7810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143039</xdr:rowOff>
    </xdr:from>
    <xdr:ext cx="534377" cy="259045"/>
    <xdr:sp macro="" textlink="">
      <xdr:nvSpPr>
        <xdr:cNvPr id="421" name="テキスト ボックス 420"/>
        <xdr:cNvSpPr txBox="1"/>
      </xdr:nvSpPr>
      <xdr:spPr>
        <a:xfrm>
          <a:off x="7594111" y="1283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163058</xdr:rowOff>
    </xdr:from>
    <xdr:to>
      <xdr:col>55</xdr:col>
      <xdr:colOff>50800</xdr:colOff>
      <xdr:row>76</xdr:row>
      <xdr:rowOff>93208</xdr:rowOff>
    </xdr:to>
    <xdr:sp macro="" textlink="">
      <xdr:nvSpPr>
        <xdr:cNvPr id="427" name="楕円 426"/>
        <xdr:cNvSpPr/>
      </xdr:nvSpPr>
      <xdr:spPr>
        <a:xfrm>
          <a:off x="10426700" y="1302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141485</xdr:rowOff>
    </xdr:from>
    <xdr:ext cx="469744" cy="259045"/>
    <xdr:sp macro="" textlink="">
      <xdr:nvSpPr>
        <xdr:cNvPr id="428" name="普通建設事業費 （ うち新規整備　）該当値テキスト"/>
        <xdr:cNvSpPr txBox="1"/>
      </xdr:nvSpPr>
      <xdr:spPr>
        <a:xfrm>
          <a:off x="10528300" y="13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120630</xdr:rowOff>
    </xdr:from>
    <xdr:to>
      <xdr:col>50</xdr:col>
      <xdr:colOff>165100</xdr:colOff>
      <xdr:row>74</xdr:row>
      <xdr:rowOff>50780</xdr:rowOff>
    </xdr:to>
    <xdr:sp macro="" textlink="">
      <xdr:nvSpPr>
        <xdr:cNvPr id="429" name="楕円 428"/>
        <xdr:cNvSpPr/>
      </xdr:nvSpPr>
      <xdr:spPr>
        <a:xfrm>
          <a:off x="9588500" y="126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67307</xdr:rowOff>
    </xdr:from>
    <xdr:ext cx="534377" cy="259045"/>
    <xdr:sp macro="" textlink="">
      <xdr:nvSpPr>
        <xdr:cNvPr id="430" name="テキスト ボックス 429"/>
        <xdr:cNvSpPr txBox="1"/>
      </xdr:nvSpPr>
      <xdr:spPr>
        <a:xfrm>
          <a:off x="9372111" y="1241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46472</xdr:rowOff>
    </xdr:from>
    <xdr:to>
      <xdr:col>46</xdr:col>
      <xdr:colOff>38100</xdr:colOff>
      <xdr:row>74</xdr:row>
      <xdr:rowOff>148072</xdr:rowOff>
    </xdr:to>
    <xdr:sp macro="" textlink="">
      <xdr:nvSpPr>
        <xdr:cNvPr id="431" name="楕円 430"/>
        <xdr:cNvSpPr/>
      </xdr:nvSpPr>
      <xdr:spPr>
        <a:xfrm>
          <a:off x="8699500" y="1273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139199</xdr:rowOff>
    </xdr:from>
    <xdr:ext cx="534377" cy="259045"/>
    <xdr:sp macro="" textlink="">
      <xdr:nvSpPr>
        <xdr:cNvPr id="432" name="テキスト ボックス 431"/>
        <xdr:cNvSpPr txBox="1"/>
      </xdr:nvSpPr>
      <xdr:spPr>
        <a:xfrm>
          <a:off x="8483111" y="1282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139238</xdr:rowOff>
    </xdr:from>
    <xdr:to>
      <xdr:col>41</xdr:col>
      <xdr:colOff>101600</xdr:colOff>
      <xdr:row>71</xdr:row>
      <xdr:rowOff>69388</xdr:rowOff>
    </xdr:to>
    <xdr:sp macro="" textlink="">
      <xdr:nvSpPr>
        <xdr:cNvPr id="433" name="楕円 432"/>
        <xdr:cNvSpPr/>
      </xdr:nvSpPr>
      <xdr:spPr>
        <a:xfrm>
          <a:off x="7810500" y="1214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85915</xdr:rowOff>
    </xdr:from>
    <xdr:ext cx="534377" cy="259045"/>
    <xdr:sp macro="" textlink="">
      <xdr:nvSpPr>
        <xdr:cNvPr id="434" name="テキスト ボックス 433"/>
        <xdr:cNvSpPr txBox="1"/>
      </xdr:nvSpPr>
      <xdr:spPr>
        <a:xfrm>
          <a:off x="7594111" y="1191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138557</xdr:rowOff>
    </xdr:from>
    <xdr:to>
      <xdr:col>54</xdr:col>
      <xdr:colOff>189865</xdr:colOff>
      <xdr:row>98</xdr:row>
      <xdr:rowOff>3245</xdr:rowOff>
    </xdr:to>
    <xdr:cxnSp macro="">
      <xdr:nvCxnSpPr>
        <xdr:cNvPr id="458" name="直線コネクタ 457"/>
        <xdr:cNvCxnSpPr/>
      </xdr:nvCxnSpPr>
      <xdr:spPr>
        <a:xfrm flipV="1">
          <a:off x="10475595" y="15569057"/>
          <a:ext cx="1270" cy="123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7072</xdr:rowOff>
    </xdr:from>
    <xdr:ext cx="534377" cy="259045"/>
    <xdr:sp macro="" textlink="">
      <xdr:nvSpPr>
        <xdr:cNvPr id="459" name="普通建設事業費 （ うち更新整備　）最小値テキスト"/>
        <xdr:cNvSpPr txBox="1"/>
      </xdr:nvSpPr>
      <xdr:spPr>
        <a:xfrm>
          <a:off x="10528300" y="168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3245</xdr:rowOff>
    </xdr:from>
    <xdr:to>
      <xdr:col>55</xdr:col>
      <xdr:colOff>88900</xdr:colOff>
      <xdr:row>98</xdr:row>
      <xdr:rowOff>3245</xdr:rowOff>
    </xdr:to>
    <xdr:cxnSp macro="">
      <xdr:nvCxnSpPr>
        <xdr:cNvPr id="460" name="直線コネクタ 459"/>
        <xdr:cNvCxnSpPr/>
      </xdr:nvCxnSpPr>
      <xdr:spPr>
        <a:xfrm>
          <a:off x="10388600" y="1680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85234</xdr:rowOff>
    </xdr:from>
    <xdr:ext cx="534377" cy="259045"/>
    <xdr:sp macro="" textlink="">
      <xdr:nvSpPr>
        <xdr:cNvPr id="461" name="普通建設事業費 （ うち更新整備　）最大値テキスト"/>
        <xdr:cNvSpPr txBox="1"/>
      </xdr:nvSpPr>
      <xdr:spPr>
        <a:xfrm>
          <a:off x="10528300" y="153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138557</xdr:rowOff>
    </xdr:from>
    <xdr:to>
      <xdr:col>55</xdr:col>
      <xdr:colOff>88900</xdr:colOff>
      <xdr:row>90</xdr:row>
      <xdr:rowOff>138557</xdr:rowOff>
    </xdr:to>
    <xdr:cxnSp macro="">
      <xdr:nvCxnSpPr>
        <xdr:cNvPr id="462" name="直線コネクタ 461"/>
        <xdr:cNvCxnSpPr/>
      </xdr:nvCxnSpPr>
      <xdr:spPr>
        <a:xfrm>
          <a:off x="10388600" y="1556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109220</xdr:rowOff>
    </xdr:from>
    <xdr:to>
      <xdr:col>55</xdr:col>
      <xdr:colOff>0</xdr:colOff>
      <xdr:row>96</xdr:row>
      <xdr:rowOff>119983</xdr:rowOff>
    </xdr:to>
    <xdr:cxnSp macro="">
      <xdr:nvCxnSpPr>
        <xdr:cNvPr id="463" name="直線コネクタ 462"/>
        <xdr:cNvCxnSpPr/>
      </xdr:nvCxnSpPr>
      <xdr:spPr>
        <a:xfrm>
          <a:off x="9639300" y="16568420"/>
          <a:ext cx="838200" cy="1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16242</xdr:rowOff>
    </xdr:from>
    <xdr:ext cx="534377" cy="259045"/>
    <xdr:sp macro="" textlink="">
      <xdr:nvSpPr>
        <xdr:cNvPr id="464" name="普通建設事業費 （ うち更新整備　）平均値テキスト"/>
        <xdr:cNvSpPr txBox="1"/>
      </xdr:nvSpPr>
      <xdr:spPr>
        <a:xfrm>
          <a:off x="10528300" y="1630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164815</xdr:rowOff>
    </xdr:from>
    <xdr:to>
      <xdr:col>55</xdr:col>
      <xdr:colOff>50800</xdr:colOff>
      <xdr:row>96</xdr:row>
      <xdr:rowOff>94965</xdr:rowOff>
    </xdr:to>
    <xdr:sp macro="" textlink="">
      <xdr:nvSpPr>
        <xdr:cNvPr id="465" name="フローチャート: 判断 464"/>
        <xdr:cNvSpPr/>
      </xdr:nvSpPr>
      <xdr:spPr>
        <a:xfrm>
          <a:off x="104267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109220</xdr:rowOff>
    </xdr:from>
    <xdr:to>
      <xdr:col>50</xdr:col>
      <xdr:colOff>114300</xdr:colOff>
      <xdr:row>96</xdr:row>
      <xdr:rowOff>126251</xdr:rowOff>
    </xdr:to>
    <xdr:cxnSp macro="">
      <xdr:nvCxnSpPr>
        <xdr:cNvPr id="466" name="直線コネクタ 465"/>
        <xdr:cNvCxnSpPr/>
      </xdr:nvCxnSpPr>
      <xdr:spPr>
        <a:xfrm flipV="1">
          <a:off x="8750300" y="16568420"/>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10413</xdr:rowOff>
    </xdr:from>
    <xdr:to>
      <xdr:col>50</xdr:col>
      <xdr:colOff>165100</xdr:colOff>
      <xdr:row>96</xdr:row>
      <xdr:rowOff>112013</xdr:rowOff>
    </xdr:to>
    <xdr:sp macro="" textlink="">
      <xdr:nvSpPr>
        <xdr:cNvPr id="467" name="フローチャート: 判断 466"/>
        <xdr:cNvSpPr/>
      </xdr:nvSpPr>
      <xdr:spPr>
        <a:xfrm>
          <a:off x="9588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128540</xdr:rowOff>
    </xdr:from>
    <xdr:ext cx="534377" cy="259045"/>
    <xdr:sp macro="" textlink="">
      <xdr:nvSpPr>
        <xdr:cNvPr id="468" name="テキスト ボックス 467"/>
        <xdr:cNvSpPr txBox="1"/>
      </xdr:nvSpPr>
      <xdr:spPr>
        <a:xfrm>
          <a:off x="9372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126251</xdr:rowOff>
    </xdr:from>
    <xdr:to>
      <xdr:col>45</xdr:col>
      <xdr:colOff>177800</xdr:colOff>
      <xdr:row>97</xdr:row>
      <xdr:rowOff>134728</xdr:rowOff>
    </xdr:to>
    <xdr:cxnSp macro="">
      <xdr:nvCxnSpPr>
        <xdr:cNvPr id="469" name="直線コネクタ 468"/>
        <xdr:cNvCxnSpPr/>
      </xdr:nvCxnSpPr>
      <xdr:spPr>
        <a:xfrm flipV="1">
          <a:off x="7861300" y="16585451"/>
          <a:ext cx="889000" cy="17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79947</xdr:rowOff>
    </xdr:from>
    <xdr:to>
      <xdr:col>46</xdr:col>
      <xdr:colOff>38100</xdr:colOff>
      <xdr:row>97</xdr:row>
      <xdr:rowOff>10097</xdr:rowOff>
    </xdr:to>
    <xdr:sp macro="" textlink="">
      <xdr:nvSpPr>
        <xdr:cNvPr id="470" name="フローチャート: 判断 469"/>
        <xdr:cNvSpPr/>
      </xdr:nvSpPr>
      <xdr:spPr>
        <a:xfrm>
          <a:off x="8699500" y="1653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1224</xdr:rowOff>
    </xdr:from>
    <xdr:ext cx="534377" cy="259045"/>
    <xdr:sp macro="" textlink="">
      <xdr:nvSpPr>
        <xdr:cNvPr id="471" name="テキスト ボックス 470"/>
        <xdr:cNvSpPr txBox="1"/>
      </xdr:nvSpPr>
      <xdr:spPr>
        <a:xfrm>
          <a:off x="8483111" y="1663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139706</xdr:rowOff>
    </xdr:from>
    <xdr:to>
      <xdr:col>41</xdr:col>
      <xdr:colOff>101600</xdr:colOff>
      <xdr:row>97</xdr:row>
      <xdr:rowOff>69856</xdr:rowOff>
    </xdr:to>
    <xdr:sp macro="" textlink="">
      <xdr:nvSpPr>
        <xdr:cNvPr id="472" name="フローチャート: 判断 471"/>
        <xdr:cNvSpPr/>
      </xdr:nvSpPr>
      <xdr:spPr>
        <a:xfrm>
          <a:off x="7810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86383</xdr:rowOff>
    </xdr:from>
    <xdr:ext cx="534377" cy="259045"/>
    <xdr:sp macro="" textlink="">
      <xdr:nvSpPr>
        <xdr:cNvPr id="473" name="テキスト ボックス 472"/>
        <xdr:cNvSpPr txBox="1"/>
      </xdr:nvSpPr>
      <xdr:spPr>
        <a:xfrm>
          <a:off x="7594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69183</xdr:rowOff>
    </xdr:from>
    <xdr:to>
      <xdr:col>55</xdr:col>
      <xdr:colOff>50800</xdr:colOff>
      <xdr:row>96</xdr:row>
      <xdr:rowOff>170783</xdr:rowOff>
    </xdr:to>
    <xdr:sp macro="" textlink="">
      <xdr:nvSpPr>
        <xdr:cNvPr id="479" name="楕円 478"/>
        <xdr:cNvSpPr/>
      </xdr:nvSpPr>
      <xdr:spPr>
        <a:xfrm>
          <a:off x="10426700" y="1652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47610</xdr:rowOff>
    </xdr:from>
    <xdr:ext cx="534377" cy="259045"/>
    <xdr:sp macro="" textlink="">
      <xdr:nvSpPr>
        <xdr:cNvPr id="480" name="普通建設事業費 （ うち更新整備　）該当値テキスト"/>
        <xdr:cNvSpPr txBox="1"/>
      </xdr:nvSpPr>
      <xdr:spPr>
        <a:xfrm>
          <a:off x="10528300" y="1650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58420</xdr:rowOff>
    </xdr:from>
    <xdr:to>
      <xdr:col>50</xdr:col>
      <xdr:colOff>165100</xdr:colOff>
      <xdr:row>96</xdr:row>
      <xdr:rowOff>160020</xdr:rowOff>
    </xdr:to>
    <xdr:sp macro="" textlink="">
      <xdr:nvSpPr>
        <xdr:cNvPr id="481" name="楕円 480"/>
        <xdr:cNvSpPr/>
      </xdr:nvSpPr>
      <xdr:spPr>
        <a:xfrm>
          <a:off x="9588500" y="1651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151147</xdr:rowOff>
    </xdr:from>
    <xdr:ext cx="534377" cy="259045"/>
    <xdr:sp macro="" textlink="">
      <xdr:nvSpPr>
        <xdr:cNvPr id="482" name="テキスト ボックス 481"/>
        <xdr:cNvSpPr txBox="1"/>
      </xdr:nvSpPr>
      <xdr:spPr>
        <a:xfrm>
          <a:off x="9372111" y="1661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75451</xdr:rowOff>
    </xdr:from>
    <xdr:to>
      <xdr:col>46</xdr:col>
      <xdr:colOff>38100</xdr:colOff>
      <xdr:row>97</xdr:row>
      <xdr:rowOff>5601</xdr:rowOff>
    </xdr:to>
    <xdr:sp macro="" textlink="">
      <xdr:nvSpPr>
        <xdr:cNvPr id="483" name="楕円 482"/>
        <xdr:cNvSpPr/>
      </xdr:nvSpPr>
      <xdr:spPr>
        <a:xfrm>
          <a:off x="8699500" y="1653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22128</xdr:rowOff>
    </xdr:from>
    <xdr:ext cx="534377" cy="259045"/>
    <xdr:sp macro="" textlink="">
      <xdr:nvSpPr>
        <xdr:cNvPr id="484" name="テキスト ボックス 483"/>
        <xdr:cNvSpPr txBox="1"/>
      </xdr:nvSpPr>
      <xdr:spPr>
        <a:xfrm>
          <a:off x="8483111" y="1630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83928</xdr:rowOff>
    </xdr:from>
    <xdr:to>
      <xdr:col>41</xdr:col>
      <xdr:colOff>101600</xdr:colOff>
      <xdr:row>98</xdr:row>
      <xdr:rowOff>14078</xdr:rowOff>
    </xdr:to>
    <xdr:sp macro="" textlink="">
      <xdr:nvSpPr>
        <xdr:cNvPr id="485" name="楕円 484"/>
        <xdr:cNvSpPr/>
      </xdr:nvSpPr>
      <xdr:spPr>
        <a:xfrm>
          <a:off x="7810500" y="1671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5205</xdr:rowOff>
    </xdr:from>
    <xdr:ext cx="534377" cy="259045"/>
    <xdr:sp macro="" textlink="">
      <xdr:nvSpPr>
        <xdr:cNvPr id="486" name="テキスト ボックス 485"/>
        <xdr:cNvSpPr txBox="1"/>
      </xdr:nvSpPr>
      <xdr:spPr>
        <a:xfrm>
          <a:off x="7594111" y="168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0" name="テキスト ボックス 499"/>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2" name="テキスト ボックス 501"/>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4" name="テキスト ボックス 503"/>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6" name="テキスト ボックス 505"/>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4369</xdr:rowOff>
    </xdr:from>
    <xdr:to>
      <xdr:col>85</xdr:col>
      <xdr:colOff>126364</xdr:colOff>
      <xdr:row>38</xdr:row>
      <xdr:rowOff>139700</xdr:rowOff>
    </xdr:to>
    <xdr:cxnSp macro="">
      <xdr:nvCxnSpPr>
        <xdr:cNvPr id="508" name="直線コネクタ 507"/>
        <xdr:cNvCxnSpPr/>
      </xdr:nvCxnSpPr>
      <xdr:spPr>
        <a:xfrm flipV="1">
          <a:off x="16317595" y="5490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0" name="直線コネクタ 50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122496</xdr:rowOff>
    </xdr:from>
    <xdr:ext cx="469744" cy="259045"/>
    <xdr:sp macro="" textlink="">
      <xdr:nvSpPr>
        <xdr:cNvPr id="511" name="災害復旧事業費最大値テキスト"/>
        <xdr:cNvSpPr txBox="1"/>
      </xdr:nvSpPr>
      <xdr:spPr>
        <a:xfrm>
          <a:off x="16370300" y="526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4369</xdr:rowOff>
    </xdr:from>
    <xdr:to>
      <xdr:col>86</xdr:col>
      <xdr:colOff>25400</xdr:colOff>
      <xdr:row>32</xdr:row>
      <xdr:rowOff>4369</xdr:rowOff>
    </xdr:to>
    <xdr:cxnSp macro="">
      <xdr:nvCxnSpPr>
        <xdr:cNvPr id="512" name="直線コネクタ 511"/>
        <xdr:cNvCxnSpPr/>
      </xdr:nvCxnSpPr>
      <xdr:spPr>
        <a:xfrm>
          <a:off x="16230600" y="549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27229</xdr:rowOff>
    </xdr:from>
    <xdr:to>
      <xdr:col>85</xdr:col>
      <xdr:colOff>127000</xdr:colOff>
      <xdr:row>38</xdr:row>
      <xdr:rowOff>139700</xdr:rowOff>
    </xdr:to>
    <xdr:cxnSp macro="">
      <xdr:nvCxnSpPr>
        <xdr:cNvPr id="513" name="直線コネクタ 512"/>
        <xdr:cNvCxnSpPr/>
      </xdr:nvCxnSpPr>
      <xdr:spPr>
        <a:xfrm flipV="1">
          <a:off x="15481300" y="6542329"/>
          <a:ext cx="8382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83888</xdr:rowOff>
    </xdr:from>
    <xdr:ext cx="378565" cy="259045"/>
    <xdr:sp macro="" textlink="">
      <xdr:nvSpPr>
        <xdr:cNvPr id="514" name="災害復旧事業費平均値テキスト"/>
        <xdr:cNvSpPr txBox="1"/>
      </xdr:nvSpPr>
      <xdr:spPr>
        <a:xfrm>
          <a:off x="16370300" y="62560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61011</xdr:rowOff>
    </xdr:from>
    <xdr:to>
      <xdr:col>85</xdr:col>
      <xdr:colOff>177800</xdr:colOff>
      <xdr:row>37</xdr:row>
      <xdr:rowOff>162610</xdr:rowOff>
    </xdr:to>
    <xdr:sp macro="" textlink="">
      <xdr:nvSpPr>
        <xdr:cNvPr id="515" name="フローチャート: 判断 514"/>
        <xdr:cNvSpPr/>
      </xdr:nvSpPr>
      <xdr:spPr>
        <a:xfrm>
          <a:off x="16268700" y="6404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96723</xdr:rowOff>
    </xdr:from>
    <xdr:to>
      <xdr:col>81</xdr:col>
      <xdr:colOff>50800</xdr:colOff>
      <xdr:row>38</xdr:row>
      <xdr:rowOff>139700</xdr:rowOff>
    </xdr:to>
    <xdr:cxnSp macro="">
      <xdr:nvCxnSpPr>
        <xdr:cNvPr id="516" name="直線コネクタ 515"/>
        <xdr:cNvCxnSpPr/>
      </xdr:nvCxnSpPr>
      <xdr:spPr>
        <a:xfrm>
          <a:off x="14592300" y="6440373"/>
          <a:ext cx="889000" cy="2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49124</xdr:rowOff>
    </xdr:from>
    <xdr:to>
      <xdr:col>81</xdr:col>
      <xdr:colOff>101600</xdr:colOff>
      <xdr:row>36</xdr:row>
      <xdr:rowOff>150724</xdr:rowOff>
    </xdr:to>
    <xdr:sp macro="" textlink="">
      <xdr:nvSpPr>
        <xdr:cNvPr id="517" name="フローチャート: 判断 516"/>
        <xdr:cNvSpPr/>
      </xdr:nvSpPr>
      <xdr:spPr>
        <a:xfrm>
          <a:off x="15430500" y="622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34</xdr:row>
      <xdr:rowOff>167251</xdr:rowOff>
    </xdr:from>
    <xdr:ext cx="378565" cy="259045"/>
    <xdr:sp macro="" textlink="">
      <xdr:nvSpPr>
        <xdr:cNvPr id="518" name="テキスト ボックス 517"/>
        <xdr:cNvSpPr txBox="1"/>
      </xdr:nvSpPr>
      <xdr:spPr>
        <a:xfrm>
          <a:off x="15292017" y="5996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65634</xdr:rowOff>
    </xdr:from>
    <xdr:to>
      <xdr:col>76</xdr:col>
      <xdr:colOff>114300</xdr:colOff>
      <xdr:row>37</xdr:row>
      <xdr:rowOff>96723</xdr:rowOff>
    </xdr:to>
    <xdr:cxnSp macro="">
      <xdr:nvCxnSpPr>
        <xdr:cNvPr id="519" name="直線コネクタ 518"/>
        <xdr:cNvCxnSpPr/>
      </xdr:nvCxnSpPr>
      <xdr:spPr>
        <a:xfrm>
          <a:off x="13703300" y="6237834"/>
          <a:ext cx="889000" cy="20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76098</xdr:rowOff>
    </xdr:from>
    <xdr:to>
      <xdr:col>76</xdr:col>
      <xdr:colOff>165100</xdr:colOff>
      <xdr:row>37</xdr:row>
      <xdr:rowOff>6248</xdr:rowOff>
    </xdr:to>
    <xdr:sp macro="" textlink="">
      <xdr:nvSpPr>
        <xdr:cNvPr id="520" name="フローチャート: 判断 519"/>
        <xdr:cNvSpPr/>
      </xdr:nvSpPr>
      <xdr:spPr>
        <a:xfrm>
          <a:off x="1454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22775</xdr:rowOff>
    </xdr:from>
    <xdr:ext cx="378565" cy="259045"/>
    <xdr:sp macro="" textlink="">
      <xdr:nvSpPr>
        <xdr:cNvPr id="521" name="テキスト ボックス 520"/>
        <xdr:cNvSpPr txBox="1"/>
      </xdr:nvSpPr>
      <xdr:spPr>
        <a:xfrm>
          <a:off x="1440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62890</xdr:rowOff>
    </xdr:from>
    <xdr:to>
      <xdr:col>71</xdr:col>
      <xdr:colOff>177800</xdr:colOff>
      <xdr:row>36</xdr:row>
      <xdr:rowOff>65634</xdr:rowOff>
    </xdr:to>
    <xdr:cxnSp macro="">
      <xdr:nvCxnSpPr>
        <xdr:cNvPr id="522" name="直線コネクタ 521"/>
        <xdr:cNvCxnSpPr/>
      </xdr:nvCxnSpPr>
      <xdr:spPr>
        <a:xfrm>
          <a:off x="12814300" y="6063640"/>
          <a:ext cx="889000" cy="17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92101</xdr:rowOff>
    </xdr:from>
    <xdr:to>
      <xdr:col>72</xdr:col>
      <xdr:colOff>38100</xdr:colOff>
      <xdr:row>34</xdr:row>
      <xdr:rowOff>22251</xdr:rowOff>
    </xdr:to>
    <xdr:sp macro="" textlink="">
      <xdr:nvSpPr>
        <xdr:cNvPr id="523" name="フローチャート: 判断 522"/>
        <xdr:cNvSpPr/>
      </xdr:nvSpPr>
      <xdr:spPr>
        <a:xfrm>
          <a:off x="13652500" y="57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38778</xdr:rowOff>
    </xdr:from>
    <xdr:ext cx="469744" cy="259045"/>
    <xdr:sp macro="" textlink="">
      <xdr:nvSpPr>
        <xdr:cNvPr id="524" name="テキスト ボックス 523"/>
        <xdr:cNvSpPr txBox="1"/>
      </xdr:nvSpPr>
      <xdr:spPr>
        <a:xfrm>
          <a:off x="13468428"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3861</xdr:rowOff>
    </xdr:from>
    <xdr:to>
      <xdr:col>67</xdr:col>
      <xdr:colOff>101600</xdr:colOff>
      <xdr:row>30</xdr:row>
      <xdr:rowOff>105461</xdr:rowOff>
    </xdr:to>
    <xdr:sp macro="" textlink="">
      <xdr:nvSpPr>
        <xdr:cNvPr id="525" name="フローチャート: 判断 524"/>
        <xdr:cNvSpPr/>
      </xdr:nvSpPr>
      <xdr:spPr>
        <a:xfrm>
          <a:off x="12763500" y="514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28</xdr:row>
      <xdr:rowOff>121988</xdr:rowOff>
    </xdr:from>
    <xdr:ext cx="469744" cy="259045"/>
    <xdr:sp macro="" textlink="">
      <xdr:nvSpPr>
        <xdr:cNvPr id="526" name="テキスト ボックス 525"/>
        <xdr:cNvSpPr txBox="1"/>
      </xdr:nvSpPr>
      <xdr:spPr>
        <a:xfrm>
          <a:off x="12579428" y="492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147879</xdr:rowOff>
    </xdr:from>
    <xdr:to>
      <xdr:col>85</xdr:col>
      <xdr:colOff>177800</xdr:colOff>
      <xdr:row>38</xdr:row>
      <xdr:rowOff>78029</xdr:rowOff>
    </xdr:to>
    <xdr:sp macro="" textlink="">
      <xdr:nvSpPr>
        <xdr:cNvPr id="532" name="楕円 531"/>
        <xdr:cNvSpPr/>
      </xdr:nvSpPr>
      <xdr:spPr>
        <a:xfrm>
          <a:off x="16268700" y="64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62806</xdr:rowOff>
    </xdr:from>
    <xdr:ext cx="378565" cy="259045"/>
    <xdr:sp macro="" textlink="">
      <xdr:nvSpPr>
        <xdr:cNvPr id="533" name="災害復旧事業費該当値テキスト"/>
        <xdr:cNvSpPr txBox="1"/>
      </xdr:nvSpPr>
      <xdr:spPr>
        <a:xfrm>
          <a:off x="16370300" y="6406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4" name="楕円 53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5" name="テキスト ボックス 534"/>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45923</xdr:rowOff>
    </xdr:from>
    <xdr:to>
      <xdr:col>76</xdr:col>
      <xdr:colOff>165100</xdr:colOff>
      <xdr:row>37</xdr:row>
      <xdr:rowOff>147523</xdr:rowOff>
    </xdr:to>
    <xdr:sp macro="" textlink="">
      <xdr:nvSpPr>
        <xdr:cNvPr id="536" name="楕円 535"/>
        <xdr:cNvSpPr/>
      </xdr:nvSpPr>
      <xdr:spPr>
        <a:xfrm>
          <a:off x="14541500" y="63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138651</xdr:rowOff>
    </xdr:from>
    <xdr:ext cx="378565" cy="259045"/>
    <xdr:sp macro="" textlink="">
      <xdr:nvSpPr>
        <xdr:cNvPr id="537" name="テキスト ボックス 536"/>
        <xdr:cNvSpPr txBox="1"/>
      </xdr:nvSpPr>
      <xdr:spPr>
        <a:xfrm>
          <a:off x="14403017" y="64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14834</xdr:rowOff>
    </xdr:from>
    <xdr:to>
      <xdr:col>72</xdr:col>
      <xdr:colOff>38100</xdr:colOff>
      <xdr:row>36</xdr:row>
      <xdr:rowOff>116434</xdr:rowOff>
    </xdr:to>
    <xdr:sp macro="" textlink="">
      <xdr:nvSpPr>
        <xdr:cNvPr id="538" name="楕円 537"/>
        <xdr:cNvSpPr/>
      </xdr:nvSpPr>
      <xdr:spPr>
        <a:xfrm>
          <a:off x="13652500" y="618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107561</xdr:rowOff>
    </xdr:from>
    <xdr:ext cx="378565" cy="259045"/>
    <xdr:sp macro="" textlink="">
      <xdr:nvSpPr>
        <xdr:cNvPr id="539" name="テキスト ボックス 538"/>
        <xdr:cNvSpPr txBox="1"/>
      </xdr:nvSpPr>
      <xdr:spPr>
        <a:xfrm>
          <a:off x="13514017" y="62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12090</xdr:rowOff>
    </xdr:from>
    <xdr:to>
      <xdr:col>67</xdr:col>
      <xdr:colOff>101600</xdr:colOff>
      <xdr:row>35</xdr:row>
      <xdr:rowOff>113690</xdr:rowOff>
    </xdr:to>
    <xdr:sp macro="" textlink="">
      <xdr:nvSpPr>
        <xdr:cNvPr id="540" name="楕円 539"/>
        <xdr:cNvSpPr/>
      </xdr:nvSpPr>
      <xdr:spPr>
        <a:xfrm>
          <a:off x="12763500" y="60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104817</xdr:rowOff>
    </xdr:from>
    <xdr:ext cx="469744" cy="259045"/>
    <xdr:sp macro="" textlink="">
      <xdr:nvSpPr>
        <xdr:cNvPr id="541" name="テキスト ボックス 540"/>
        <xdr:cNvSpPr txBox="1"/>
      </xdr:nvSpPr>
      <xdr:spPr>
        <a:xfrm>
          <a:off x="12579428" y="610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145644</xdr:rowOff>
    </xdr:from>
    <xdr:to>
      <xdr:col>85</xdr:col>
      <xdr:colOff>126364</xdr:colOff>
      <xdr:row>77</xdr:row>
      <xdr:rowOff>104687</xdr:rowOff>
    </xdr:to>
    <xdr:cxnSp macro="">
      <xdr:nvCxnSpPr>
        <xdr:cNvPr id="614" name="直線コネクタ 613"/>
        <xdr:cNvCxnSpPr/>
      </xdr:nvCxnSpPr>
      <xdr:spPr>
        <a:xfrm flipV="1">
          <a:off x="16317595" y="12147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108514</xdr:rowOff>
    </xdr:from>
    <xdr:ext cx="534377" cy="259045"/>
    <xdr:sp macro="" textlink="">
      <xdr:nvSpPr>
        <xdr:cNvPr id="615" name="公債費最小値テキスト"/>
        <xdr:cNvSpPr txBox="1"/>
      </xdr:nvSpPr>
      <xdr:spPr>
        <a:xfrm>
          <a:off x="16370300" y="1331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104687</xdr:rowOff>
    </xdr:from>
    <xdr:to>
      <xdr:col>86</xdr:col>
      <xdr:colOff>25400</xdr:colOff>
      <xdr:row>77</xdr:row>
      <xdr:rowOff>104687</xdr:rowOff>
    </xdr:to>
    <xdr:cxnSp macro="">
      <xdr:nvCxnSpPr>
        <xdr:cNvPr id="616" name="直線コネクタ 615"/>
        <xdr:cNvCxnSpPr/>
      </xdr:nvCxnSpPr>
      <xdr:spPr>
        <a:xfrm>
          <a:off x="16230600" y="133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92321</xdr:rowOff>
    </xdr:from>
    <xdr:ext cx="534377" cy="259045"/>
    <xdr:sp macro="" textlink="">
      <xdr:nvSpPr>
        <xdr:cNvPr id="617" name="公債費最大値テキスト"/>
        <xdr:cNvSpPr txBox="1"/>
      </xdr:nvSpPr>
      <xdr:spPr>
        <a:xfrm>
          <a:off x="16370300" y="1192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145644</xdr:rowOff>
    </xdr:from>
    <xdr:to>
      <xdr:col>86</xdr:col>
      <xdr:colOff>25400</xdr:colOff>
      <xdr:row>70</xdr:row>
      <xdr:rowOff>145644</xdr:rowOff>
    </xdr:to>
    <xdr:cxnSp macro="">
      <xdr:nvCxnSpPr>
        <xdr:cNvPr id="618" name="直線コネクタ 617"/>
        <xdr:cNvCxnSpPr/>
      </xdr:nvCxnSpPr>
      <xdr:spPr>
        <a:xfrm>
          <a:off x="16230600" y="12147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118802</xdr:rowOff>
    </xdr:from>
    <xdr:to>
      <xdr:col>85</xdr:col>
      <xdr:colOff>127000</xdr:colOff>
      <xdr:row>75</xdr:row>
      <xdr:rowOff>119126</xdr:rowOff>
    </xdr:to>
    <xdr:cxnSp macro="">
      <xdr:nvCxnSpPr>
        <xdr:cNvPr id="619" name="直線コネクタ 618"/>
        <xdr:cNvCxnSpPr/>
      </xdr:nvCxnSpPr>
      <xdr:spPr>
        <a:xfrm flipV="1">
          <a:off x="15481300" y="12977552"/>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164431</xdr:rowOff>
    </xdr:from>
    <xdr:ext cx="534377" cy="259045"/>
    <xdr:sp macro="" textlink="">
      <xdr:nvSpPr>
        <xdr:cNvPr id="620" name="公債費平均値テキスト"/>
        <xdr:cNvSpPr txBox="1"/>
      </xdr:nvSpPr>
      <xdr:spPr>
        <a:xfrm>
          <a:off x="16370300" y="1268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141554</xdr:rowOff>
    </xdr:from>
    <xdr:to>
      <xdr:col>85</xdr:col>
      <xdr:colOff>177800</xdr:colOff>
      <xdr:row>75</xdr:row>
      <xdr:rowOff>71704</xdr:rowOff>
    </xdr:to>
    <xdr:sp macro="" textlink="">
      <xdr:nvSpPr>
        <xdr:cNvPr id="621" name="フローチャート: 判断 620"/>
        <xdr:cNvSpPr/>
      </xdr:nvSpPr>
      <xdr:spPr>
        <a:xfrm>
          <a:off x="162687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119126</xdr:rowOff>
    </xdr:from>
    <xdr:to>
      <xdr:col>81</xdr:col>
      <xdr:colOff>50800</xdr:colOff>
      <xdr:row>75</xdr:row>
      <xdr:rowOff>133700</xdr:rowOff>
    </xdr:to>
    <xdr:cxnSp macro="">
      <xdr:nvCxnSpPr>
        <xdr:cNvPr id="622" name="直線コネクタ 621"/>
        <xdr:cNvCxnSpPr/>
      </xdr:nvCxnSpPr>
      <xdr:spPr>
        <a:xfrm flipV="1">
          <a:off x="14592300" y="12977876"/>
          <a:ext cx="889000" cy="1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143059</xdr:rowOff>
    </xdr:from>
    <xdr:to>
      <xdr:col>81</xdr:col>
      <xdr:colOff>101600</xdr:colOff>
      <xdr:row>75</xdr:row>
      <xdr:rowOff>73209</xdr:rowOff>
    </xdr:to>
    <xdr:sp macro="" textlink="">
      <xdr:nvSpPr>
        <xdr:cNvPr id="623" name="フローチャート: 判断 622"/>
        <xdr:cNvSpPr/>
      </xdr:nvSpPr>
      <xdr:spPr>
        <a:xfrm>
          <a:off x="15430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89736</xdr:rowOff>
    </xdr:from>
    <xdr:ext cx="534377" cy="259045"/>
    <xdr:sp macro="" textlink="">
      <xdr:nvSpPr>
        <xdr:cNvPr id="624" name="テキスト ボックス 623"/>
        <xdr:cNvSpPr txBox="1"/>
      </xdr:nvSpPr>
      <xdr:spPr>
        <a:xfrm>
          <a:off x="15214111" y="126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133700</xdr:rowOff>
    </xdr:from>
    <xdr:to>
      <xdr:col>76</xdr:col>
      <xdr:colOff>114300</xdr:colOff>
      <xdr:row>75</xdr:row>
      <xdr:rowOff>150844</xdr:rowOff>
    </xdr:to>
    <xdr:cxnSp macro="">
      <xdr:nvCxnSpPr>
        <xdr:cNvPr id="625" name="直線コネクタ 624"/>
        <xdr:cNvCxnSpPr/>
      </xdr:nvCxnSpPr>
      <xdr:spPr>
        <a:xfrm flipV="1">
          <a:off x="13703300" y="1299245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163805</xdr:rowOff>
    </xdr:from>
    <xdr:to>
      <xdr:col>76</xdr:col>
      <xdr:colOff>165100</xdr:colOff>
      <xdr:row>75</xdr:row>
      <xdr:rowOff>93955</xdr:rowOff>
    </xdr:to>
    <xdr:sp macro="" textlink="">
      <xdr:nvSpPr>
        <xdr:cNvPr id="626" name="フローチャート: 判断 625"/>
        <xdr:cNvSpPr/>
      </xdr:nvSpPr>
      <xdr:spPr>
        <a:xfrm>
          <a:off x="145415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110482</xdr:rowOff>
    </xdr:from>
    <xdr:ext cx="534377" cy="259045"/>
    <xdr:sp macro="" textlink="">
      <xdr:nvSpPr>
        <xdr:cNvPr id="627" name="テキスト ボックス 626"/>
        <xdr:cNvSpPr txBox="1"/>
      </xdr:nvSpPr>
      <xdr:spPr>
        <a:xfrm>
          <a:off x="14325111" y="1262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150844</xdr:rowOff>
    </xdr:from>
    <xdr:to>
      <xdr:col>71</xdr:col>
      <xdr:colOff>177800</xdr:colOff>
      <xdr:row>75</xdr:row>
      <xdr:rowOff>152597</xdr:rowOff>
    </xdr:to>
    <xdr:cxnSp macro="">
      <xdr:nvCxnSpPr>
        <xdr:cNvPr id="628" name="直線コネクタ 627"/>
        <xdr:cNvCxnSpPr/>
      </xdr:nvCxnSpPr>
      <xdr:spPr>
        <a:xfrm flipV="1">
          <a:off x="12814300" y="13009594"/>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64612</xdr:rowOff>
    </xdr:from>
    <xdr:to>
      <xdr:col>72</xdr:col>
      <xdr:colOff>38100</xdr:colOff>
      <xdr:row>75</xdr:row>
      <xdr:rowOff>166212</xdr:rowOff>
    </xdr:to>
    <xdr:sp macro="" textlink="">
      <xdr:nvSpPr>
        <xdr:cNvPr id="629" name="フローチャート: 判断 628"/>
        <xdr:cNvSpPr/>
      </xdr:nvSpPr>
      <xdr:spPr>
        <a:xfrm>
          <a:off x="13652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11289</xdr:rowOff>
    </xdr:from>
    <xdr:ext cx="534377" cy="259045"/>
    <xdr:sp macro="" textlink="">
      <xdr:nvSpPr>
        <xdr:cNvPr id="630" name="テキスト ボックス 629"/>
        <xdr:cNvSpPr txBox="1"/>
      </xdr:nvSpPr>
      <xdr:spPr>
        <a:xfrm>
          <a:off x="13436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47771</xdr:rowOff>
    </xdr:from>
    <xdr:to>
      <xdr:col>67</xdr:col>
      <xdr:colOff>101600</xdr:colOff>
      <xdr:row>75</xdr:row>
      <xdr:rowOff>149371</xdr:rowOff>
    </xdr:to>
    <xdr:sp macro="" textlink="">
      <xdr:nvSpPr>
        <xdr:cNvPr id="631" name="フローチャート: 判断 630"/>
        <xdr:cNvSpPr/>
      </xdr:nvSpPr>
      <xdr:spPr>
        <a:xfrm>
          <a:off x="12763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165898</xdr:rowOff>
    </xdr:from>
    <xdr:ext cx="534377" cy="259045"/>
    <xdr:sp macro="" textlink="">
      <xdr:nvSpPr>
        <xdr:cNvPr id="632" name="テキスト ボックス 631"/>
        <xdr:cNvSpPr txBox="1"/>
      </xdr:nvSpPr>
      <xdr:spPr>
        <a:xfrm>
          <a:off x="12547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68002</xdr:rowOff>
    </xdr:from>
    <xdr:to>
      <xdr:col>85</xdr:col>
      <xdr:colOff>177800</xdr:colOff>
      <xdr:row>75</xdr:row>
      <xdr:rowOff>169602</xdr:rowOff>
    </xdr:to>
    <xdr:sp macro="" textlink="">
      <xdr:nvSpPr>
        <xdr:cNvPr id="638" name="楕円 637"/>
        <xdr:cNvSpPr/>
      </xdr:nvSpPr>
      <xdr:spPr>
        <a:xfrm>
          <a:off x="16268700" y="1292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46429</xdr:rowOff>
    </xdr:from>
    <xdr:ext cx="534377" cy="259045"/>
    <xdr:sp macro="" textlink="">
      <xdr:nvSpPr>
        <xdr:cNvPr id="639" name="公債費該当値テキスト"/>
        <xdr:cNvSpPr txBox="1"/>
      </xdr:nvSpPr>
      <xdr:spPr>
        <a:xfrm>
          <a:off x="16370300" y="1290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68326</xdr:rowOff>
    </xdr:from>
    <xdr:to>
      <xdr:col>81</xdr:col>
      <xdr:colOff>101600</xdr:colOff>
      <xdr:row>75</xdr:row>
      <xdr:rowOff>169926</xdr:rowOff>
    </xdr:to>
    <xdr:sp macro="" textlink="">
      <xdr:nvSpPr>
        <xdr:cNvPr id="640" name="楕円 639"/>
        <xdr:cNvSpPr/>
      </xdr:nvSpPr>
      <xdr:spPr>
        <a:xfrm>
          <a:off x="15430500" y="1292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161053</xdr:rowOff>
    </xdr:from>
    <xdr:ext cx="534377" cy="259045"/>
    <xdr:sp macro="" textlink="">
      <xdr:nvSpPr>
        <xdr:cNvPr id="641" name="テキスト ボックス 640"/>
        <xdr:cNvSpPr txBox="1"/>
      </xdr:nvSpPr>
      <xdr:spPr>
        <a:xfrm>
          <a:off x="15214111" y="130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82900</xdr:rowOff>
    </xdr:from>
    <xdr:to>
      <xdr:col>76</xdr:col>
      <xdr:colOff>165100</xdr:colOff>
      <xdr:row>76</xdr:row>
      <xdr:rowOff>13050</xdr:rowOff>
    </xdr:to>
    <xdr:sp macro="" textlink="">
      <xdr:nvSpPr>
        <xdr:cNvPr id="642" name="楕円 641"/>
        <xdr:cNvSpPr/>
      </xdr:nvSpPr>
      <xdr:spPr>
        <a:xfrm>
          <a:off x="14541500" y="1294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4176</xdr:rowOff>
    </xdr:from>
    <xdr:ext cx="534377" cy="259045"/>
    <xdr:sp macro="" textlink="">
      <xdr:nvSpPr>
        <xdr:cNvPr id="643" name="テキスト ボックス 642"/>
        <xdr:cNvSpPr txBox="1"/>
      </xdr:nvSpPr>
      <xdr:spPr>
        <a:xfrm>
          <a:off x="14325111" y="1303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100044</xdr:rowOff>
    </xdr:from>
    <xdr:to>
      <xdr:col>72</xdr:col>
      <xdr:colOff>38100</xdr:colOff>
      <xdr:row>76</xdr:row>
      <xdr:rowOff>30194</xdr:rowOff>
    </xdr:to>
    <xdr:sp macro="" textlink="">
      <xdr:nvSpPr>
        <xdr:cNvPr id="644" name="楕円 643"/>
        <xdr:cNvSpPr/>
      </xdr:nvSpPr>
      <xdr:spPr>
        <a:xfrm>
          <a:off x="13652500" y="129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21321</xdr:rowOff>
    </xdr:from>
    <xdr:ext cx="534377" cy="259045"/>
    <xdr:sp macro="" textlink="">
      <xdr:nvSpPr>
        <xdr:cNvPr id="645" name="テキスト ボックス 644"/>
        <xdr:cNvSpPr txBox="1"/>
      </xdr:nvSpPr>
      <xdr:spPr>
        <a:xfrm>
          <a:off x="13436111" y="1305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101797</xdr:rowOff>
    </xdr:from>
    <xdr:to>
      <xdr:col>67</xdr:col>
      <xdr:colOff>101600</xdr:colOff>
      <xdr:row>76</xdr:row>
      <xdr:rowOff>31947</xdr:rowOff>
    </xdr:to>
    <xdr:sp macro="" textlink="">
      <xdr:nvSpPr>
        <xdr:cNvPr id="646" name="楕円 645"/>
        <xdr:cNvSpPr/>
      </xdr:nvSpPr>
      <xdr:spPr>
        <a:xfrm>
          <a:off x="12763500" y="1296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23074</xdr:rowOff>
    </xdr:from>
    <xdr:ext cx="534377" cy="259045"/>
    <xdr:sp macro="" textlink="">
      <xdr:nvSpPr>
        <xdr:cNvPr id="647" name="テキスト ボックス 646"/>
        <xdr:cNvSpPr txBox="1"/>
      </xdr:nvSpPr>
      <xdr:spPr>
        <a:xfrm>
          <a:off x="12547111" y="1305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95</xdr:row>
      <xdr:rowOff>54627</xdr:rowOff>
    </xdr:from>
    <xdr:ext cx="467179" cy="259045"/>
    <xdr:sp macro="" textlink="">
      <xdr:nvSpPr>
        <xdr:cNvPr id="661" name="テキスト ボックス 660"/>
        <xdr:cNvSpPr txBox="1"/>
      </xdr:nvSpPr>
      <xdr:spPr>
        <a:xfrm>
          <a:off x="11978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3" name="テキスト ボックス 66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5" name="テキスト ボックス 66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96174</xdr:rowOff>
    </xdr:from>
    <xdr:to>
      <xdr:col>85</xdr:col>
      <xdr:colOff>126364</xdr:colOff>
      <xdr:row>98</xdr:row>
      <xdr:rowOff>123881</xdr:rowOff>
    </xdr:to>
    <xdr:cxnSp macro="">
      <xdr:nvCxnSpPr>
        <xdr:cNvPr id="669" name="直線コネクタ 668"/>
        <xdr:cNvCxnSpPr/>
      </xdr:nvCxnSpPr>
      <xdr:spPr>
        <a:xfrm flipV="1">
          <a:off x="16317595" y="15698124"/>
          <a:ext cx="1269" cy="122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127708</xdr:rowOff>
    </xdr:from>
    <xdr:ext cx="378565" cy="259045"/>
    <xdr:sp macro="" textlink="">
      <xdr:nvSpPr>
        <xdr:cNvPr id="670" name="積立金最小値テキスト"/>
        <xdr:cNvSpPr txBox="1"/>
      </xdr:nvSpPr>
      <xdr:spPr>
        <a:xfrm>
          <a:off x="16370300" y="16929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123881</xdr:rowOff>
    </xdr:from>
    <xdr:to>
      <xdr:col>86</xdr:col>
      <xdr:colOff>25400</xdr:colOff>
      <xdr:row>98</xdr:row>
      <xdr:rowOff>123881</xdr:rowOff>
    </xdr:to>
    <xdr:cxnSp macro="">
      <xdr:nvCxnSpPr>
        <xdr:cNvPr id="671" name="直線コネクタ 670"/>
        <xdr:cNvCxnSpPr/>
      </xdr:nvCxnSpPr>
      <xdr:spPr>
        <a:xfrm>
          <a:off x="16230600" y="1692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42851</xdr:rowOff>
    </xdr:from>
    <xdr:ext cx="534377" cy="259045"/>
    <xdr:sp macro="" textlink="">
      <xdr:nvSpPr>
        <xdr:cNvPr id="672" name="積立金最大値テキスト"/>
        <xdr:cNvSpPr txBox="1"/>
      </xdr:nvSpPr>
      <xdr:spPr>
        <a:xfrm>
          <a:off x="16370300" y="154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96174</xdr:rowOff>
    </xdr:from>
    <xdr:to>
      <xdr:col>86</xdr:col>
      <xdr:colOff>25400</xdr:colOff>
      <xdr:row>91</xdr:row>
      <xdr:rowOff>96174</xdr:rowOff>
    </xdr:to>
    <xdr:cxnSp macro="">
      <xdr:nvCxnSpPr>
        <xdr:cNvPr id="673" name="直線コネクタ 672"/>
        <xdr:cNvCxnSpPr/>
      </xdr:nvCxnSpPr>
      <xdr:spPr>
        <a:xfrm>
          <a:off x="16230600" y="1569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50454</xdr:rowOff>
    </xdr:from>
    <xdr:to>
      <xdr:col>85</xdr:col>
      <xdr:colOff>127000</xdr:colOff>
      <xdr:row>94</xdr:row>
      <xdr:rowOff>6107</xdr:rowOff>
    </xdr:to>
    <xdr:cxnSp macro="">
      <xdr:nvCxnSpPr>
        <xdr:cNvPr id="674" name="直線コネクタ 673"/>
        <xdr:cNvCxnSpPr/>
      </xdr:nvCxnSpPr>
      <xdr:spPr>
        <a:xfrm flipV="1">
          <a:off x="15481300" y="15823854"/>
          <a:ext cx="838200" cy="29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41541</xdr:rowOff>
    </xdr:from>
    <xdr:ext cx="469744" cy="259045"/>
    <xdr:sp macro="" textlink="">
      <xdr:nvSpPr>
        <xdr:cNvPr id="675" name="積立金平均値テキスト"/>
        <xdr:cNvSpPr txBox="1"/>
      </xdr:nvSpPr>
      <xdr:spPr>
        <a:xfrm>
          <a:off x="16370300" y="16329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63114</xdr:rowOff>
    </xdr:from>
    <xdr:to>
      <xdr:col>85</xdr:col>
      <xdr:colOff>177800</xdr:colOff>
      <xdr:row>95</xdr:row>
      <xdr:rowOff>164714</xdr:rowOff>
    </xdr:to>
    <xdr:sp macro="" textlink="">
      <xdr:nvSpPr>
        <xdr:cNvPr id="676" name="フローチャート: 判断 675"/>
        <xdr:cNvSpPr/>
      </xdr:nvSpPr>
      <xdr:spPr>
        <a:xfrm>
          <a:off x="16268700" y="163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74960</xdr:rowOff>
    </xdr:from>
    <xdr:to>
      <xdr:col>81</xdr:col>
      <xdr:colOff>50800</xdr:colOff>
      <xdr:row>94</xdr:row>
      <xdr:rowOff>6107</xdr:rowOff>
    </xdr:to>
    <xdr:cxnSp macro="">
      <xdr:nvCxnSpPr>
        <xdr:cNvPr id="677" name="直線コネクタ 676"/>
        <xdr:cNvCxnSpPr/>
      </xdr:nvCxnSpPr>
      <xdr:spPr>
        <a:xfrm>
          <a:off x="14592300" y="16019810"/>
          <a:ext cx="889000" cy="10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51867</xdr:rowOff>
    </xdr:from>
    <xdr:to>
      <xdr:col>81</xdr:col>
      <xdr:colOff>101600</xdr:colOff>
      <xdr:row>95</xdr:row>
      <xdr:rowOff>153467</xdr:rowOff>
    </xdr:to>
    <xdr:sp macro="" textlink="">
      <xdr:nvSpPr>
        <xdr:cNvPr id="678" name="フローチャート: 判断 677"/>
        <xdr:cNvSpPr/>
      </xdr:nvSpPr>
      <xdr:spPr>
        <a:xfrm>
          <a:off x="15430500" y="163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144594</xdr:rowOff>
    </xdr:from>
    <xdr:ext cx="469744" cy="259045"/>
    <xdr:sp macro="" textlink="">
      <xdr:nvSpPr>
        <xdr:cNvPr id="679" name="テキスト ボックス 678"/>
        <xdr:cNvSpPr txBox="1"/>
      </xdr:nvSpPr>
      <xdr:spPr>
        <a:xfrm>
          <a:off x="15246428" y="1643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74960</xdr:rowOff>
    </xdr:from>
    <xdr:to>
      <xdr:col>76</xdr:col>
      <xdr:colOff>114300</xdr:colOff>
      <xdr:row>95</xdr:row>
      <xdr:rowOff>50729</xdr:rowOff>
    </xdr:to>
    <xdr:cxnSp macro="">
      <xdr:nvCxnSpPr>
        <xdr:cNvPr id="680" name="直線コネクタ 679"/>
        <xdr:cNvCxnSpPr/>
      </xdr:nvCxnSpPr>
      <xdr:spPr>
        <a:xfrm flipV="1">
          <a:off x="13703300" y="16019810"/>
          <a:ext cx="889000" cy="3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11816</xdr:rowOff>
    </xdr:from>
    <xdr:to>
      <xdr:col>76</xdr:col>
      <xdr:colOff>165100</xdr:colOff>
      <xdr:row>93</xdr:row>
      <xdr:rowOff>113416</xdr:rowOff>
    </xdr:to>
    <xdr:sp macro="" textlink="">
      <xdr:nvSpPr>
        <xdr:cNvPr id="681" name="フローチャート: 判断 680"/>
        <xdr:cNvSpPr/>
      </xdr:nvSpPr>
      <xdr:spPr>
        <a:xfrm>
          <a:off x="14541500" y="1595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129943</xdr:rowOff>
    </xdr:from>
    <xdr:ext cx="534377" cy="259045"/>
    <xdr:sp macro="" textlink="">
      <xdr:nvSpPr>
        <xdr:cNvPr id="682" name="テキスト ボックス 681"/>
        <xdr:cNvSpPr txBox="1"/>
      </xdr:nvSpPr>
      <xdr:spPr>
        <a:xfrm>
          <a:off x="14325111" y="1573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712</xdr:rowOff>
    </xdr:from>
    <xdr:to>
      <xdr:col>71</xdr:col>
      <xdr:colOff>177800</xdr:colOff>
      <xdr:row>95</xdr:row>
      <xdr:rowOff>50729</xdr:rowOff>
    </xdr:to>
    <xdr:cxnSp macro="">
      <xdr:nvCxnSpPr>
        <xdr:cNvPr id="683" name="直線コネクタ 682"/>
        <xdr:cNvCxnSpPr/>
      </xdr:nvCxnSpPr>
      <xdr:spPr>
        <a:xfrm>
          <a:off x="12814300" y="15945562"/>
          <a:ext cx="889000" cy="39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142118</xdr:rowOff>
    </xdr:from>
    <xdr:to>
      <xdr:col>72</xdr:col>
      <xdr:colOff>38100</xdr:colOff>
      <xdr:row>94</xdr:row>
      <xdr:rowOff>72268</xdr:rowOff>
    </xdr:to>
    <xdr:sp macro="" textlink="">
      <xdr:nvSpPr>
        <xdr:cNvPr id="684" name="フローチャート: 判断 683"/>
        <xdr:cNvSpPr/>
      </xdr:nvSpPr>
      <xdr:spPr>
        <a:xfrm>
          <a:off x="13652500" y="1608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88795</xdr:rowOff>
    </xdr:from>
    <xdr:ext cx="469744" cy="259045"/>
    <xdr:sp macro="" textlink="">
      <xdr:nvSpPr>
        <xdr:cNvPr id="685" name="テキスト ボックス 684"/>
        <xdr:cNvSpPr txBox="1"/>
      </xdr:nvSpPr>
      <xdr:spPr>
        <a:xfrm>
          <a:off x="13468428" y="1586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39157</xdr:rowOff>
    </xdr:from>
    <xdr:to>
      <xdr:col>67</xdr:col>
      <xdr:colOff>101600</xdr:colOff>
      <xdr:row>90</xdr:row>
      <xdr:rowOff>140757</xdr:rowOff>
    </xdr:to>
    <xdr:sp macro="" textlink="">
      <xdr:nvSpPr>
        <xdr:cNvPr id="686" name="フローチャート: 判断 685"/>
        <xdr:cNvSpPr/>
      </xdr:nvSpPr>
      <xdr:spPr>
        <a:xfrm>
          <a:off x="12763500" y="1546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157284</xdr:rowOff>
    </xdr:from>
    <xdr:ext cx="534377" cy="259045"/>
    <xdr:sp macro="" textlink="">
      <xdr:nvSpPr>
        <xdr:cNvPr id="687" name="テキスト ボックス 686"/>
        <xdr:cNvSpPr txBox="1"/>
      </xdr:nvSpPr>
      <xdr:spPr>
        <a:xfrm>
          <a:off x="12547111" y="1524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171104</xdr:rowOff>
    </xdr:from>
    <xdr:to>
      <xdr:col>85</xdr:col>
      <xdr:colOff>177800</xdr:colOff>
      <xdr:row>92</xdr:row>
      <xdr:rowOff>101254</xdr:rowOff>
    </xdr:to>
    <xdr:sp macro="" textlink="">
      <xdr:nvSpPr>
        <xdr:cNvPr id="693" name="楕円 692"/>
        <xdr:cNvSpPr/>
      </xdr:nvSpPr>
      <xdr:spPr>
        <a:xfrm>
          <a:off x="16268700" y="1577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86031</xdr:rowOff>
    </xdr:from>
    <xdr:ext cx="534377" cy="259045"/>
    <xdr:sp macro="" textlink="">
      <xdr:nvSpPr>
        <xdr:cNvPr id="694" name="積立金該当値テキスト"/>
        <xdr:cNvSpPr txBox="1"/>
      </xdr:nvSpPr>
      <xdr:spPr>
        <a:xfrm>
          <a:off x="16370300" y="1568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126757</xdr:rowOff>
    </xdr:from>
    <xdr:to>
      <xdr:col>81</xdr:col>
      <xdr:colOff>101600</xdr:colOff>
      <xdr:row>94</xdr:row>
      <xdr:rowOff>56907</xdr:rowOff>
    </xdr:to>
    <xdr:sp macro="" textlink="">
      <xdr:nvSpPr>
        <xdr:cNvPr id="695" name="楕円 694"/>
        <xdr:cNvSpPr/>
      </xdr:nvSpPr>
      <xdr:spPr>
        <a:xfrm>
          <a:off x="15430500" y="1607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73434</xdr:rowOff>
    </xdr:from>
    <xdr:ext cx="469744" cy="259045"/>
    <xdr:sp macro="" textlink="">
      <xdr:nvSpPr>
        <xdr:cNvPr id="696" name="テキスト ボックス 695"/>
        <xdr:cNvSpPr txBox="1"/>
      </xdr:nvSpPr>
      <xdr:spPr>
        <a:xfrm>
          <a:off x="15246428" y="1584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24160</xdr:rowOff>
    </xdr:from>
    <xdr:to>
      <xdr:col>76</xdr:col>
      <xdr:colOff>165100</xdr:colOff>
      <xdr:row>93</xdr:row>
      <xdr:rowOff>125760</xdr:rowOff>
    </xdr:to>
    <xdr:sp macro="" textlink="">
      <xdr:nvSpPr>
        <xdr:cNvPr id="697" name="楕円 696"/>
        <xdr:cNvSpPr/>
      </xdr:nvSpPr>
      <xdr:spPr>
        <a:xfrm>
          <a:off x="14541500" y="1596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116887</xdr:rowOff>
    </xdr:from>
    <xdr:ext cx="534377" cy="259045"/>
    <xdr:sp macro="" textlink="">
      <xdr:nvSpPr>
        <xdr:cNvPr id="698" name="テキスト ボックス 697"/>
        <xdr:cNvSpPr txBox="1"/>
      </xdr:nvSpPr>
      <xdr:spPr>
        <a:xfrm>
          <a:off x="14325111" y="1606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171379</xdr:rowOff>
    </xdr:from>
    <xdr:to>
      <xdr:col>72</xdr:col>
      <xdr:colOff>38100</xdr:colOff>
      <xdr:row>95</xdr:row>
      <xdr:rowOff>101529</xdr:rowOff>
    </xdr:to>
    <xdr:sp macro="" textlink="">
      <xdr:nvSpPr>
        <xdr:cNvPr id="699" name="楕円 698"/>
        <xdr:cNvSpPr/>
      </xdr:nvSpPr>
      <xdr:spPr>
        <a:xfrm>
          <a:off x="13652500" y="1628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92656</xdr:rowOff>
    </xdr:from>
    <xdr:ext cx="469744" cy="259045"/>
    <xdr:sp macro="" textlink="">
      <xdr:nvSpPr>
        <xdr:cNvPr id="700" name="テキスト ボックス 699"/>
        <xdr:cNvSpPr txBox="1"/>
      </xdr:nvSpPr>
      <xdr:spPr>
        <a:xfrm>
          <a:off x="13468428" y="1638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121362</xdr:rowOff>
    </xdr:from>
    <xdr:to>
      <xdr:col>67</xdr:col>
      <xdr:colOff>101600</xdr:colOff>
      <xdr:row>93</xdr:row>
      <xdr:rowOff>51512</xdr:rowOff>
    </xdr:to>
    <xdr:sp macro="" textlink="">
      <xdr:nvSpPr>
        <xdr:cNvPr id="701" name="楕円 700"/>
        <xdr:cNvSpPr/>
      </xdr:nvSpPr>
      <xdr:spPr>
        <a:xfrm>
          <a:off x="12763500" y="1589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42639</xdr:rowOff>
    </xdr:from>
    <xdr:ext cx="534377" cy="259045"/>
    <xdr:sp macro="" textlink="">
      <xdr:nvSpPr>
        <xdr:cNvPr id="702" name="テキスト ボックス 701"/>
        <xdr:cNvSpPr txBox="1"/>
      </xdr:nvSpPr>
      <xdr:spPr>
        <a:xfrm>
          <a:off x="12547111" y="1598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49175</xdr:rowOff>
    </xdr:from>
    <xdr:to>
      <xdr:col>116</xdr:col>
      <xdr:colOff>62864</xdr:colOff>
      <xdr:row>38</xdr:row>
      <xdr:rowOff>139700</xdr:rowOff>
    </xdr:to>
    <xdr:cxnSp macro="">
      <xdr:nvCxnSpPr>
        <xdr:cNvPr id="724" name="直線コネクタ 723"/>
        <xdr:cNvCxnSpPr/>
      </xdr:nvCxnSpPr>
      <xdr:spPr>
        <a:xfrm flipV="1">
          <a:off x="22159595" y="5364125"/>
          <a:ext cx="1269" cy="12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167302</xdr:rowOff>
    </xdr:from>
    <xdr:ext cx="469744" cy="259045"/>
    <xdr:sp macro="" textlink="">
      <xdr:nvSpPr>
        <xdr:cNvPr id="727" name="投資及び出資金最大値テキスト"/>
        <xdr:cNvSpPr txBox="1"/>
      </xdr:nvSpPr>
      <xdr:spPr>
        <a:xfrm>
          <a:off x="22212300" y="513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49175</xdr:rowOff>
    </xdr:from>
    <xdr:to>
      <xdr:col>116</xdr:col>
      <xdr:colOff>152400</xdr:colOff>
      <xdr:row>31</xdr:row>
      <xdr:rowOff>49175</xdr:rowOff>
    </xdr:to>
    <xdr:cxnSp macro="">
      <xdr:nvCxnSpPr>
        <xdr:cNvPr id="728" name="直線コネクタ 727"/>
        <xdr:cNvCxnSpPr/>
      </xdr:nvCxnSpPr>
      <xdr:spPr>
        <a:xfrm>
          <a:off x="22072600" y="536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46431</xdr:rowOff>
    </xdr:from>
    <xdr:to>
      <xdr:col>116</xdr:col>
      <xdr:colOff>63500</xdr:colOff>
      <xdr:row>37</xdr:row>
      <xdr:rowOff>55575</xdr:rowOff>
    </xdr:to>
    <xdr:cxnSp macro="">
      <xdr:nvCxnSpPr>
        <xdr:cNvPr id="729" name="直線コネクタ 728"/>
        <xdr:cNvCxnSpPr/>
      </xdr:nvCxnSpPr>
      <xdr:spPr>
        <a:xfrm>
          <a:off x="21323300" y="639008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101947</xdr:rowOff>
    </xdr:from>
    <xdr:ext cx="469744" cy="259045"/>
    <xdr:sp macro="" textlink="">
      <xdr:nvSpPr>
        <xdr:cNvPr id="730" name="投資及び出資金平均値テキスト"/>
        <xdr:cNvSpPr txBox="1"/>
      </xdr:nvSpPr>
      <xdr:spPr>
        <a:xfrm>
          <a:off x="22212300" y="6102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79070</xdr:rowOff>
    </xdr:from>
    <xdr:to>
      <xdr:col>116</xdr:col>
      <xdr:colOff>114300</xdr:colOff>
      <xdr:row>37</xdr:row>
      <xdr:rowOff>9220</xdr:rowOff>
    </xdr:to>
    <xdr:sp macro="" textlink="">
      <xdr:nvSpPr>
        <xdr:cNvPr id="731" name="フローチャート: 判断 730"/>
        <xdr:cNvSpPr/>
      </xdr:nvSpPr>
      <xdr:spPr>
        <a:xfrm>
          <a:off x="221107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17170</xdr:rowOff>
    </xdr:from>
    <xdr:to>
      <xdr:col>111</xdr:col>
      <xdr:colOff>177800</xdr:colOff>
      <xdr:row>37</xdr:row>
      <xdr:rowOff>46431</xdr:rowOff>
    </xdr:to>
    <xdr:cxnSp macro="">
      <xdr:nvCxnSpPr>
        <xdr:cNvPr id="732" name="直線コネクタ 731"/>
        <xdr:cNvCxnSpPr/>
      </xdr:nvCxnSpPr>
      <xdr:spPr>
        <a:xfrm>
          <a:off x="20434300" y="6360820"/>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105359</xdr:rowOff>
    </xdr:from>
    <xdr:to>
      <xdr:col>112</xdr:col>
      <xdr:colOff>38100</xdr:colOff>
      <xdr:row>37</xdr:row>
      <xdr:rowOff>35509</xdr:rowOff>
    </xdr:to>
    <xdr:sp macro="" textlink="">
      <xdr:nvSpPr>
        <xdr:cNvPr id="733" name="フローチャート: 判断 732"/>
        <xdr:cNvSpPr/>
      </xdr:nvSpPr>
      <xdr:spPr>
        <a:xfrm>
          <a:off x="21272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52036</xdr:rowOff>
    </xdr:from>
    <xdr:ext cx="469744" cy="259045"/>
    <xdr:sp macro="" textlink="">
      <xdr:nvSpPr>
        <xdr:cNvPr id="734" name="テキスト ボックス 733"/>
        <xdr:cNvSpPr txBox="1"/>
      </xdr:nvSpPr>
      <xdr:spPr>
        <a:xfrm>
          <a:off x="21088428" y="60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17170</xdr:rowOff>
    </xdr:from>
    <xdr:to>
      <xdr:col>107</xdr:col>
      <xdr:colOff>50800</xdr:colOff>
      <xdr:row>37</xdr:row>
      <xdr:rowOff>29058</xdr:rowOff>
    </xdr:to>
    <xdr:cxnSp macro="">
      <xdr:nvCxnSpPr>
        <xdr:cNvPr id="735" name="直線コネクタ 734"/>
        <xdr:cNvCxnSpPr/>
      </xdr:nvCxnSpPr>
      <xdr:spPr>
        <a:xfrm flipV="1">
          <a:off x="19545300" y="6360820"/>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153822</xdr:rowOff>
    </xdr:from>
    <xdr:to>
      <xdr:col>107</xdr:col>
      <xdr:colOff>101600</xdr:colOff>
      <xdr:row>37</xdr:row>
      <xdr:rowOff>83972</xdr:rowOff>
    </xdr:to>
    <xdr:sp macro="" textlink="">
      <xdr:nvSpPr>
        <xdr:cNvPr id="736" name="フローチャート: 判断 735"/>
        <xdr:cNvSpPr/>
      </xdr:nvSpPr>
      <xdr:spPr>
        <a:xfrm>
          <a:off x="20383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75099</xdr:rowOff>
    </xdr:from>
    <xdr:ext cx="469744" cy="259045"/>
    <xdr:sp macro="" textlink="">
      <xdr:nvSpPr>
        <xdr:cNvPr id="737" name="テキスト ボックス 736"/>
        <xdr:cNvSpPr txBox="1"/>
      </xdr:nvSpPr>
      <xdr:spPr>
        <a:xfrm>
          <a:off x="20199428" y="641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11684</xdr:rowOff>
    </xdr:from>
    <xdr:to>
      <xdr:col>102</xdr:col>
      <xdr:colOff>114300</xdr:colOff>
      <xdr:row>37</xdr:row>
      <xdr:rowOff>29058</xdr:rowOff>
    </xdr:to>
    <xdr:cxnSp macro="">
      <xdr:nvCxnSpPr>
        <xdr:cNvPr id="738" name="直線コネクタ 737"/>
        <xdr:cNvCxnSpPr/>
      </xdr:nvCxnSpPr>
      <xdr:spPr>
        <a:xfrm>
          <a:off x="18656300" y="6355334"/>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133477</xdr:rowOff>
    </xdr:from>
    <xdr:to>
      <xdr:col>102</xdr:col>
      <xdr:colOff>165100</xdr:colOff>
      <xdr:row>38</xdr:row>
      <xdr:rowOff>63627</xdr:rowOff>
    </xdr:to>
    <xdr:sp macro="" textlink="">
      <xdr:nvSpPr>
        <xdr:cNvPr id="739" name="フローチャート: 判断 738"/>
        <xdr:cNvSpPr/>
      </xdr:nvSpPr>
      <xdr:spPr>
        <a:xfrm>
          <a:off x="19494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54754</xdr:rowOff>
    </xdr:from>
    <xdr:ext cx="378565" cy="259045"/>
    <xdr:sp macro="" textlink="">
      <xdr:nvSpPr>
        <xdr:cNvPr id="740" name="テキスト ボックス 739"/>
        <xdr:cNvSpPr txBox="1"/>
      </xdr:nvSpPr>
      <xdr:spPr>
        <a:xfrm>
          <a:off x="19356017" y="65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135077</xdr:rowOff>
    </xdr:from>
    <xdr:to>
      <xdr:col>98</xdr:col>
      <xdr:colOff>38100</xdr:colOff>
      <xdr:row>38</xdr:row>
      <xdr:rowOff>65227</xdr:rowOff>
    </xdr:to>
    <xdr:sp macro="" textlink="">
      <xdr:nvSpPr>
        <xdr:cNvPr id="741" name="フローチャート: 判断 740"/>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56354</xdr:rowOff>
    </xdr:from>
    <xdr:ext cx="378565" cy="259045"/>
    <xdr:sp macro="" textlink="">
      <xdr:nvSpPr>
        <xdr:cNvPr id="742" name="テキスト ボックス 741"/>
        <xdr:cNvSpPr txBox="1"/>
      </xdr:nvSpPr>
      <xdr:spPr>
        <a:xfrm>
          <a:off x="18467017" y="6571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4775</xdr:rowOff>
    </xdr:from>
    <xdr:to>
      <xdr:col>116</xdr:col>
      <xdr:colOff>114300</xdr:colOff>
      <xdr:row>37</xdr:row>
      <xdr:rowOff>106375</xdr:rowOff>
    </xdr:to>
    <xdr:sp macro="" textlink="">
      <xdr:nvSpPr>
        <xdr:cNvPr id="748" name="楕円 747"/>
        <xdr:cNvSpPr/>
      </xdr:nvSpPr>
      <xdr:spPr>
        <a:xfrm>
          <a:off x="22110700" y="63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154652</xdr:rowOff>
    </xdr:from>
    <xdr:ext cx="469744" cy="259045"/>
    <xdr:sp macro="" textlink="">
      <xdr:nvSpPr>
        <xdr:cNvPr id="749" name="投資及び出資金該当値テキスト"/>
        <xdr:cNvSpPr txBox="1"/>
      </xdr:nvSpPr>
      <xdr:spPr>
        <a:xfrm>
          <a:off x="22212300" y="63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167081</xdr:rowOff>
    </xdr:from>
    <xdr:to>
      <xdr:col>112</xdr:col>
      <xdr:colOff>38100</xdr:colOff>
      <xdr:row>37</xdr:row>
      <xdr:rowOff>97231</xdr:rowOff>
    </xdr:to>
    <xdr:sp macro="" textlink="">
      <xdr:nvSpPr>
        <xdr:cNvPr id="750" name="楕円 749"/>
        <xdr:cNvSpPr/>
      </xdr:nvSpPr>
      <xdr:spPr>
        <a:xfrm>
          <a:off x="21272500" y="633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88358</xdr:rowOff>
    </xdr:from>
    <xdr:ext cx="469744" cy="259045"/>
    <xdr:sp macro="" textlink="">
      <xdr:nvSpPr>
        <xdr:cNvPr id="751" name="テキスト ボックス 750"/>
        <xdr:cNvSpPr txBox="1"/>
      </xdr:nvSpPr>
      <xdr:spPr>
        <a:xfrm>
          <a:off x="21088428" y="643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137820</xdr:rowOff>
    </xdr:from>
    <xdr:to>
      <xdr:col>107</xdr:col>
      <xdr:colOff>101600</xdr:colOff>
      <xdr:row>37</xdr:row>
      <xdr:rowOff>67970</xdr:rowOff>
    </xdr:to>
    <xdr:sp macro="" textlink="">
      <xdr:nvSpPr>
        <xdr:cNvPr id="752" name="楕円 751"/>
        <xdr:cNvSpPr/>
      </xdr:nvSpPr>
      <xdr:spPr>
        <a:xfrm>
          <a:off x="20383500" y="63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84497</xdr:rowOff>
    </xdr:from>
    <xdr:ext cx="469744" cy="259045"/>
    <xdr:sp macro="" textlink="">
      <xdr:nvSpPr>
        <xdr:cNvPr id="753" name="テキスト ボックス 752"/>
        <xdr:cNvSpPr txBox="1"/>
      </xdr:nvSpPr>
      <xdr:spPr>
        <a:xfrm>
          <a:off x="20199428" y="60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149708</xdr:rowOff>
    </xdr:from>
    <xdr:to>
      <xdr:col>102</xdr:col>
      <xdr:colOff>165100</xdr:colOff>
      <xdr:row>37</xdr:row>
      <xdr:rowOff>79858</xdr:rowOff>
    </xdr:to>
    <xdr:sp macro="" textlink="">
      <xdr:nvSpPr>
        <xdr:cNvPr id="754" name="楕円 753"/>
        <xdr:cNvSpPr/>
      </xdr:nvSpPr>
      <xdr:spPr>
        <a:xfrm>
          <a:off x="19494500" y="63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96385</xdr:rowOff>
    </xdr:from>
    <xdr:ext cx="469744" cy="259045"/>
    <xdr:sp macro="" textlink="">
      <xdr:nvSpPr>
        <xdr:cNvPr id="755" name="テキスト ボックス 754"/>
        <xdr:cNvSpPr txBox="1"/>
      </xdr:nvSpPr>
      <xdr:spPr>
        <a:xfrm>
          <a:off x="19310428" y="609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132334</xdr:rowOff>
    </xdr:from>
    <xdr:to>
      <xdr:col>98</xdr:col>
      <xdr:colOff>38100</xdr:colOff>
      <xdr:row>37</xdr:row>
      <xdr:rowOff>62484</xdr:rowOff>
    </xdr:to>
    <xdr:sp macro="" textlink="">
      <xdr:nvSpPr>
        <xdr:cNvPr id="756" name="楕円 755"/>
        <xdr:cNvSpPr/>
      </xdr:nvSpPr>
      <xdr:spPr>
        <a:xfrm>
          <a:off x="18605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79011</xdr:rowOff>
    </xdr:from>
    <xdr:ext cx="469744" cy="259045"/>
    <xdr:sp macro="" textlink="">
      <xdr:nvSpPr>
        <xdr:cNvPr id="757" name="テキスト ボックス 756"/>
        <xdr:cNvSpPr txBox="1"/>
      </xdr:nvSpPr>
      <xdr:spPr>
        <a:xfrm>
          <a:off x="18421428"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163322</xdr:rowOff>
    </xdr:from>
    <xdr:to>
      <xdr:col>116</xdr:col>
      <xdr:colOff>62864</xdr:colOff>
      <xdr:row>59</xdr:row>
      <xdr:rowOff>42621</xdr:rowOff>
    </xdr:to>
    <xdr:cxnSp macro="">
      <xdr:nvCxnSpPr>
        <xdr:cNvPr id="781" name="直線コネクタ 780"/>
        <xdr:cNvCxnSpPr/>
      </xdr:nvCxnSpPr>
      <xdr:spPr>
        <a:xfrm flipV="1">
          <a:off x="22159595" y="8564372"/>
          <a:ext cx="1269" cy="159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46448</xdr:rowOff>
    </xdr:from>
    <xdr:ext cx="313932" cy="259045"/>
    <xdr:sp macro="" textlink="">
      <xdr:nvSpPr>
        <xdr:cNvPr id="782"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42621</xdr:rowOff>
    </xdr:from>
    <xdr:to>
      <xdr:col>116</xdr:col>
      <xdr:colOff>152400</xdr:colOff>
      <xdr:row>59</xdr:row>
      <xdr:rowOff>42621</xdr:rowOff>
    </xdr:to>
    <xdr:cxnSp macro="">
      <xdr:nvCxnSpPr>
        <xdr:cNvPr id="783" name="直線コネクタ 782"/>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109999</xdr:rowOff>
    </xdr:from>
    <xdr:ext cx="534377" cy="259045"/>
    <xdr:sp macro="" textlink="">
      <xdr:nvSpPr>
        <xdr:cNvPr id="784" name="貸付金最大値テキスト"/>
        <xdr:cNvSpPr txBox="1"/>
      </xdr:nvSpPr>
      <xdr:spPr>
        <a:xfrm>
          <a:off x="22212300" y="83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163322</xdr:rowOff>
    </xdr:from>
    <xdr:to>
      <xdr:col>116</xdr:col>
      <xdr:colOff>152400</xdr:colOff>
      <xdr:row>49</xdr:row>
      <xdr:rowOff>163322</xdr:rowOff>
    </xdr:to>
    <xdr:cxnSp macro="">
      <xdr:nvCxnSpPr>
        <xdr:cNvPr id="785" name="直線コネクタ 784"/>
        <xdr:cNvCxnSpPr/>
      </xdr:nvCxnSpPr>
      <xdr:spPr>
        <a:xfrm>
          <a:off x="22072600" y="856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19989</xdr:rowOff>
    </xdr:from>
    <xdr:to>
      <xdr:col>116</xdr:col>
      <xdr:colOff>63500</xdr:colOff>
      <xdr:row>56</xdr:row>
      <xdr:rowOff>159931</xdr:rowOff>
    </xdr:to>
    <xdr:cxnSp macro="">
      <xdr:nvCxnSpPr>
        <xdr:cNvPr id="786" name="直線コネクタ 785"/>
        <xdr:cNvCxnSpPr/>
      </xdr:nvCxnSpPr>
      <xdr:spPr>
        <a:xfrm>
          <a:off x="21323300" y="9621189"/>
          <a:ext cx="838200" cy="13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107104</xdr:rowOff>
    </xdr:from>
    <xdr:ext cx="469744" cy="259045"/>
    <xdr:sp macro="" textlink="">
      <xdr:nvSpPr>
        <xdr:cNvPr id="787" name="貸付金平均値テキスト"/>
        <xdr:cNvSpPr txBox="1"/>
      </xdr:nvSpPr>
      <xdr:spPr>
        <a:xfrm>
          <a:off x="22212300" y="9708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128677</xdr:rowOff>
    </xdr:from>
    <xdr:to>
      <xdr:col>116</xdr:col>
      <xdr:colOff>114300</xdr:colOff>
      <xdr:row>57</xdr:row>
      <xdr:rowOff>58827</xdr:rowOff>
    </xdr:to>
    <xdr:sp macro="" textlink="">
      <xdr:nvSpPr>
        <xdr:cNvPr id="788" name="フローチャート: 判断 787"/>
        <xdr:cNvSpPr/>
      </xdr:nvSpPr>
      <xdr:spPr>
        <a:xfrm>
          <a:off x="221107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9093</xdr:rowOff>
    </xdr:from>
    <xdr:to>
      <xdr:col>111</xdr:col>
      <xdr:colOff>177800</xdr:colOff>
      <xdr:row>56</xdr:row>
      <xdr:rowOff>19989</xdr:rowOff>
    </xdr:to>
    <xdr:cxnSp macro="">
      <xdr:nvCxnSpPr>
        <xdr:cNvPr id="789" name="直線コネクタ 788"/>
        <xdr:cNvCxnSpPr/>
      </xdr:nvCxnSpPr>
      <xdr:spPr>
        <a:xfrm>
          <a:off x="20434300" y="9610293"/>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107112</xdr:rowOff>
    </xdr:from>
    <xdr:to>
      <xdr:col>112</xdr:col>
      <xdr:colOff>38100</xdr:colOff>
      <xdr:row>57</xdr:row>
      <xdr:rowOff>37262</xdr:rowOff>
    </xdr:to>
    <xdr:sp macro="" textlink="">
      <xdr:nvSpPr>
        <xdr:cNvPr id="790" name="フローチャート: 判断 789"/>
        <xdr:cNvSpPr/>
      </xdr:nvSpPr>
      <xdr:spPr>
        <a:xfrm>
          <a:off x="21272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28389</xdr:rowOff>
    </xdr:from>
    <xdr:ext cx="534377" cy="259045"/>
    <xdr:sp macro="" textlink="">
      <xdr:nvSpPr>
        <xdr:cNvPr id="791" name="テキスト ボックス 790"/>
        <xdr:cNvSpPr txBox="1"/>
      </xdr:nvSpPr>
      <xdr:spPr>
        <a:xfrm>
          <a:off x="21056111" y="9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168808</xdr:rowOff>
    </xdr:from>
    <xdr:to>
      <xdr:col>107</xdr:col>
      <xdr:colOff>50800</xdr:colOff>
      <xdr:row>56</xdr:row>
      <xdr:rowOff>9093</xdr:rowOff>
    </xdr:to>
    <xdr:cxnSp macro="">
      <xdr:nvCxnSpPr>
        <xdr:cNvPr id="792" name="直線コネクタ 791"/>
        <xdr:cNvCxnSpPr/>
      </xdr:nvCxnSpPr>
      <xdr:spPr>
        <a:xfrm>
          <a:off x="19545300" y="9598558"/>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36588</xdr:rowOff>
    </xdr:from>
    <xdr:to>
      <xdr:col>107</xdr:col>
      <xdr:colOff>101600</xdr:colOff>
      <xdr:row>56</xdr:row>
      <xdr:rowOff>138188</xdr:rowOff>
    </xdr:to>
    <xdr:sp macro="" textlink="">
      <xdr:nvSpPr>
        <xdr:cNvPr id="793" name="フローチャート: 判断 792"/>
        <xdr:cNvSpPr/>
      </xdr:nvSpPr>
      <xdr:spPr>
        <a:xfrm>
          <a:off x="20383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129315</xdr:rowOff>
    </xdr:from>
    <xdr:ext cx="534377" cy="259045"/>
    <xdr:sp macro="" textlink="">
      <xdr:nvSpPr>
        <xdr:cNvPr id="794" name="テキスト ボックス 793"/>
        <xdr:cNvSpPr txBox="1"/>
      </xdr:nvSpPr>
      <xdr:spPr>
        <a:xfrm>
          <a:off x="20167111" y="973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152159</xdr:rowOff>
    </xdr:from>
    <xdr:to>
      <xdr:col>102</xdr:col>
      <xdr:colOff>114300</xdr:colOff>
      <xdr:row>55</xdr:row>
      <xdr:rowOff>168808</xdr:rowOff>
    </xdr:to>
    <xdr:cxnSp macro="">
      <xdr:nvCxnSpPr>
        <xdr:cNvPr id="795" name="直線コネクタ 794"/>
        <xdr:cNvCxnSpPr/>
      </xdr:nvCxnSpPr>
      <xdr:spPr>
        <a:xfrm>
          <a:off x="18656300" y="9581909"/>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90424</xdr:rowOff>
    </xdr:from>
    <xdr:to>
      <xdr:col>102</xdr:col>
      <xdr:colOff>165100</xdr:colOff>
      <xdr:row>58</xdr:row>
      <xdr:rowOff>20574</xdr:rowOff>
    </xdr:to>
    <xdr:sp macro="" textlink="">
      <xdr:nvSpPr>
        <xdr:cNvPr id="796" name="フローチャート: 判断 795"/>
        <xdr:cNvSpPr/>
      </xdr:nvSpPr>
      <xdr:spPr>
        <a:xfrm>
          <a:off x="19494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11701</xdr:rowOff>
    </xdr:from>
    <xdr:ext cx="469744" cy="259045"/>
    <xdr:sp macro="" textlink="">
      <xdr:nvSpPr>
        <xdr:cNvPr id="797" name="テキスト ボックス 796"/>
        <xdr:cNvSpPr txBox="1"/>
      </xdr:nvSpPr>
      <xdr:spPr>
        <a:xfrm>
          <a:off x="19310428" y="995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110236</xdr:rowOff>
    </xdr:from>
    <xdr:to>
      <xdr:col>98</xdr:col>
      <xdr:colOff>38100</xdr:colOff>
      <xdr:row>58</xdr:row>
      <xdr:rowOff>40386</xdr:rowOff>
    </xdr:to>
    <xdr:sp macro="" textlink="">
      <xdr:nvSpPr>
        <xdr:cNvPr id="798" name="フローチャート: 判断 797"/>
        <xdr:cNvSpPr/>
      </xdr:nvSpPr>
      <xdr:spPr>
        <a:xfrm>
          <a:off x="18605500" y="988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31513</xdr:rowOff>
    </xdr:from>
    <xdr:ext cx="469744" cy="259045"/>
    <xdr:sp macro="" textlink="">
      <xdr:nvSpPr>
        <xdr:cNvPr id="799" name="テキスト ボックス 798"/>
        <xdr:cNvSpPr txBox="1"/>
      </xdr:nvSpPr>
      <xdr:spPr>
        <a:xfrm>
          <a:off x="18421428" y="997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109131</xdr:rowOff>
    </xdr:from>
    <xdr:to>
      <xdr:col>116</xdr:col>
      <xdr:colOff>114300</xdr:colOff>
      <xdr:row>57</xdr:row>
      <xdr:rowOff>39281</xdr:rowOff>
    </xdr:to>
    <xdr:sp macro="" textlink="">
      <xdr:nvSpPr>
        <xdr:cNvPr id="805" name="楕円 804"/>
        <xdr:cNvSpPr/>
      </xdr:nvSpPr>
      <xdr:spPr>
        <a:xfrm>
          <a:off x="22110700" y="97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132008</xdr:rowOff>
    </xdr:from>
    <xdr:ext cx="534377" cy="259045"/>
    <xdr:sp macro="" textlink="">
      <xdr:nvSpPr>
        <xdr:cNvPr id="806" name="貸付金該当値テキスト"/>
        <xdr:cNvSpPr txBox="1"/>
      </xdr:nvSpPr>
      <xdr:spPr>
        <a:xfrm>
          <a:off x="22212300" y="956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140639</xdr:rowOff>
    </xdr:from>
    <xdr:to>
      <xdr:col>112</xdr:col>
      <xdr:colOff>38100</xdr:colOff>
      <xdr:row>56</xdr:row>
      <xdr:rowOff>70789</xdr:rowOff>
    </xdr:to>
    <xdr:sp macro="" textlink="">
      <xdr:nvSpPr>
        <xdr:cNvPr id="807" name="楕円 806"/>
        <xdr:cNvSpPr/>
      </xdr:nvSpPr>
      <xdr:spPr>
        <a:xfrm>
          <a:off x="21272500" y="95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87316</xdr:rowOff>
    </xdr:from>
    <xdr:ext cx="534377" cy="259045"/>
    <xdr:sp macro="" textlink="">
      <xdr:nvSpPr>
        <xdr:cNvPr id="808" name="テキスト ボックス 807"/>
        <xdr:cNvSpPr txBox="1"/>
      </xdr:nvSpPr>
      <xdr:spPr>
        <a:xfrm>
          <a:off x="21056111" y="934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129743</xdr:rowOff>
    </xdr:from>
    <xdr:to>
      <xdr:col>107</xdr:col>
      <xdr:colOff>101600</xdr:colOff>
      <xdr:row>56</xdr:row>
      <xdr:rowOff>59893</xdr:rowOff>
    </xdr:to>
    <xdr:sp macro="" textlink="">
      <xdr:nvSpPr>
        <xdr:cNvPr id="809" name="楕円 808"/>
        <xdr:cNvSpPr/>
      </xdr:nvSpPr>
      <xdr:spPr>
        <a:xfrm>
          <a:off x="20383500" y="955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76420</xdr:rowOff>
    </xdr:from>
    <xdr:ext cx="534377" cy="259045"/>
    <xdr:sp macro="" textlink="">
      <xdr:nvSpPr>
        <xdr:cNvPr id="810" name="テキスト ボックス 809"/>
        <xdr:cNvSpPr txBox="1"/>
      </xdr:nvSpPr>
      <xdr:spPr>
        <a:xfrm>
          <a:off x="20167111" y="933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118008</xdr:rowOff>
    </xdr:from>
    <xdr:to>
      <xdr:col>102</xdr:col>
      <xdr:colOff>165100</xdr:colOff>
      <xdr:row>56</xdr:row>
      <xdr:rowOff>48158</xdr:rowOff>
    </xdr:to>
    <xdr:sp macro="" textlink="">
      <xdr:nvSpPr>
        <xdr:cNvPr id="811" name="楕円 810"/>
        <xdr:cNvSpPr/>
      </xdr:nvSpPr>
      <xdr:spPr>
        <a:xfrm>
          <a:off x="19494500" y="954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64685</xdr:rowOff>
    </xdr:from>
    <xdr:ext cx="534377" cy="259045"/>
    <xdr:sp macro="" textlink="">
      <xdr:nvSpPr>
        <xdr:cNvPr id="812" name="テキスト ボックス 811"/>
        <xdr:cNvSpPr txBox="1"/>
      </xdr:nvSpPr>
      <xdr:spPr>
        <a:xfrm>
          <a:off x="19278111" y="93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101359</xdr:rowOff>
    </xdr:from>
    <xdr:to>
      <xdr:col>98</xdr:col>
      <xdr:colOff>38100</xdr:colOff>
      <xdr:row>56</xdr:row>
      <xdr:rowOff>31509</xdr:rowOff>
    </xdr:to>
    <xdr:sp macro="" textlink="">
      <xdr:nvSpPr>
        <xdr:cNvPr id="813" name="楕円 812"/>
        <xdr:cNvSpPr/>
      </xdr:nvSpPr>
      <xdr:spPr>
        <a:xfrm>
          <a:off x="18605500" y="953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48036</xdr:rowOff>
    </xdr:from>
    <xdr:ext cx="534377" cy="259045"/>
    <xdr:sp macro="" textlink="">
      <xdr:nvSpPr>
        <xdr:cNvPr id="814" name="テキスト ボックス 813"/>
        <xdr:cNvSpPr txBox="1"/>
      </xdr:nvSpPr>
      <xdr:spPr>
        <a:xfrm>
          <a:off x="18389111" y="930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5" name="テキスト ボックス 83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7" name="テキスト ボックス 83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4864</xdr:rowOff>
    </xdr:from>
    <xdr:to>
      <xdr:col>116</xdr:col>
      <xdr:colOff>62864</xdr:colOff>
      <xdr:row>78</xdr:row>
      <xdr:rowOff>20943</xdr:rowOff>
    </xdr:to>
    <xdr:cxnSp macro="">
      <xdr:nvCxnSpPr>
        <xdr:cNvPr id="839" name="直線コネクタ 838"/>
        <xdr:cNvCxnSpPr/>
      </xdr:nvCxnSpPr>
      <xdr:spPr>
        <a:xfrm flipV="1">
          <a:off x="22159595" y="12177814"/>
          <a:ext cx="1269" cy="1216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24770</xdr:rowOff>
    </xdr:from>
    <xdr:ext cx="534377" cy="259045"/>
    <xdr:sp macro="" textlink="">
      <xdr:nvSpPr>
        <xdr:cNvPr id="840" name="繰出金最小値テキスト"/>
        <xdr:cNvSpPr txBox="1"/>
      </xdr:nvSpPr>
      <xdr:spPr>
        <a:xfrm>
          <a:off x="22212300" y="1339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20943</xdr:rowOff>
    </xdr:from>
    <xdr:to>
      <xdr:col>116</xdr:col>
      <xdr:colOff>152400</xdr:colOff>
      <xdr:row>78</xdr:row>
      <xdr:rowOff>20943</xdr:rowOff>
    </xdr:to>
    <xdr:cxnSp macro="">
      <xdr:nvCxnSpPr>
        <xdr:cNvPr id="841" name="直線コネクタ 840"/>
        <xdr:cNvCxnSpPr/>
      </xdr:nvCxnSpPr>
      <xdr:spPr>
        <a:xfrm>
          <a:off x="22072600" y="1339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122991</xdr:rowOff>
    </xdr:from>
    <xdr:ext cx="534377" cy="259045"/>
    <xdr:sp macro="" textlink="">
      <xdr:nvSpPr>
        <xdr:cNvPr id="842" name="繰出金最大値テキスト"/>
        <xdr:cNvSpPr txBox="1"/>
      </xdr:nvSpPr>
      <xdr:spPr>
        <a:xfrm>
          <a:off x="22212300" y="119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4864</xdr:rowOff>
    </xdr:from>
    <xdr:to>
      <xdr:col>116</xdr:col>
      <xdr:colOff>152400</xdr:colOff>
      <xdr:row>71</xdr:row>
      <xdr:rowOff>4864</xdr:rowOff>
    </xdr:to>
    <xdr:cxnSp macro="">
      <xdr:nvCxnSpPr>
        <xdr:cNvPr id="843" name="直線コネクタ 842"/>
        <xdr:cNvCxnSpPr/>
      </xdr:nvCxnSpPr>
      <xdr:spPr>
        <a:xfrm>
          <a:off x="22072600" y="1217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119697</xdr:rowOff>
    </xdr:from>
    <xdr:to>
      <xdr:col>116</xdr:col>
      <xdr:colOff>63500</xdr:colOff>
      <xdr:row>74</xdr:row>
      <xdr:rowOff>121145</xdr:rowOff>
    </xdr:to>
    <xdr:cxnSp macro="">
      <xdr:nvCxnSpPr>
        <xdr:cNvPr id="844" name="直線コネクタ 843"/>
        <xdr:cNvCxnSpPr/>
      </xdr:nvCxnSpPr>
      <xdr:spPr>
        <a:xfrm>
          <a:off x="21323300" y="12806997"/>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150804</xdr:rowOff>
    </xdr:from>
    <xdr:ext cx="534377" cy="259045"/>
    <xdr:sp macro="" textlink="">
      <xdr:nvSpPr>
        <xdr:cNvPr id="845" name="繰出金平均値テキスト"/>
        <xdr:cNvSpPr txBox="1"/>
      </xdr:nvSpPr>
      <xdr:spPr>
        <a:xfrm>
          <a:off x="22212300" y="12838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xdr:rowOff>
    </xdr:from>
    <xdr:to>
      <xdr:col>116</xdr:col>
      <xdr:colOff>114300</xdr:colOff>
      <xdr:row>75</xdr:row>
      <xdr:rowOff>102527</xdr:rowOff>
    </xdr:to>
    <xdr:sp macro="" textlink="">
      <xdr:nvSpPr>
        <xdr:cNvPr id="846" name="フローチャート: 判断 845"/>
        <xdr:cNvSpPr/>
      </xdr:nvSpPr>
      <xdr:spPr>
        <a:xfrm>
          <a:off x="221107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119697</xdr:rowOff>
    </xdr:from>
    <xdr:to>
      <xdr:col>111</xdr:col>
      <xdr:colOff>177800</xdr:colOff>
      <xdr:row>75</xdr:row>
      <xdr:rowOff>2959</xdr:rowOff>
    </xdr:to>
    <xdr:cxnSp macro="">
      <xdr:nvCxnSpPr>
        <xdr:cNvPr id="847" name="直線コネクタ 846"/>
        <xdr:cNvCxnSpPr/>
      </xdr:nvCxnSpPr>
      <xdr:spPr>
        <a:xfrm flipV="1">
          <a:off x="20434300" y="12806997"/>
          <a:ext cx="889000" cy="5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164414</xdr:rowOff>
    </xdr:from>
    <xdr:to>
      <xdr:col>112</xdr:col>
      <xdr:colOff>38100</xdr:colOff>
      <xdr:row>75</xdr:row>
      <xdr:rowOff>94564</xdr:rowOff>
    </xdr:to>
    <xdr:sp macro="" textlink="">
      <xdr:nvSpPr>
        <xdr:cNvPr id="848" name="フローチャート: 判断 847"/>
        <xdr:cNvSpPr/>
      </xdr:nvSpPr>
      <xdr:spPr>
        <a:xfrm>
          <a:off x="21272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85691</xdr:rowOff>
    </xdr:from>
    <xdr:ext cx="534377" cy="259045"/>
    <xdr:sp macro="" textlink="">
      <xdr:nvSpPr>
        <xdr:cNvPr id="849" name="テキスト ボックス 848"/>
        <xdr:cNvSpPr txBox="1"/>
      </xdr:nvSpPr>
      <xdr:spPr>
        <a:xfrm>
          <a:off x="21056111" y="129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2959</xdr:rowOff>
    </xdr:from>
    <xdr:to>
      <xdr:col>107</xdr:col>
      <xdr:colOff>50800</xdr:colOff>
      <xdr:row>75</xdr:row>
      <xdr:rowOff>60414</xdr:rowOff>
    </xdr:to>
    <xdr:cxnSp macro="">
      <xdr:nvCxnSpPr>
        <xdr:cNvPr id="850" name="直線コネクタ 849"/>
        <xdr:cNvCxnSpPr/>
      </xdr:nvCxnSpPr>
      <xdr:spPr>
        <a:xfrm flipV="1">
          <a:off x="19545300" y="12861709"/>
          <a:ext cx="889000" cy="5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94234</xdr:rowOff>
    </xdr:from>
    <xdr:to>
      <xdr:col>107</xdr:col>
      <xdr:colOff>101600</xdr:colOff>
      <xdr:row>75</xdr:row>
      <xdr:rowOff>24384</xdr:rowOff>
    </xdr:to>
    <xdr:sp macro="" textlink="">
      <xdr:nvSpPr>
        <xdr:cNvPr id="851" name="フローチャート: 判断 850"/>
        <xdr:cNvSpPr/>
      </xdr:nvSpPr>
      <xdr:spPr>
        <a:xfrm>
          <a:off x="20383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40911</xdr:rowOff>
    </xdr:from>
    <xdr:ext cx="534377" cy="259045"/>
    <xdr:sp macro="" textlink="">
      <xdr:nvSpPr>
        <xdr:cNvPr id="852" name="テキスト ボックス 851"/>
        <xdr:cNvSpPr txBox="1"/>
      </xdr:nvSpPr>
      <xdr:spPr>
        <a:xfrm>
          <a:off x="20167111" y="125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60414</xdr:rowOff>
    </xdr:from>
    <xdr:to>
      <xdr:col>102</xdr:col>
      <xdr:colOff>114300</xdr:colOff>
      <xdr:row>75</xdr:row>
      <xdr:rowOff>86893</xdr:rowOff>
    </xdr:to>
    <xdr:cxnSp macro="">
      <xdr:nvCxnSpPr>
        <xdr:cNvPr id="853" name="直線コネクタ 852"/>
        <xdr:cNvCxnSpPr/>
      </xdr:nvCxnSpPr>
      <xdr:spPr>
        <a:xfrm flipV="1">
          <a:off x="18656300" y="12919164"/>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80746</xdr:rowOff>
    </xdr:from>
    <xdr:to>
      <xdr:col>102</xdr:col>
      <xdr:colOff>165100</xdr:colOff>
      <xdr:row>76</xdr:row>
      <xdr:rowOff>10895</xdr:rowOff>
    </xdr:to>
    <xdr:sp macro="" textlink="">
      <xdr:nvSpPr>
        <xdr:cNvPr id="854" name="フローチャート: 判断 853"/>
        <xdr:cNvSpPr/>
      </xdr:nvSpPr>
      <xdr:spPr>
        <a:xfrm>
          <a:off x="19494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2024</xdr:rowOff>
    </xdr:from>
    <xdr:ext cx="534377" cy="259045"/>
    <xdr:sp macro="" textlink="">
      <xdr:nvSpPr>
        <xdr:cNvPr id="855" name="テキスト ボックス 854"/>
        <xdr:cNvSpPr txBox="1"/>
      </xdr:nvSpPr>
      <xdr:spPr>
        <a:xfrm>
          <a:off x="19278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116522</xdr:rowOff>
    </xdr:from>
    <xdr:to>
      <xdr:col>98</xdr:col>
      <xdr:colOff>38100</xdr:colOff>
      <xdr:row>76</xdr:row>
      <xdr:rowOff>46673</xdr:rowOff>
    </xdr:to>
    <xdr:sp macro="" textlink="">
      <xdr:nvSpPr>
        <xdr:cNvPr id="856" name="フローチャート: 判断 855"/>
        <xdr:cNvSpPr/>
      </xdr:nvSpPr>
      <xdr:spPr>
        <a:xfrm>
          <a:off x="18605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37800</xdr:rowOff>
    </xdr:from>
    <xdr:ext cx="534377" cy="259045"/>
    <xdr:sp macro="" textlink="">
      <xdr:nvSpPr>
        <xdr:cNvPr id="857" name="テキスト ボックス 856"/>
        <xdr:cNvSpPr txBox="1"/>
      </xdr:nvSpPr>
      <xdr:spPr>
        <a:xfrm>
          <a:off x="18389111" y="130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70345</xdr:rowOff>
    </xdr:from>
    <xdr:to>
      <xdr:col>116</xdr:col>
      <xdr:colOff>114300</xdr:colOff>
      <xdr:row>75</xdr:row>
      <xdr:rowOff>495</xdr:rowOff>
    </xdr:to>
    <xdr:sp macro="" textlink="">
      <xdr:nvSpPr>
        <xdr:cNvPr id="863" name="楕円 862"/>
        <xdr:cNvSpPr/>
      </xdr:nvSpPr>
      <xdr:spPr>
        <a:xfrm>
          <a:off x="22110700" y="127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93222</xdr:rowOff>
    </xdr:from>
    <xdr:ext cx="534377" cy="259045"/>
    <xdr:sp macro="" textlink="">
      <xdr:nvSpPr>
        <xdr:cNvPr id="864" name="繰出金該当値テキスト"/>
        <xdr:cNvSpPr txBox="1"/>
      </xdr:nvSpPr>
      <xdr:spPr>
        <a:xfrm>
          <a:off x="22212300" y="1260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68897</xdr:rowOff>
    </xdr:from>
    <xdr:to>
      <xdr:col>112</xdr:col>
      <xdr:colOff>38100</xdr:colOff>
      <xdr:row>74</xdr:row>
      <xdr:rowOff>170497</xdr:rowOff>
    </xdr:to>
    <xdr:sp macro="" textlink="">
      <xdr:nvSpPr>
        <xdr:cNvPr id="865" name="楕円 864"/>
        <xdr:cNvSpPr/>
      </xdr:nvSpPr>
      <xdr:spPr>
        <a:xfrm>
          <a:off x="21272500" y="127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15574</xdr:rowOff>
    </xdr:from>
    <xdr:ext cx="534377" cy="259045"/>
    <xdr:sp macro="" textlink="">
      <xdr:nvSpPr>
        <xdr:cNvPr id="866" name="テキスト ボックス 865"/>
        <xdr:cNvSpPr txBox="1"/>
      </xdr:nvSpPr>
      <xdr:spPr>
        <a:xfrm>
          <a:off x="21056111" y="1253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123609</xdr:rowOff>
    </xdr:from>
    <xdr:to>
      <xdr:col>107</xdr:col>
      <xdr:colOff>101600</xdr:colOff>
      <xdr:row>75</xdr:row>
      <xdr:rowOff>53759</xdr:rowOff>
    </xdr:to>
    <xdr:sp macro="" textlink="">
      <xdr:nvSpPr>
        <xdr:cNvPr id="867" name="楕円 866"/>
        <xdr:cNvSpPr/>
      </xdr:nvSpPr>
      <xdr:spPr>
        <a:xfrm>
          <a:off x="20383500" y="1281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44886</xdr:rowOff>
    </xdr:from>
    <xdr:ext cx="534377" cy="259045"/>
    <xdr:sp macro="" textlink="">
      <xdr:nvSpPr>
        <xdr:cNvPr id="868" name="テキスト ボックス 867"/>
        <xdr:cNvSpPr txBox="1"/>
      </xdr:nvSpPr>
      <xdr:spPr>
        <a:xfrm>
          <a:off x="20167111" y="1290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9614</xdr:rowOff>
    </xdr:from>
    <xdr:to>
      <xdr:col>102</xdr:col>
      <xdr:colOff>165100</xdr:colOff>
      <xdr:row>75</xdr:row>
      <xdr:rowOff>111214</xdr:rowOff>
    </xdr:to>
    <xdr:sp macro="" textlink="">
      <xdr:nvSpPr>
        <xdr:cNvPr id="869" name="楕円 868"/>
        <xdr:cNvSpPr/>
      </xdr:nvSpPr>
      <xdr:spPr>
        <a:xfrm>
          <a:off x="19494500" y="128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127741</xdr:rowOff>
    </xdr:from>
    <xdr:ext cx="534377" cy="259045"/>
    <xdr:sp macro="" textlink="">
      <xdr:nvSpPr>
        <xdr:cNvPr id="870" name="テキスト ボックス 869"/>
        <xdr:cNvSpPr txBox="1"/>
      </xdr:nvSpPr>
      <xdr:spPr>
        <a:xfrm>
          <a:off x="19278111" y="126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36093</xdr:rowOff>
    </xdr:from>
    <xdr:to>
      <xdr:col>98</xdr:col>
      <xdr:colOff>38100</xdr:colOff>
      <xdr:row>75</xdr:row>
      <xdr:rowOff>137693</xdr:rowOff>
    </xdr:to>
    <xdr:sp macro="" textlink="">
      <xdr:nvSpPr>
        <xdr:cNvPr id="871" name="楕円 870"/>
        <xdr:cNvSpPr/>
      </xdr:nvSpPr>
      <xdr:spPr>
        <a:xfrm>
          <a:off x="18605500" y="1289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154220</xdr:rowOff>
    </xdr:from>
    <xdr:ext cx="534377" cy="259045"/>
    <xdr:sp macro="" textlink="">
      <xdr:nvSpPr>
        <xdr:cNvPr id="872" name="テキスト ボックス 871"/>
        <xdr:cNvSpPr txBox="1"/>
      </xdr:nvSpPr>
      <xdr:spPr>
        <a:xfrm>
          <a:off x="18389111" y="1267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354,058</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22,570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％）の減となった。最も大きな割合を占める扶助費（児童手当、子ども医療扶助費など）では、年金生活者等支援臨時福祉給付金等の減により住民一人当たり</a:t>
          </a:r>
          <a:r>
            <a:rPr kumimoji="1" lang="en-US" altLang="ja-JP" sz="1300">
              <a:latin typeface="ＭＳ Ｐゴシック" panose="020B0600070205080204" pitchFamily="50" charset="-128"/>
              <a:ea typeface="ＭＳ Ｐゴシック" panose="020B0600070205080204" pitchFamily="50" charset="-128"/>
            </a:rPr>
            <a:t>75,189</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2,627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％）の減となっている。</a:t>
          </a:r>
        </a:p>
        <a:p>
          <a:r>
            <a:rPr kumimoji="1" lang="ja-JP" altLang="en-US" sz="1300">
              <a:latin typeface="ＭＳ Ｐゴシック" panose="020B0600070205080204" pitchFamily="50" charset="-128"/>
              <a:ea typeface="ＭＳ Ｐゴシック" panose="020B0600070205080204" pitchFamily="50" charset="-128"/>
            </a:rPr>
            <a:t>　最も増減の大きかった普通建設事業費では、住民一人当たり</a:t>
          </a:r>
          <a:r>
            <a:rPr kumimoji="1" lang="en-US" altLang="ja-JP" sz="1300">
              <a:latin typeface="ＭＳ Ｐゴシック" panose="020B0600070205080204" pitchFamily="50" charset="-128"/>
              <a:ea typeface="ＭＳ Ｐゴシック" panose="020B0600070205080204" pitchFamily="50" charset="-128"/>
            </a:rPr>
            <a:t>39,551</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23,418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37.2</a:t>
          </a:r>
          <a:r>
            <a:rPr kumimoji="1" lang="ja-JP" altLang="en-US" sz="1300">
              <a:latin typeface="ＭＳ Ｐゴシック" panose="020B0600070205080204" pitchFamily="50" charset="-128"/>
              <a:ea typeface="ＭＳ Ｐゴシック" panose="020B0600070205080204" pitchFamily="50" charset="-128"/>
            </a:rPr>
            <a:t>％）の減となっており、クリーンセンター焼却施設長寿命化事業（住民一人当たり</a:t>
          </a:r>
          <a:r>
            <a:rPr kumimoji="1" lang="en-US" altLang="ja-JP" sz="1300">
              <a:latin typeface="ＭＳ Ｐゴシック" panose="020B0600070205080204" pitchFamily="50" charset="-128"/>
              <a:ea typeface="ＭＳ Ｐゴシック" panose="020B0600070205080204" pitchFamily="50" charset="-128"/>
            </a:rPr>
            <a:t>2,532</a:t>
          </a:r>
          <a:r>
            <a:rPr kumimoji="1" lang="ja-JP" altLang="en-US" sz="1300">
              <a:latin typeface="ＭＳ Ｐゴシック" panose="020B0600070205080204" pitchFamily="50" charset="-128"/>
              <a:ea typeface="ＭＳ Ｐゴシック" panose="020B0600070205080204" pitchFamily="50" charset="-128"/>
            </a:rPr>
            <a:t>円減）や地区センターに係る公共用地先行取得事業（住民一人当たり</a:t>
          </a:r>
          <a:r>
            <a:rPr kumimoji="1" lang="en-US" altLang="ja-JP" sz="1300">
              <a:latin typeface="ＭＳ Ｐゴシック" panose="020B0600070205080204" pitchFamily="50" charset="-128"/>
              <a:ea typeface="ＭＳ Ｐゴシック" panose="020B0600070205080204" pitchFamily="50" charset="-128"/>
            </a:rPr>
            <a:t>9,262</a:t>
          </a:r>
          <a:r>
            <a:rPr kumimoji="1" lang="ja-JP" altLang="en-US" sz="1300">
              <a:latin typeface="ＭＳ Ｐゴシック" panose="020B0600070205080204" pitchFamily="50" charset="-128"/>
              <a:ea typeface="ＭＳ Ｐゴシック" panose="020B0600070205080204" pitchFamily="50" charset="-128"/>
            </a:rPr>
            <a:t>円減）、大垣駅南街区市街地再開発事業補助金（住民一人当たり</a:t>
          </a:r>
          <a:r>
            <a:rPr kumimoji="1" lang="en-US" altLang="ja-JP" sz="1300">
              <a:latin typeface="ＭＳ Ｐゴシック" panose="020B0600070205080204" pitchFamily="50" charset="-128"/>
              <a:ea typeface="ＭＳ Ｐゴシック" panose="020B0600070205080204" pitchFamily="50" charset="-128"/>
            </a:rPr>
            <a:t>3,397</a:t>
          </a:r>
          <a:r>
            <a:rPr kumimoji="1" lang="ja-JP" altLang="en-US" sz="1300">
              <a:latin typeface="ＭＳ Ｐゴシック" panose="020B0600070205080204" pitchFamily="50" charset="-128"/>
              <a:ea typeface="ＭＳ Ｐゴシック" panose="020B0600070205080204" pitchFamily="50" charset="-128"/>
            </a:rPr>
            <a:t>円減）などの減が主な要因である。</a:t>
          </a:r>
        </a:p>
        <a:p>
          <a:r>
            <a:rPr kumimoji="1" lang="ja-JP" altLang="en-US" sz="1300">
              <a:latin typeface="ＭＳ Ｐゴシック" panose="020B0600070205080204" pitchFamily="50" charset="-128"/>
              <a:ea typeface="ＭＳ Ｐゴシック" panose="020B0600070205080204" pitchFamily="50" charset="-128"/>
            </a:rPr>
            <a:t>　補助費等は、市税過誤納還付金や国庫等返還金の増などにより住民一人当たり</a:t>
          </a:r>
          <a:r>
            <a:rPr kumimoji="1" lang="en-US" altLang="ja-JP" sz="1300">
              <a:latin typeface="ＭＳ Ｐゴシック" panose="020B0600070205080204" pitchFamily="50" charset="-128"/>
              <a:ea typeface="ＭＳ Ｐゴシック" panose="020B0600070205080204" pitchFamily="50" charset="-128"/>
            </a:rPr>
            <a:t>34,794</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2,444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％）の増、積立金は養老線支援基金の創設などにより住民一人当たり</a:t>
          </a:r>
          <a:r>
            <a:rPr kumimoji="1" lang="en-US" altLang="ja-JP" sz="1300">
              <a:latin typeface="ＭＳ Ｐゴシック" panose="020B0600070205080204" pitchFamily="50" charset="-128"/>
              <a:ea typeface="ＭＳ Ｐゴシック" panose="020B0600070205080204" pitchFamily="50" charset="-128"/>
            </a:rPr>
            <a:t>12,226</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3,265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36.4</a:t>
          </a:r>
          <a:r>
            <a:rPr kumimoji="1" lang="ja-JP" altLang="en-US" sz="1300">
              <a:latin typeface="ＭＳ Ｐゴシック" panose="020B0600070205080204" pitchFamily="50" charset="-128"/>
              <a:ea typeface="ＭＳ Ｐゴシック" panose="020B0600070205080204" pitchFamily="50" charset="-128"/>
            </a:rPr>
            <a:t>％）の増、貸付金は中小企業振興資金等原資預託金の減などにより住民一人当たり</a:t>
          </a:r>
          <a:r>
            <a:rPr kumimoji="1" lang="en-US" altLang="ja-JP" sz="1300">
              <a:latin typeface="ＭＳ Ｐゴシック" panose="020B0600070205080204" pitchFamily="50" charset="-128"/>
              <a:ea typeface="ＭＳ Ｐゴシック" panose="020B0600070205080204" pitchFamily="50" charset="-128"/>
            </a:rPr>
            <a:t>10,469</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3,673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26.0</a:t>
          </a:r>
          <a:r>
            <a:rPr kumimoji="1" lang="ja-JP" altLang="en-US" sz="1300">
              <a:latin typeface="ＭＳ Ｐゴシック" panose="020B0600070205080204" pitchFamily="50" charset="-128"/>
              <a:ea typeface="ＭＳ Ｐゴシック" panose="020B0600070205080204" pitchFamily="50" charset="-128"/>
            </a:rPr>
            <a:t>％）の減となっており、これらの項目で比較的大きな増減が見られた。</a:t>
          </a:r>
        </a:p>
        <a:p>
          <a:r>
            <a:rPr kumimoji="1" lang="ja-JP" altLang="en-US" sz="1300">
              <a:latin typeface="ＭＳ Ｐゴシック" panose="020B0600070205080204" pitchFamily="50" charset="-128"/>
              <a:ea typeface="ＭＳ Ｐゴシック" panose="020B0600070205080204" pitchFamily="50" charset="-128"/>
            </a:rPr>
            <a:t>　そのほか、人件費が住民一人当たり</a:t>
          </a:r>
          <a:r>
            <a:rPr kumimoji="1" lang="en-US" altLang="ja-JP" sz="1300">
              <a:latin typeface="ＭＳ Ｐゴシック" panose="020B0600070205080204" pitchFamily="50" charset="-128"/>
              <a:ea typeface="ＭＳ Ｐゴシック" panose="020B0600070205080204" pitchFamily="50" charset="-128"/>
            </a:rPr>
            <a:t>55,038</a:t>
          </a:r>
          <a:r>
            <a:rPr kumimoji="1" lang="ja-JP" altLang="en-US" sz="1300">
              <a:latin typeface="ＭＳ Ｐゴシック" panose="020B0600070205080204" pitchFamily="50" charset="-128"/>
              <a:ea typeface="ＭＳ Ｐゴシック" panose="020B0600070205080204" pitchFamily="50" charset="-128"/>
            </a:rPr>
            <a:t>円、物件費が住民一人当たり</a:t>
          </a:r>
          <a:r>
            <a:rPr kumimoji="1" lang="en-US" altLang="ja-JP" sz="1300">
              <a:latin typeface="ＭＳ Ｐゴシック" panose="020B0600070205080204" pitchFamily="50" charset="-128"/>
              <a:ea typeface="ＭＳ Ｐゴシック" panose="020B0600070205080204" pitchFamily="50" charset="-128"/>
            </a:rPr>
            <a:t>50,037</a:t>
          </a:r>
          <a:r>
            <a:rPr kumimoji="1" lang="ja-JP" altLang="en-US" sz="1300">
              <a:latin typeface="ＭＳ Ｐゴシック" panose="020B0600070205080204" pitchFamily="50" charset="-128"/>
              <a:ea typeface="ＭＳ Ｐゴシック" panose="020B0600070205080204" pitchFamily="50" charset="-128"/>
            </a:rPr>
            <a:t>円、公債費が住民一人当たり</a:t>
          </a:r>
          <a:r>
            <a:rPr kumimoji="1" lang="en-US" altLang="ja-JP" sz="1300">
              <a:latin typeface="ＭＳ Ｐゴシック" panose="020B0600070205080204" pitchFamily="50" charset="-128"/>
              <a:ea typeface="ＭＳ Ｐゴシック" panose="020B0600070205080204" pitchFamily="50" charset="-128"/>
            </a:rPr>
            <a:t>32,097</a:t>
          </a:r>
          <a:r>
            <a:rPr kumimoji="1" lang="ja-JP" altLang="en-US" sz="1300">
              <a:latin typeface="ＭＳ Ｐゴシック" panose="020B0600070205080204" pitchFamily="50" charset="-128"/>
              <a:ea typeface="ＭＳ Ｐゴシック" panose="020B0600070205080204" pitchFamily="50" charset="-128"/>
            </a:rPr>
            <a:t>円などとなっている。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161,926
157,221
206.57
59,557,374
57,331,167
2,067,591
35,162,131
65,166,785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139700</xdr:rowOff>
    </xdr:from>
    <xdr:to>
      <xdr:col>24</xdr:col>
      <xdr:colOff>62865</xdr:colOff>
      <xdr:row>38</xdr:row>
      <xdr:rowOff>139700</xdr:rowOff>
    </xdr:to>
    <xdr:cxnSp macro="">
      <xdr:nvCxnSpPr>
        <xdr:cNvPr id="58" name="直線コネクタ 57"/>
        <xdr:cNvCxnSpPr/>
      </xdr:nvCxnSpPr>
      <xdr:spPr>
        <a:xfrm flipV="1">
          <a:off x="4633595" y="5283200"/>
          <a:ext cx="127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143527</xdr:rowOff>
    </xdr:from>
    <xdr:ext cx="469744" cy="259045"/>
    <xdr:sp macro="" textlink="">
      <xdr:nvSpPr>
        <xdr:cNvPr id="59" name="議会費最小値テキスト"/>
        <xdr:cNvSpPr txBox="1"/>
      </xdr:nvSpPr>
      <xdr:spPr>
        <a:xfrm>
          <a:off x="46863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139700</xdr:rowOff>
    </xdr:from>
    <xdr:to>
      <xdr:col>24</xdr:col>
      <xdr:colOff>152400</xdr:colOff>
      <xdr:row>38</xdr:row>
      <xdr:rowOff>139700</xdr:rowOff>
    </xdr:to>
    <xdr:cxnSp macro="">
      <xdr:nvCxnSpPr>
        <xdr:cNvPr id="60" name="直線コネクタ 59"/>
        <xdr:cNvCxnSpPr/>
      </xdr:nvCxnSpPr>
      <xdr:spPr>
        <a:xfrm>
          <a:off x="4546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86377</xdr:rowOff>
    </xdr:from>
    <xdr:ext cx="469744" cy="259045"/>
    <xdr:sp macro="" textlink="">
      <xdr:nvSpPr>
        <xdr:cNvPr id="61" name="議会費最大値テキスト"/>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139700</xdr:rowOff>
    </xdr:from>
    <xdr:to>
      <xdr:col>24</xdr:col>
      <xdr:colOff>152400</xdr:colOff>
      <xdr:row>30</xdr:row>
      <xdr:rowOff>139700</xdr:rowOff>
    </xdr:to>
    <xdr:cxnSp macro="">
      <xdr:nvCxnSpPr>
        <xdr:cNvPr id="62" name="直線コネクタ 61"/>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134801</xdr:rowOff>
    </xdr:from>
    <xdr:to>
      <xdr:col>24</xdr:col>
      <xdr:colOff>63500</xdr:colOff>
      <xdr:row>36</xdr:row>
      <xdr:rowOff>71120</xdr:rowOff>
    </xdr:to>
    <xdr:cxnSp macro="">
      <xdr:nvCxnSpPr>
        <xdr:cNvPr id="63" name="直線コネクタ 62"/>
        <xdr:cNvCxnSpPr/>
      </xdr:nvCxnSpPr>
      <xdr:spPr>
        <a:xfrm flipV="1">
          <a:off x="3797300" y="6135551"/>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141169</xdr:rowOff>
    </xdr:from>
    <xdr:ext cx="469744" cy="259045"/>
    <xdr:sp macro="" textlink="">
      <xdr:nvSpPr>
        <xdr:cNvPr id="64" name="議会費平均値テキスト"/>
        <xdr:cNvSpPr txBox="1"/>
      </xdr:nvSpPr>
      <xdr:spPr>
        <a:xfrm>
          <a:off x="4686300" y="5799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118292</xdr:rowOff>
    </xdr:from>
    <xdr:to>
      <xdr:col>24</xdr:col>
      <xdr:colOff>114300</xdr:colOff>
      <xdr:row>35</xdr:row>
      <xdr:rowOff>48442</xdr:rowOff>
    </xdr:to>
    <xdr:sp macro="" textlink="">
      <xdr:nvSpPr>
        <xdr:cNvPr id="65" name="フローチャート: 判断 64"/>
        <xdr:cNvSpPr/>
      </xdr:nvSpPr>
      <xdr:spPr>
        <a:xfrm>
          <a:off x="45847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142966</xdr:rowOff>
    </xdr:from>
    <xdr:to>
      <xdr:col>19</xdr:col>
      <xdr:colOff>177800</xdr:colOff>
      <xdr:row>36</xdr:row>
      <xdr:rowOff>71120</xdr:rowOff>
    </xdr:to>
    <xdr:cxnSp macro="">
      <xdr:nvCxnSpPr>
        <xdr:cNvPr id="66" name="直線コネクタ 65"/>
        <xdr:cNvCxnSpPr/>
      </xdr:nvCxnSpPr>
      <xdr:spPr>
        <a:xfrm>
          <a:off x="2908300" y="5800816"/>
          <a:ext cx="889000" cy="44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87267</xdr:rowOff>
    </xdr:from>
    <xdr:to>
      <xdr:col>20</xdr:col>
      <xdr:colOff>38100</xdr:colOff>
      <xdr:row>35</xdr:row>
      <xdr:rowOff>17417</xdr:rowOff>
    </xdr:to>
    <xdr:sp macro="" textlink="">
      <xdr:nvSpPr>
        <xdr:cNvPr id="67" name="フローチャート: 判断 66"/>
        <xdr:cNvSpPr/>
      </xdr:nvSpPr>
      <xdr:spPr>
        <a:xfrm>
          <a:off x="3746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33944</xdr:rowOff>
    </xdr:from>
    <xdr:ext cx="469744" cy="259045"/>
    <xdr:sp macro="" textlink="">
      <xdr:nvSpPr>
        <xdr:cNvPr id="68" name="テキスト ボックス 67"/>
        <xdr:cNvSpPr txBox="1"/>
      </xdr:nvSpPr>
      <xdr:spPr>
        <a:xfrm>
          <a:off x="3562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142966</xdr:rowOff>
    </xdr:from>
    <xdr:to>
      <xdr:col>15</xdr:col>
      <xdr:colOff>50800</xdr:colOff>
      <xdr:row>34</xdr:row>
      <xdr:rowOff>907</xdr:rowOff>
    </xdr:to>
    <xdr:cxnSp macro="">
      <xdr:nvCxnSpPr>
        <xdr:cNvPr id="69" name="直線コネクタ 68"/>
        <xdr:cNvCxnSpPr/>
      </xdr:nvCxnSpPr>
      <xdr:spPr>
        <a:xfrm flipV="1">
          <a:off x="2019300" y="580081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39914</xdr:rowOff>
    </xdr:from>
    <xdr:to>
      <xdr:col>15</xdr:col>
      <xdr:colOff>101600</xdr:colOff>
      <xdr:row>32</xdr:row>
      <xdr:rowOff>141514</xdr:rowOff>
    </xdr:to>
    <xdr:sp macro="" textlink="">
      <xdr:nvSpPr>
        <xdr:cNvPr id="70" name="フローチャート: 判断 69"/>
        <xdr:cNvSpPr/>
      </xdr:nvSpPr>
      <xdr:spPr>
        <a:xfrm>
          <a:off x="2857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158041</xdr:rowOff>
    </xdr:from>
    <xdr:ext cx="469744" cy="259045"/>
    <xdr:sp macro="" textlink="">
      <xdr:nvSpPr>
        <xdr:cNvPr id="71" name="テキスト ボックス 70"/>
        <xdr:cNvSpPr txBox="1"/>
      </xdr:nvSpPr>
      <xdr:spPr>
        <a:xfrm>
          <a:off x="2673428" y="53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129903</xdr:rowOff>
    </xdr:from>
    <xdr:to>
      <xdr:col>10</xdr:col>
      <xdr:colOff>114300</xdr:colOff>
      <xdr:row>34</xdr:row>
      <xdr:rowOff>907</xdr:rowOff>
    </xdr:to>
    <xdr:cxnSp macro="">
      <xdr:nvCxnSpPr>
        <xdr:cNvPr id="72" name="直線コネクタ 71"/>
        <xdr:cNvCxnSpPr/>
      </xdr:nvCxnSpPr>
      <xdr:spPr>
        <a:xfrm>
          <a:off x="1130300" y="578775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36649</xdr:rowOff>
    </xdr:from>
    <xdr:to>
      <xdr:col>10</xdr:col>
      <xdr:colOff>165100</xdr:colOff>
      <xdr:row>35</xdr:row>
      <xdr:rowOff>138249</xdr:rowOff>
    </xdr:to>
    <xdr:sp macro="" textlink="">
      <xdr:nvSpPr>
        <xdr:cNvPr id="73" name="フローチャート: 判断 72"/>
        <xdr:cNvSpPr/>
      </xdr:nvSpPr>
      <xdr:spPr>
        <a:xfrm>
          <a:off x="1968500" y="60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129376</xdr:rowOff>
    </xdr:from>
    <xdr:ext cx="469744" cy="259045"/>
    <xdr:sp macro="" textlink="">
      <xdr:nvSpPr>
        <xdr:cNvPr id="74" name="テキスト ボックス 73"/>
        <xdr:cNvSpPr txBox="1"/>
      </xdr:nvSpPr>
      <xdr:spPr>
        <a:xfrm>
          <a:off x="1784428" y="61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64407</xdr:rowOff>
    </xdr:from>
    <xdr:to>
      <xdr:col>6</xdr:col>
      <xdr:colOff>38100</xdr:colOff>
      <xdr:row>35</xdr:row>
      <xdr:rowOff>166007</xdr:rowOff>
    </xdr:to>
    <xdr:sp macro="" textlink="">
      <xdr:nvSpPr>
        <xdr:cNvPr id="75" name="フローチャート: 判断 74"/>
        <xdr:cNvSpPr/>
      </xdr:nvSpPr>
      <xdr:spPr>
        <a:xfrm>
          <a:off x="1079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157134</xdr:rowOff>
    </xdr:from>
    <xdr:ext cx="469744" cy="259045"/>
    <xdr:sp macro="" textlink="">
      <xdr:nvSpPr>
        <xdr:cNvPr id="76" name="テキスト ボックス 75"/>
        <xdr:cNvSpPr txBox="1"/>
      </xdr:nvSpPr>
      <xdr:spPr>
        <a:xfrm>
          <a:off x="895428"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84001</xdr:rowOff>
    </xdr:from>
    <xdr:to>
      <xdr:col>24</xdr:col>
      <xdr:colOff>114300</xdr:colOff>
      <xdr:row>36</xdr:row>
      <xdr:rowOff>14151</xdr:rowOff>
    </xdr:to>
    <xdr:sp macro="" textlink="">
      <xdr:nvSpPr>
        <xdr:cNvPr id="82" name="楕円 81"/>
        <xdr:cNvSpPr/>
      </xdr:nvSpPr>
      <xdr:spPr>
        <a:xfrm>
          <a:off x="4584700" y="608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62428</xdr:rowOff>
    </xdr:from>
    <xdr:ext cx="469744" cy="259045"/>
    <xdr:sp macro="" textlink="">
      <xdr:nvSpPr>
        <xdr:cNvPr id="83" name="議会費該当値テキスト"/>
        <xdr:cNvSpPr txBox="1"/>
      </xdr:nvSpPr>
      <xdr:spPr>
        <a:xfrm>
          <a:off x="4686300"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20320</xdr:rowOff>
    </xdr:from>
    <xdr:to>
      <xdr:col>20</xdr:col>
      <xdr:colOff>38100</xdr:colOff>
      <xdr:row>36</xdr:row>
      <xdr:rowOff>121920</xdr:rowOff>
    </xdr:to>
    <xdr:sp macro="" textlink="">
      <xdr:nvSpPr>
        <xdr:cNvPr id="84" name="楕円 83"/>
        <xdr:cNvSpPr/>
      </xdr:nvSpPr>
      <xdr:spPr>
        <a:xfrm>
          <a:off x="3746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113047</xdr:rowOff>
    </xdr:from>
    <xdr:ext cx="469744" cy="259045"/>
    <xdr:sp macro="" textlink="">
      <xdr:nvSpPr>
        <xdr:cNvPr id="85" name="テキスト ボックス 84"/>
        <xdr:cNvSpPr txBox="1"/>
      </xdr:nvSpPr>
      <xdr:spPr>
        <a:xfrm>
          <a:off x="3562428"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92166</xdr:rowOff>
    </xdr:from>
    <xdr:to>
      <xdr:col>15</xdr:col>
      <xdr:colOff>101600</xdr:colOff>
      <xdr:row>34</xdr:row>
      <xdr:rowOff>22316</xdr:rowOff>
    </xdr:to>
    <xdr:sp macro="" textlink="">
      <xdr:nvSpPr>
        <xdr:cNvPr id="86" name="楕円 85"/>
        <xdr:cNvSpPr/>
      </xdr:nvSpPr>
      <xdr:spPr>
        <a:xfrm>
          <a:off x="2857500" y="575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13443</xdr:rowOff>
    </xdr:from>
    <xdr:ext cx="469744" cy="259045"/>
    <xdr:sp macro="" textlink="">
      <xdr:nvSpPr>
        <xdr:cNvPr id="87" name="テキスト ボックス 86"/>
        <xdr:cNvSpPr txBox="1"/>
      </xdr:nvSpPr>
      <xdr:spPr>
        <a:xfrm>
          <a:off x="2673428" y="584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121557</xdr:rowOff>
    </xdr:from>
    <xdr:to>
      <xdr:col>10</xdr:col>
      <xdr:colOff>165100</xdr:colOff>
      <xdr:row>34</xdr:row>
      <xdr:rowOff>51707</xdr:rowOff>
    </xdr:to>
    <xdr:sp macro="" textlink="">
      <xdr:nvSpPr>
        <xdr:cNvPr id="88" name="楕円 87"/>
        <xdr:cNvSpPr/>
      </xdr:nvSpPr>
      <xdr:spPr>
        <a:xfrm>
          <a:off x="1968500" y="577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68234</xdr:rowOff>
    </xdr:from>
    <xdr:ext cx="469744" cy="259045"/>
    <xdr:sp macro="" textlink="">
      <xdr:nvSpPr>
        <xdr:cNvPr id="89" name="テキスト ボックス 88"/>
        <xdr:cNvSpPr txBox="1"/>
      </xdr:nvSpPr>
      <xdr:spPr>
        <a:xfrm>
          <a:off x="1784428" y="555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79103</xdr:rowOff>
    </xdr:from>
    <xdr:to>
      <xdr:col>6</xdr:col>
      <xdr:colOff>38100</xdr:colOff>
      <xdr:row>34</xdr:row>
      <xdr:rowOff>9253</xdr:rowOff>
    </xdr:to>
    <xdr:sp macro="" textlink="">
      <xdr:nvSpPr>
        <xdr:cNvPr id="90" name="楕円 89"/>
        <xdr:cNvSpPr/>
      </xdr:nvSpPr>
      <xdr:spPr>
        <a:xfrm>
          <a:off x="1079500" y="573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25780</xdr:rowOff>
    </xdr:from>
    <xdr:ext cx="469744" cy="259045"/>
    <xdr:sp macro="" textlink="">
      <xdr:nvSpPr>
        <xdr:cNvPr id="91" name="テキスト ボックス 90"/>
        <xdr:cNvSpPr txBox="1"/>
      </xdr:nvSpPr>
      <xdr:spPr>
        <a:xfrm>
          <a:off x="895428" y="551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82367</xdr:rowOff>
    </xdr:from>
    <xdr:to>
      <xdr:col>24</xdr:col>
      <xdr:colOff>62865</xdr:colOff>
      <xdr:row>58</xdr:row>
      <xdr:rowOff>127402</xdr:rowOff>
    </xdr:to>
    <xdr:cxnSp macro="">
      <xdr:nvCxnSpPr>
        <xdr:cNvPr id="114" name="直線コネクタ 113"/>
        <xdr:cNvCxnSpPr/>
      </xdr:nvCxnSpPr>
      <xdr:spPr>
        <a:xfrm flipV="1">
          <a:off x="4633595" y="8997767"/>
          <a:ext cx="1270" cy="107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131229</xdr:rowOff>
    </xdr:from>
    <xdr:ext cx="534377" cy="259045"/>
    <xdr:sp macro="" textlink="">
      <xdr:nvSpPr>
        <xdr:cNvPr id="115" name="総務費最小値テキスト"/>
        <xdr:cNvSpPr txBox="1"/>
      </xdr:nvSpPr>
      <xdr:spPr>
        <a:xfrm>
          <a:off x="4686300" y="100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127402</xdr:rowOff>
    </xdr:from>
    <xdr:to>
      <xdr:col>24</xdr:col>
      <xdr:colOff>152400</xdr:colOff>
      <xdr:row>58</xdr:row>
      <xdr:rowOff>127402</xdr:rowOff>
    </xdr:to>
    <xdr:cxnSp macro="">
      <xdr:nvCxnSpPr>
        <xdr:cNvPr id="116" name="直線コネクタ 115"/>
        <xdr:cNvCxnSpPr/>
      </xdr:nvCxnSpPr>
      <xdr:spPr>
        <a:xfrm>
          <a:off x="4546600" y="100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29044</xdr:rowOff>
    </xdr:from>
    <xdr:ext cx="534377" cy="259045"/>
    <xdr:sp macro="" textlink="">
      <xdr:nvSpPr>
        <xdr:cNvPr id="117" name="総務費最大値テキスト"/>
        <xdr:cNvSpPr txBox="1"/>
      </xdr:nvSpPr>
      <xdr:spPr>
        <a:xfrm>
          <a:off x="4686300" y="877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82367</xdr:rowOff>
    </xdr:from>
    <xdr:to>
      <xdr:col>24</xdr:col>
      <xdr:colOff>152400</xdr:colOff>
      <xdr:row>52</xdr:row>
      <xdr:rowOff>82367</xdr:rowOff>
    </xdr:to>
    <xdr:cxnSp macro="">
      <xdr:nvCxnSpPr>
        <xdr:cNvPr id="118" name="直線コネクタ 117"/>
        <xdr:cNvCxnSpPr/>
      </xdr:nvCxnSpPr>
      <xdr:spPr>
        <a:xfrm>
          <a:off x="4546600" y="899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5923</xdr:rowOff>
    </xdr:from>
    <xdr:to>
      <xdr:col>24</xdr:col>
      <xdr:colOff>63500</xdr:colOff>
      <xdr:row>56</xdr:row>
      <xdr:rowOff>64674</xdr:rowOff>
    </xdr:to>
    <xdr:cxnSp macro="">
      <xdr:nvCxnSpPr>
        <xdr:cNvPr id="119" name="直線コネクタ 118"/>
        <xdr:cNvCxnSpPr/>
      </xdr:nvCxnSpPr>
      <xdr:spPr>
        <a:xfrm flipV="1">
          <a:off x="3797300" y="9435673"/>
          <a:ext cx="838200" cy="23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100748</xdr:rowOff>
    </xdr:from>
    <xdr:ext cx="534377" cy="259045"/>
    <xdr:sp macro="" textlink="">
      <xdr:nvSpPr>
        <xdr:cNvPr id="120" name="総務費平均値テキスト"/>
        <xdr:cNvSpPr txBox="1"/>
      </xdr:nvSpPr>
      <xdr:spPr>
        <a:xfrm>
          <a:off x="4686300" y="953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122321</xdr:rowOff>
    </xdr:from>
    <xdr:to>
      <xdr:col>24</xdr:col>
      <xdr:colOff>114300</xdr:colOff>
      <xdr:row>56</xdr:row>
      <xdr:rowOff>52471</xdr:rowOff>
    </xdr:to>
    <xdr:sp macro="" textlink="">
      <xdr:nvSpPr>
        <xdr:cNvPr id="121" name="フローチャート: 判断 120"/>
        <xdr:cNvSpPr/>
      </xdr:nvSpPr>
      <xdr:spPr>
        <a:xfrm>
          <a:off x="4584700" y="9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115788</xdr:rowOff>
    </xdr:from>
    <xdr:to>
      <xdr:col>19</xdr:col>
      <xdr:colOff>177800</xdr:colOff>
      <xdr:row>56</xdr:row>
      <xdr:rowOff>64674</xdr:rowOff>
    </xdr:to>
    <xdr:cxnSp macro="">
      <xdr:nvCxnSpPr>
        <xdr:cNvPr id="122" name="直線コネクタ 121"/>
        <xdr:cNvCxnSpPr/>
      </xdr:nvCxnSpPr>
      <xdr:spPr>
        <a:xfrm>
          <a:off x="2908300" y="9545538"/>
          <a:ext cx="889000" cy="12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6879</xdr:rowOff>
    </xdr:from>
    <xdr:to>
      <xdr:col>20</xdr:col>
      <xdr:colOff>38100</xdr:colOff>
      <xdr:row>55</xdr:row>
      <xdr:rowOff>108479</xdr:rowOff>
    </xdr:to>
    <xdr:sp macro="" textlink="">
      <xdr:nvSpPr>
        <xdr:cNvPr id="123" name="フローチャート: 判断 122"/>
        <xdr:cNvSpPr/>
      </xdr:nvSpPr>
      <xdr:spPr>
        <a:xfrm>
          <a:off x="3746500" y="94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125006</xdr:rowOff>
    </xdr:from>
    <xdr:ext cx="534377" cy="259045"/>
    <xdr:sp macro="" textlink="">
      <xdr:nvSpPr>
        <xdr:cNvPr id="124" name="テキスト ボックス 123"/>
        <xdr:cNvSpPr txBox="1"/>
      </xdr:nvSpPr>
      <xdr:spPr>
        <a:xfrm>
          <a:off x="3530111" y="9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115788</xdr:rowOff>
    </xdr:from>
    <xdr:to>
      <xdr:col>15</xdr:col>
      <xdr:colOff>50800</xdr:colOff>
      <xdr:row>57</xdr:row>
      <xdr:rowOff>129093</xdr:rowOff>
    </xdr:to>
    <xdr:cxnSp macro="">
      <xdr:nvCxnSpPr>
        <xdr:cNvPr id="125" name="直線コネクタ 124"/>
        <xdr:cNvCxnSpPr/>
      </xdr:nvCxnSpPr>
      <xdr:spPr>
        <a:xfrm flipV="1">
          <a:off x="2019300" y="9545538"/>
          <a:ext cx="889000" cy="35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105314</xdr:rowOff>
    </xdr:from>
    <xdr:to>
      <xdr:col>15</xdr:col>
      <xdr:colOff>101600</xdr:colOff>
      <xdr:row>55</xdr:row>
      <xdr:rowOff>35464</xdr:rowOff>
    </xdr:to>
    <xdr:sp macro="" textlink="">
      <xdr:nvSpPr>
        <xdr:cNvPr id="126" name="フローチャート: 判断 125"/>
        <xdr:cNvSpPr/>
      </xdr:nvSpPr>
      <xdr:spPr>
        <a:xfrm>
          <a:off x="2857500" y="93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51991</xdr:rowOff>
    </xdr:from>
    <xdr:ext cx="534377" cy="259045"/>
    <xdr:sp macro="" textlink="">
      <xdr:nvSpPr>
        <xdr:cNvPr id="127" name="テキスト ボックス 126"/>
        <xdr:cNvSpPr txBox="1"/>
      </xdr:nvSpPr>
      <xdr:spPr>
        <a:xfrm>
          <a:off x="2641111" y="91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79075</xdr:rowOff>
    </xdr:from>
    <xdr:to>
      <xdr:col>10</xdr:col>
      <xdr:colOff>114300</xdr:colOff>
      <xdr:row>57</xdr:row>
      <xdr:rowOff>129093</xdr:rowOff>
    </xdr:to>
    <xdr:cxnSp macro="">
      <xdr:nvCxnSpPr>
        <xdr:cNvPr id="128" name="直線コネクタ 127"/>
        <xdr:cNvCxnSpPr/>
      </xdr:nvCxnSpPr>
      <xdr:spPr>
        <a:xfrm>
          <a:off x="1130300" y="9680275"/>
          <a:ext cx="889000" cy="22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21554</xdr:rowOff>
    </xdr:from>
    <xdr:to>
      <xdr:col>10</xdr:col>
      <xdr:colOff>165100</xdr:colOff>
      <xdr:row>56</xdr:row>
      <xdr:rowOff>123154</xdr:rowOff>
    </xdr:to>
    <xdr:sp macro="" textlink="">
      <xdr:nvSpPr>
        <xdr:cNvPr id="129" name="フローチャート: 判断 128"/>
        <xdr:cNvSpPr/>
      </xdr:nvSpPr>
      <xdr:spPr>
        <a:xfrm>
          <a:off x="1968500" y="962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139681</xdr:rowOff>
    </xdr:from>
    <xdr:ext cx="534377" cy="259045"/>
    <xdr:sp macro="" textlink="">
      <xdr:nvSpPr>
        <xdr:cNvPr id="130" name="テキスト ボックス 129"/>
        <xdr:cNvSpPr txBox="1"/>
      </xdr:nvSpPr>
      <xdr:spPr>
        <a:xfrm>
          <a:off x="1752111" y="939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110617</xdr:rowOff>
    </xdr:from>
    <xdr:to>
      <xdr:col>6</xdr:col>
      <xdr:colOff>38100</xdr:colOff>
      <xdr:row>54</xdr:row>
      <xdr:rowOff>40767</xdr:rowOff>
    </xdr:to>
    <xdr:sp macro="" textlink="">
      <xdr:nvSpPr>
        <xdr:cNvPr id="131" name="フローチャート: 判断 130"/>
        <xdr:cNvSpPr/>
      </xdr:nvSpPr>
      <xdr:spPr>
        <a:xfrm>
          <a:off x="1079500" y="91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57294</xdr:rowOff>
    </xdr:from>
    <xdr:ext cx="534377" cy="259045"/>
    <xdr:sp macro="" textlink="">
      <xdr:nvSpPr>
        <xdr:cNvPr id="132" name="テキスト ボックス 131"/>
        <xdr:cNvSpPr txBox="1"/>
      </xdr:nvSpPr>
      <xdr:spPr>
        <a:xfrm>
          <a:off x="863111" y="897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126573</xdr:rowOff>
    </xdr:from>
    <xdr:to>
      <xdr:col>24</xdr:col>
      <xdr:colOff>114300</xdr:colOff>
      <xdr:row>55</xdr:row>
      <xdr:rowOff>56723</xdr:rowOff>
    </xdr:to>
    <xdr:sp macro="" textlink="">
      <xdr:nvSpPr>
        <xdr:cNvPr id="138" name="楕円 137"/>
        <xdr:cNvSpPr/>
      </xdr:nvSpPr>
      <xdr:spPr>
        <a:xfrm>
          <a:off x="4584700" y="938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149450</xdr:rowOff>
    </xdr:from>
    <xdr:ext cx="534377" cy="259045"/>
    <xdr:sp macro="" textlink="">
      <xdr:nvSpPr>
        <xdr:cNvPr id="139" name="総務費該当値テキスト"/>
        <xdr:cNvSpPr txBox="1"/>
      </xdr:nvSpPr>
      <xdr:spPr>
        <a:xfrm>
          <a:off x="4686300" y="923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13874</xdr:rowOff>
    </xdr:from>
    <xdr:to>
      <xdr:col>20</xdr:col>
      <xdr:colOff>38100</xdr:colOff>
      <xdr:row>56</xdr:row>
      <xdr:rowOff>115474</xdr:rowOff>
    </xdr:to>
    <xdr:sp macro="" textlink="">
      <xdr:nvSpPr>
        <xdr:cNvPr id="140" name="楕円 139"/>
        <xdr:cNvSpPr/>
      </xdr:nvSpPr>
      <xdr:spPr>
        <a:xfrm>
          <a:off x="3746500" y="96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106601</xdr:rowOff>
    </xdr:from>
    <xdr:ext cx="534377" cy="259045"/>
    <xdr:sp macro="" textlink="">
      <xdr:nvSpPr>
        <xdr:cNvPr id="141" name="テキスト ボックス 140"/>
        <xdr:cNvSpPr txBox="1"/>
      </xdr:nvSpPr>
      <xdr:spPr>
        <a:xfrm>
          <a:off x="3530111" y="970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64988</xdr:rowOff>
    </xdr:from>
    <xdr:to>
      <xdr:col>15</xdr:col>
      <xdr:colOff>101600</xdr:colOff>
      <xdr:row>55</xdr:row>
      <xdr:rowOff>166588</xdr:rowOff>
    </xdr:to>
    <xdr:sp macro="" textlink="">
      <xdr:nvSpPr>
        <xdr:cNvPr id="142" name="楕円 141"/>
        <xdr:cNvSpPr/>
      </xdr:nvSpPr>
      <xdr:spPr>
        <a:xfrm>
          <a:off x="2857500" y="949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157715</xdr:rowOff>
    </xdr:from>
    <xdr:ext cx="534377" cy="259045"/>
    <xdr:sp macro="" textlink="">
      <xdr:nvSpPr>
        <xdr:cNvPr id="143" name="テキスト ボックス 142"/>
        <xdr:cNvSpPr txBox="1"/>
      </xdr:nvSpPr>
      <xdr:spPr>
        <a:xfrm>
          <a:off x="2641111" y="958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78293</xdr:rowOff>
    </xdr:from>
    <xdr:to>
      <xdr:col>10</xdr:col>
      <xdr:colOff>165100</xdr:colOff>
      <xdr:row>58</xdr:row>
      <xdr:rowOff>8443</xdr:rowOff>
    </xdr:to>
    <xdr:sp macro="" textlink="">
      <xdr:nvSpPr>
        <xdr:cNvPr id="144" name="楕円 143"/>
        <xdr:cNvSpPr/>
      </xdr:nvSpPr>
      <xdr:spPr>
        <a:xfrm>
          <a:off x="1968500" y="985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171020</xdr:rowOff>
    </xdr:from>
    <xdr:ext cx="534377" cy="259045"/>
    <xdr:sp macro="" textlink="">
      <xdr:nvSpPr>
        <xdr:cNvPr id="145" name="テキスト ボックス 144"/>
        <xdr:cNvSpPr txBox="1"/>
      </xdr:nvSpPr>
      <xdr:spPr>
        <a:xfrm>
          <a:off x="1752111" y="994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28275</xdr:rowOff>
    </xdr:from>
    <xdr:to>
      <xdr:col>6</xdr:col>
      <xdr:colOff>38100</xdr:colOff>
      <xdr:row>56</xdr:row>
      <xdr:rowOff>129875</xdr:rowOff>
    </xdr:to>
    <xdr:sp macro="" textlink="">
      <xdr:nvSpPr>
        <xdr:cNvPr id="146" name="楕円 145"/>
        <xdr:cNvSpPr/>
      </xdr:nvSpPr>
      <xdr:spPr>
        <a:xfrm>
          <a:off x="1079500" y="962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121002</xdr:rowOff>
    </xdr:from>
    <xdr:ext cx="534377" cy="259045"/>
    <xdr:sp macro="" textlink="">
      <xdr:nvSpPr>
        <xdr:cNvPr id="147" name="テキスト ボックス 146"/>
        <xdr:cNvSpPr txBox="1"/>
      </xdr:nvSpPr>
      <xdr:spPr>
        <a:xfrm>
          <a:off x="863111" y="97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28307</xdr:rowOff>
    </xdr:from>
    <xdr:to>
      <xdr:col>24</xdr:col>
      <xdr:colOff>62865</xdr:colOff>
      <xdr:row>79</xdr:row>
      <xdr:rowOff>37745</xdr:rowOff>
    </xdr:to>
    <xdr:cxnSp macro="">
      <xdr:nvCxnSpPr>
        <xdr:cNvPr id="174" name="直線コネクタ 173"/>
        <xdr:cNvCxnSpPr/>
      </xdr:nvCxnSpPr>
      <xdr:spPr>
        <a:xfrm flipV="1">
          <a:off x="4633595" y="12029807"/>
          <a:ext cx="1270" cy="1552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41572</xdr:rowOff>
    </xdr:from>
    <xdr:ext cx="599010" cy="259045"/>
    <xdr:sp macro="" textlink="">
      <xdr:nvSpPr>
        <xdr:cNvPr id="175" name="民生費最小値テキスト"/>
        <xdr:cNvSpPr txBox="1"/>
      </xdr:nvSpPr>
      <xdr:spPr>
        <a:xfrm>
          <a:off x="4686300" y="1358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37745</xdr:rowOff>
    </xdr:from>
    <xdr:to>
      <xdr:col>24</xdr:col>
      <xdr:colOff>152400</xdr:colOff>
      <xdr:row>79</xdr:row>
      <xdr:rowOff>37745</xdr:rowOff>
    </xdr:to>
    <xdr:cxnSp macro="">
      <xdr:nvCxnSpPr>
        <xdr:cNvPr id="176" name="直線コネクタ 175"/>
        <xdr:cNvCxnSpPr/>
      </xdr:nvCxnSpPr>
      <xdr:spPr>
        <a:xfrm>
          <a:off x="4546600" y="1358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146434</xdr:rowOff>
    </xdr:from>
    <xdr:ext cx="599010" cy="259045"/>
    <xdr:sp macro="" textlink="">
      <xdr:nvSpPr>
        <xdr:cNvPr id="177" name="民生費最大値テキスト"/>
        <xdr:cNvSpPr txBox="1"/>
      </xdr:nvSpPr>
      <xdr:spPr>
        <a:xfrm>
          <a:off x="4686300" y="1180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28307</xdr:rowOff>
    </xdr:from>
    <xdr:to>
      <xdr:col>24</xdr:col>
      <xdr:colOff>152400</xdr:colOff>
      <xdr:row>70</xdr:row>
      <xdr:rowOff>28307</xdr:rowOff>
    </xdr:to>
    <xdr:cxnSp macro="">
      <xdr:nvCxnSpPr>
        <xdr:cNvPr id="178" name="直線コネクタ 177"/>
        <xdr:cNvCxnSpPr/>
      </xdr:nvCxnSpPr>
      <xdr:spPr>
        <a:xfrm>
          <a:off x="4546600" y="120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145545</xdr:rowOff>
    </xdr:from>
    <xdr:to>
      <xdr:col>24</xdr:col>
      <xdr:colOff>63500</xdr:colOff>
      <xdr:row>76</xdr:row>
      <xdr:rowOff>12957</xdr:rowOff>
    </xdr:to>
    <xdr:cxnSp macro="">
      <xdr:nvCxnSpPr>
        <xdr:cNvPr id="179" name="直線コネクタ 178"/>
        <xdr:cNvCxnSpPr/>
      </xdr:nvCxnSpPr>
      <xdr:spPr>
        <a:xfrm>
          <a:off x="3797300" y="12832845"/>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21578</xdr:rowOff>
    </xdr:from>
    <xdr:ext cx="599010" cy="259045"/>
    <xdr:sp macro="" textlink="">
      <xdr:nvSpPr>
        <xdr:cNvPr id="180" name="民生費平均値テキスト"/>
        <xdr:cNvSpPr txBox="1"/>
      </xdr:nvSpPr>
      <xdr:spPr>
        <a:xfrm>
          <a:off x="4686300" y="12708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170151</xdr:rowOff>
    </xdr:from>
    <xdr:to>
      <xdr:col>24</xdr:col>
      <xdr:colOff>114300</xdr:colOff>
      <xdr:row>75</xdr:row>
      <xdr:rowOff>100301</xdr:rowOff>
    </xdr:to>
    <xdr:sp macro="" textlink="">
      <xdr:nvSpPr>
        <xdr:cNvPr id="181" name="フローチャート: 判断 180"/>
        <xdr:cNvSpPr/>
      </xdr:nvSpPr>
      <xdr:spPr>
        <a:xfrm>
          <a:off x="4584700" y="1285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145545</xdr:rowOff>
    </xdr:from>
    <xdr:to>
      <xdr:col>19</xdr:col>
      <xdr:colOff>177800</xdr:colOff>
      <xdr:row>76</xdr:row>
      <xdr:rowOff>132091</xdr:rowOff>
    </xdr:to>
    <xdr:cxnSp macro="">
      <xdr:nvCxnSpPr>
        <xdr:cNvPr id="182" name="直線コネクタ 181"/>
        <xdr:cNvCxnSpPr/>
      </xdr:nvCxnSpPr>
      <xdr:spPr>
        <a:xfrm flipV="1">
          <a:off x="2908300" y="12832845"/>
          <a:ext cx="889000" cy="32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54937</xdr:rowOff>
    </xdr:from>
    <xdr:to>
      <xdr:col>20</xdr:col>
      <xdr:colOff>38100</xdr:colOff>
      <xdr:row>75</xdr:row>
      <xdr:rowOff>156536</xdr:rowOff>
    </xdr:to>
    <xdr:sp macro="" textlink="">
      <xdr:nvSpPr>
        <xdr:cNvPr id="183" name="フローチャート: 判断 182"/>
        <xdr:cNvSpPr/>
      </xdr:nvSpPr>
      <xdr:spPr>
        <a:xfrm>
          <a:off x="3746500" y="129136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147663</xdr:rowOff>
    </xdr:from>
    <xdr:ext cx="599010" cy="259045"/>
    <xdr:sp macro="" textlink="">
      <xdr:nvSpPr>
        <xdr:cNvPr id="184" name="テキスト ボックス 183"/>
        <xdr:cNvSpPr txBox="1"/>
      </xdr:nvSpPr>
      <xdr:spPr>
        <a:xfrm>
          <a:off x="3497795" y="1300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132091</xdr:rowOff>
    </xdr:from>
    <xdr:to>
      <xdr:col>15</xdr:col>
      <xdr:colOff>50800</xdr:colOff>
      <xdr:row>77</xdr:row>
      <xdr:rowOff>25498</xdr:rowOff>
    </xdr:to>
    <xdr:cxnSp macro="">
      <xdr:nvCxnSpPr>
        <xdr:cNvPr id="185" name="直線コネクタ 184"/>
        <xdr:cNvCxnSpPr/>
      </xdr:nvCxnSpPr>
      <xdr:spPr>
        <a:xfrm flipV="1">
          <a:off x="2019300" y="13162291"/>
          <a:ext cx="889000" cy="6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90664</xdr:rowOff>
    </xdr:from>
    <xdr:to>
      <xdr:col>15</xdr:col>
      <xdr:colOff>101600</xdr:colOff>
      <xdr:row>77</xdr:row>
      <xdr:rowOff>20814</xdr:rowOff>
    </xdr:to>
    <xdr:sp macro="" textlink="">
      <xdr:nvSpPr>
        <xdr:cNvPr id="186" name="フローチャート: 判断 185"/>
        <xdr:cNvSpPr/>
      </xdr:nvSpPr>
      <xdr:spPr>
        <a:xfrm>
          <a:off x="2857500" y="1312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11941</xdr:rowOff>
    </xdr:from>
    <xdr:ext cx="599010" cy="259045"/>
    <xdr:sp macro="" textlink="">
      <xdr:nvSpPr>
        <xdr:cNvPr id="187" name="テキスト ボックス 186"/>
        <xdr:cNvSpPr txBox="1"/>
      </xdr:nvSpPr>
      <xdr:spPr>
        <a:xfrm>
          <a:off x="2608795" y="1321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25498</xdr:rowOff>
    </xdr:from>
    <xdr:to>
      <xdr:col>10</xdr:col>
      <xdr:colOff>114300</xdr:colOff>
      <xdr:row>77</xdr:row>
      <xdr:rowOff>87971</xdr:rowOff>
    </xdr:to>
    <xdr:cxnSp macro="">
      <xdr:nvCxnSpPr>
        <xdr:cNvPr id="188" name="直線コネクタ 187"/>
        <xdr:cNvCxnSpPr/>
      </xdr:nvCxnSpPr>
      <xdr:spPr>
        <a:xfrm flipV="1">
          <a:off x="1130300" y="13227148"/>
          <a:ext cx="889000" cy="6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71</xdr:row>
      <xdr:rowOff>141870</xdr:rowOff>
    </xdr:from>
    <xdr:to>
      <xdr:col>10</xdr:col>
      <xdr:colOff>165100</xdr:colOff>
      <xdr:row>72</xdr:row>
      <xdr:rowOff>72020</xdr:rowOff>
    </xdr:to>
    <xdr:sp macro="" textlink="">
      <xdr:nvSpPr>
        <xdr:cNvPr id="189" name="フローチャート: 判断 188"/>
        <xdr:cNvSpPr/>
      </xdr:nvSpPr>
      <xdr:spPr>
        <a:xfrm>
          <a:off x="1968500" y="123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88547</xdr:rowOff>
    </xdr:from>
    <xdr:ext cx="599010" cy="259045"/>
    <xdr:sp macro="" textlink="">
      <xdr:nvSpPr>
        <xdr:cNvPr id="190" name="テキスト ボックス 189"/>
        <xdr:cNvSpPr txBox="1"/>
      </xdr:nvSpPr>
      <xdr:spPr>
        <a:xfrm>
          <a:off x="1719795" y="1209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154998</xdr:rowOff>
    </xdr:from>
    <xdr:to>
      <xdr:col>6</xdr:col>
      <xdr:colOff>38100</xdr:colOff>
      <xdr:row>73</xdr:row>
      <xdr:rowOff>85148</xdr:rowOff>
    </xdr:to>
    <xdr:sp macro="" textlink="">
      <xdr:nvSpPr>
        <xdr:cNvPr id="191" name="フローチャート: 判断 190"/>
        <xdr:cNvSpPr/>
      </xdr:nvSpPr>
      <xdr:spPr>
        <a:xfrm>
          <a:off x="1079500" y="124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101675</xdr:rowOff>
    </xdr:from>
    <xdr:ext cx="599010" cy="259045"/>
    <xdr:sp macro="" textlink="">
      <xdr:nvSpPr>
        <xdr:cNvPr id="192" name="テキスト ボックス 191"/>
        <xdr:cNvSpPr txBox="1"/>
      </xdr:nvSpPr>
      <xdr:spPr>
        <a:xfrm>
          <a:off x="830795" y="1227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133607</xdr:rowOff>
    </xdr:from>
    <xdr:to>
      <xdr:col>24</xdr:col>
      <xdr:colOff>114300</xdr:colOff>
      <xdr:row>76</xdr:row>
      <xdr:rowOff>63757</xdr:rowOff>
    </xdr:to>
    <xdr:sp macro="" textlink="">
      <xdr:nvSpPr>
        <xdr:cNvPr id="198" name="楕円 197"/>
        <xdr:cNvSpPr/>
      </xdr:nvSpPr>
      <xdr:spPr>
        <a:xfrm>
          <a:off x="4584700" y="1299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112034</xdr:rowOff>
    </xdr:from>
    <xdr:ext cx="599010" cy="259045"/>
    <xdr:sp macro="" textlink="">
      <xdr:nvSpPr>
        <xdr:cNvPr id="199" name="民生費該当値テキスト"/>
        <xdr:cNvSpPr txBox="1"/>
      </xdr:nvSpPr>
      <xdr:spPr>
        <a:xfrm>
          <a:off x="4686300" y="12970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94745</xdr:rowOff>
    </xdr:from>
    <xdr:to>
      <xdr:col>20</xdr:col>
      <xdr:colOff>38100</xdr:colOff>
      <xdr:row>75</xdr:row>
      <xdr:rowOff>24895</xdr:rowOff>
    </xdr:to>
    <xdr:sp macro="" textlink="">
      <xdr:nvSpPr>
        <xdr:cNvPr id="200" name="楕円 199"/>
        <xdr:cNvSpPr/>
      </xdr:nvSpPr>
      <xdr:spPr>
        <a:xfrm>
          <a:off x="3746500" y="1278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41422</xdr:rowOff>
    </xdr:from>
    <xdr:ext cx="599010" cy="259045"/>
    <xdr:sp macro="" textlink="">
      <xdr:nvSpPr>
        <xdr:cNvPr id="201" name="テキスト ボックス 200"/>
        <xdr:cNvSpPr txBox="1"/>
      </xdr:nvSpPr>
      <xdr:spPr>
        <a:xfrm>
          <a:off x="3497795" y="12557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81291</xdr:rowOff>
    </xdr:from>
    <xdr:to>
      <xdr:col>15</xdr:col>
      <xdr:colOff>101600</xdr:colOff>
      <xdr:row>77</xdr:row>
      <xdr:rowOff>11441</xdr:rowOff>
    </xdr:to>
    <xdr:sp macro="" textlink="">
      <xdr:nvSpPr>
        <xdr:cNvPr id="202" name="楕円 201"/>
        <xdr:cNvSpPr/>
      </xdr:nvSpPr>
      <xdr:spPr>
        <a:xfrm>
          <a:off x="2857500" y="1311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27968</xdr:rowOff>
    </xdr:from>
    <xdr:ext cx="599010" cy="259045"/>
    <xdr:sp macro="" textlink="">
      <xdr:nvSpPr>
        <xdr:cNvPr id="203" name="テキスト ボックス 202"/>
        <xdr:cNvSpPr txBox="1"/>
      </xdr:nvSpPr>
      <xdr:spPr>
        <a:xfrm>
          <a:off x="2608795" y="1288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146148</xdr:rowOff>
    </xdr:from>
    <xdr:to>
      <xdr:col>10</xdr:col>
      <xdr:colOff>165100</xdr:colOff>
      <xdr:row>77</xdr:row>
      <xdr:rowOff>76298</xdr:rowOff>
    </xdr:to>
    <xdr:sp macro="" textlink="">
      <xdr:nvSpPr>
        <xdr:cNvPr id="204" name="楕円 203"/>
        <xdr:cNvSpPr/>
      </xdr:nvSpPr>
      <xdr:spPr>
        <a:xfrm>
          <a:off x="1968500" y="1317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67425</xdr:rowOff>
    </xdr:from>
    <xdr:ext cx="599010" cy="259045"/>
    <xdr:sp macro="" textlink="">
      <xdr:nvSpPr>
        <xdr:cNvPr id="205" name="テキスト ボックス 204"/>
        <xdr:cNvSpPr txBox="1"/>
      </xdr:nvSpPr>
      <xdr:spPr>
        <a:xfrm>
          <a:off x="1719795" y="1326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37171</xdr:rowOff>
    </xdr:from>
    <xdr:to>
      <xdr:col>6</xdr:col>
      <xdr:colOff>38100</xdr:colOff>
      <xdr:row>77</xdr:row>
      <xdr:rowOff>138771</xdr:rowOff>
    </xdr:to>
    <xdr:sp macro="" textlink="">
      <xdr:nvSpPr>
        <xdr:cNvPr id="206" name="楕円 205"/>
        <xdr:cNvSpPr/>
      </xdr:nvSpPr>
      <xdr:spPr>
        <a:xfrm>
          <a:off x="1079500" y="1323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129898</xdr:rowOff>
    </xdr:from>
    <xdr:ext cx="599010" cy="259045"/>
    <xdr:sp macro="" textlink="">
      <xdr:nvSpPr>
        <xdr:cNvPr id="207" name="テキスト ボックス 206"/>
        <xdr:cNvSpPr txBox="1"/>
      </xdr:nvSpPr>
      <xdr:spPr>
        <a:xfrm>
          <a:off x="830795" y="13331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43117</xdr:rowOff>
    </xdr:from>
    <xdr:to>
      <xdr:col>24</xdr:col>
      <xdr:colOff>62865</xdr:colOff>
      <xdr:row>98</xdr:row>
      <xdr:rowOff>149896</xdr:rowOff>
    </xdr:to>
    <xdr:cxnSp macro="">
      <xdr:nvCxnSpPr>
        <xdr:cNvPr id="230" name="直線コネクタ 229"/>
        <xdr:cNvCxnSpPr/>
      </xdr:nvCxnSpPr>
      <xdr:spPr>
        <a:xfrm flipV="1">
          <a:off x="4633595" y="15645067"/>
          <a:ext cx="1270" cy="1306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153723</xdr:rowOff>
    </xdr:from>
    <xdr:ext cx="534377" cy="259045"/>
    <xdr:sp macro="" textlink="">
      <xdr:nvSpPr>
        <xdr:cNvPr id="231" name="衛生費最小値テキスト"/>
        <xdr:cNvSpPr txBox="1"/>
      </xdr:nvSpPr>
      <xdr:spPr>
        <a:xfrm>
          <a:off x="4686300" y="169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149896</xdr:rowOff>
    </xdr:from>
    <xdr:to>
      <xdr:col>24</xdr:col>
      <xdr:colOff>152400</xdr:colOff>
      <xdr:row>98</xdr:row>
      <xdr:rowOff>149896</xdr:rowOff>
    </xdr:to>
    <xdr:cxnSp macro="">
      <xdr:nvCxnSpPr>
        <xdr:cNvPr id="232" name="直線コネクタ 231"/>
        <xdr:cNvCxnSpPr/>
      </xdr:nvCxnSpPr>
      <xdr:spPr>
        <a:xfrm>
          <a:off x="4546600" y="1695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161244</xdr:rowOff>
    </xdr:from>
    <xdr:ext cx="534377" cy="259045"/>
    <xdr:sp macro="" textlink="">
      <xdr:nvSpPr>
        <xdr:cNvPr id="233" name="衛生費最大値テキスト"/>
        <xdr:cNvSpPr txBox="1"/>
      </xdr:nvSpPr>
      <xdr:spPr>
        <a:xfrm>
          <a:off x="4686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43117</xdr:rowOff>
    </xdr:from>
    <xdr:to>
      <xdr:col>24</xdr:col>
      <xdr:colOff>152400</xdr:colOff>
      <xdr:row>91</xdr:row>
      <xdr:rowOff>43117</xdr:rowOff>
    </xdr:to>
    <xdr:cxnSp macro="">
      <xdr:nvCxnSpPr>
        <xdr:cNvPr id="234" name="直線コネクタ 233"/>
        <xdr:cNvCxnSpPr/>
      </xdr:nvCxnSpPr>
      <xdr:spPr>
        <a:xfrm>
          <a:off x="4546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160320</xdr:rowOff>
    </xdr:from>
    <xdr:to>
      <xdr:col>24</xdr:col>
      <xdr:colOff>63500</xdr:colOff>
      <xdr:row>97</xdr:row>
      <xdr:rowOff>73749</xdr:rowOff>
    </xdr:to>
    <xdr:cxnSp macro="">
      <xdr:nvCxnSpPr>
        <xdr:cNvPr id="235" name="直線コネクタ 234"/>
        <xdr:cNvCxnSpPr/>
      </xdr:nvCxnSpPr>
      <xdr:spPr>
        <a:xfrm>
          <a:off x="3797300" y="16619520"/>
          <a:ext cx="838200" cy="8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165247</xdr:rowOff>
    </xdr:from>
    <xdr:ext cx="534377" cy="259045"/>
    <xdr:sp macro="" textlink="">
      <xdr:nvSpPr>
        <xdr:cNvPr id="236" name="衛生費平均値テキスト"/>
        <xdr:cNvSpPr txBox="1"/>
      </xdr:nvSpPr>
      <xdr:spPr>
        <a:xfrm>
          <a:off x="4686300" y="1645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142370</xdr:rowOff>
    </xdr:from>
    <xdr:to>
      <xdr:col>24</xdr:col>
      <xdr:colOff>114300</xdr:colOff>
      <xdr:row>97</xdr:row>
      <xdr:rowOff>72520</xdr:rowOff>
    </xdr:to>
    <xdr:sp macro="" textlink="">
      <xdr:nvSpPr>
        <xdr:cNvPr id="237" name="フローチャート: 判断 236"/>
        <xdr:cNvSpPr/>
      </xdr:nvSpPr>
      <xdr:spPr>
        <a:xfrm>
          <a:off x="4584700" y="166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160320</xdr:rowOff>
    </xdr:from>
    <xdr:to>
      <xdr:col>19</xdr:col>
      <xdr:colOff>177800</xdr:colOff>
      <xdr:row>97</xdr:row>
      <xdr:rowOff>1146</xdr:rowOff>
    </xdr:to>
    <xdr:cxnSp macro="">
      <xdr:nvCxnSpPr>
        <xdr:cNvPr id="238" name="直線コネクタ 237"/>
        <xdr:cNvCxnSpPr/>
      </xdr:nvCxnSpPr>
      <xdr:spPr>
        <a:xfrm flipV="1">
          <a:off x="2908300" y="16619520"/>
          <a:ext cx="889000" cy="1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127602</xdr:rowOff>
    </xdr:from>
    <xdr:to>
      <xdr:col>20</xdr:col>
      <xdr:colOff>38100</xdr:colOff>
      <xdr:row>97</xdr:row>
      <xdr:rowOff>57752</xdr:rowOff>
    </xdr:to>
    <xdr:sp macro="" textlink="">
      <xdr:nvSpPr>
        <xdr:cNvPr id="239" name="フローチャート: 判断 238"/>
        <xdr:cNvSpPr/>
      </xdr:nvSpPr>
      <xdr:spPr>
        <a:xfrm>
          <a:off x="3746500" y="1658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48879</xdr:rowOff>
    </xdr:from>
    <xdr:ext cx="534377" cy="259045"/>
    <xdr:sp macro="" textlink="">
      <xdr:nvSpPr>
        <xdr:cNvPr id="240" name="テキスト ボックス 239"/>
        <xdr:cNvSpPr txBox="1"/>
      </xdr:nvSpPr>
      <xdr:spPr>
        <a:xfrm>
          <a:off x="3530111" y="1667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1146</xdr:rowOff>
    </xdr:from>
    <xdr:to>
      <xdr:col>15</xdr:col>
      <xdr:colOff>50800</xdr:colOff>
      <xdr:row>97</xdr:row>
      <xdr:rowOff>106828</xdr:rowOff>
    </xdr:to>
    <xdr:cxnSp macro="">
      <xdr:nvCxnSpPr>
        <xdr:cNvPr id="241" name="直線コネクタ 240"/>
        <xdr:cNvCxnSpPr/>
      </xdr:nvCxnSpPr>
      <xdr:spPr>
        <a:xfrm flipV="1">
          <a:off x="2019300" y="16631796"/>
          <a:ext cx="889000" cy="10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164224</xdr:rowOff>
    </xdr:from>
    <xdr:to>
      <xdr:col>15</xdr:col>
      <xdr:colOff>101600</xdr:colOff>
      <xdr:row>97</xdr:row>
      <xdr:rowOff>94374</xdr:rowOff>
    </xdr:to>
    <xdr:sp macro="" textlink="">
      <xdr:nvSpPr>
        <xdr:cNvPr id="242" name="フローチャート: 判断 241"/>
        <xdr:cNvSpPr/>
      </xdr:nvSpPr>
      <xdr:spPr>
        <a:xfrm>
          <a:off x="2857500" y="1662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85501</xdr:rowOff>
    </xdr:from>
    <xdr:ext cx="534377" cy="259045"/>
    <xdr:sp macro="" textlink="">
      <xdr:nvSpPr>
        <xdr:cNvPr id="243" name="テキスト ボックス 242"/>
        <xdr:cNvSpPr txBox="1"/>
      </xdr:nvSpPr>
      <xdr:spPr>
        <a:xfrm>
          <a:off x="2641111" y="167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106828</xdr:rowOff>
    </xdr:from>
    <xdr:to>
      <xdr:col>10</xdr:col>
      <xdr:colOff>114300</xdr:colOff>
      <xdr:row>98</xdr:row>
      <xdr:rowOff>369</xdr:rowOff>
    </xdr:to>
    <xdr:cxnSp macro="">
      <xdr:nvCxnSpPr>
        <xdr:cNvPr id="244" name="直線コネクタ 243"/>
        <xdr:cNvCxnSpPr/>
      </xdr:nvCxnSpPr>
      <xdr:spPr>
        <a:xfrm flipV="1">
          <a:off x="1130300" y="16737478"/>
          <a:ext cx="889000" cy="6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20868</xdr:rowOff>
    </xdr:from>
    <xdr:to>
      <xdr:col>10</xdr:col>
      <xdr:colOff>165100</xdr:colOff>
      <xdr:row>97</xdr:row>
      <xdr:rowOff>122468</xdr:rowOff>
    </xdr:to>
    <xdr:sp macro="" textlink="">
      <xdr:nvSpPr>
        <xdr:cNvPr id="245" name="フローチャート: 判断 244"/>
        <xdr:cNvSpPr/>
      </xdr:nvSpPr>
      <xdr:spPr>
        <a:xfrm>
          <a:off x="1968500" y="1665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138995</xdr:rowOff>
    </xdr:from>
    <xdr:ext cx="534377" cy="259045"/>
    <xdr:sp macro="" textlink="">
      <xdr:nvSpPr>
        <xdr:cNvPr id="246" name="テキスト ボックス 245"/>
        <xdr:cNvSpPr txBox="1"/>
      </xdr:nvSpPr>
      <xdr:spPr>
        <a:xfrm>
          <a:off x="1752111" y="1642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49009</xdr:rowOff>
    </xdr:from>
    <xdr:to>
      <xdr:col>6</xdr:col>
      <xdr:colOff>38100</xdr:colOff>
      <xdr:row>97</xdr:row>
      <xdr:rowOff>150609</xdr:rowOff>
    </xdr:to>
    <xdr:sp macro="" textlink="">
      <xdr:nvSpPr>
        <xdr:cNvPr id="247" name="フローチャート: 判断 246"/>
        <xdr:cNvSpPr/>
      </xdr:nvSpPr>
      <xdr:spPr>
        <a:xfrm>
          <a:off x="1079500" y="1667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167136</xdr:rowOff>
    </xdr:from>
    <xdr:ext cx="534377" cy="259045"/>
    <xdr:sp macro="" textlink="">
      <xdr:nvSpPr>
        <xdr:cNvPr id="248" name="テキスト ボックス 247"/>
        <xdr:cNvSpPr txBox="1"/>
      </xdr:nvSpPr>
      <xdr:spPr>
        <a:xfrm>
          <a:off x="863111" y="1645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22949</xdr:rowOff>
    </xdr:from>
    <xdr:to>
      <xdr:col>24</xdr:col>
      <xdr:colOff>114300</xdr:colOff>
      <xdr:row>97</xdr:row>
      <xdr:rowOff>124549</xdr:rowOff>
    </xdr:to>
    <xdr:sp macro="" textlink="">
      <xdr:nvSpPr>
        <xdr:cNvPr id="254" name="楕円 253"/>
        <xdr:cNvSpPr/>
      </xdr:nvSpPr>
      <xdr:spPr>
        <a:xfrm>
          <a:off x="4584700" y="166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1376</xdr:rowOff>
    </xdr:from>
    <xdr:ext cx="534377" cy="259045"/>
    <xdr:sp macro="" textlink="">
      <xdr:nvSpPr>
        <xdr:cNvPr id="255" name="衛生費該当値テキスト"/>
        <xdr:cNvSpPr txBox="1"/>
      </xdr:nvSpPr>
      <xdr:spPr>
        <a:xfrm>
          <a:off x="4686300" y="166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109520</xdr:rowOff>
    </xdr:from>
    <xdr:to>
      <xdr:col>20</xdr:col>
      <xdr:colOff>38100</xdr:colOff>
      <xdr:row>97</xdr:row>
      <xdr:rowOff>39670</xdr:rowOff>
    </xdr:to>
    <xdr:sp macro="" textlink="">
      <xdr:nvSpPr>
        <xdr:cNvPr id="256" name="楕円 255"/>
        <xdr:cNvSpPr/>
      </xdr:nvSpPr>
      <xdr:spPr>
        <a:xfrm>
          <a:off x="3746500" y="165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56197</xdr:rowOff>
    </xdr:from>
    <xdr:ext cx="534377" cy="259045"/>
    <xdr:sp macro="" textlink="">
      <xdr:nvSpPr>
        <xdr:cNvPr id="257" name="テキスト ボックス 256"/>
        <xdr:cNvSpPr txBox="1"/>
      </xdr:nvSpPr>
      <xdr:spPr>
        <a:xfrm>
          <a:off x="3530111" y="1634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121796</xdr:rowOff>
    </xdr:from>
    <xdr:to>
      <xdr:col>15</xdr:col>
      <xdr:colOff>101600</xdr:colOff>
      <xdr:row>97</xdr:row>
      <xdr:rowOff>51946</xdr:rowOff>
    </xdr:to>
    <xdr:sp macro="" textlink="">
      <xdr:nvSpPr>
        <xdr:cNvPr id="258" name="楕円 257"/>
        <xdr:cNvSpPr/>
      </xdr:nvSpPr>
      <xdr:spPr>
        <a:xfrm>
          <a:off x="2857500" y="1658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68473</xdr:rowOff>
    </xdr:from>
    <xdr:ext cx="534377" cy="259045"/>
    <xdr:sp macro="" textlink="">
      <xdr:nvSpPr>
        <xdr:cNvPr id="259" name="テキスト ボックス 258"/>
        <xdr:cNvSpPr txBox="1"/>
      </xdr:nvSpPr>
      <xdr:spPr>
        <a:xfrm>
          <a:off x="2641111" y="1635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56028</xdr:rowOff>
    </xdr:from>
    <xdr:to>
      <xdr:col>10</xdr:col>
      <xdr:colOff>165100</xdr:colOff>
      <xdr:row>97</xdr:row>
      <xdr:rowOff>157628</xdr:rowOff>
    </xdr:to>
    <xdr:sp macro="" textlink="">
      <xdr:nvSpPr>
        <xdr:cNvPr id="260" name="楕円 259"/>
        <xdr:cNvSpPr/>
      </xdr:nvSpPr>
      <xdr:spPr>
        <a:xfrm>
          <a:off x="1968500" y="1668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148755</xdr:rowOff>
    </xdr:from>
    <xdr:ext cx="534377" cy="259045"/>
    <xdr:sp macro="" textlink="">
      <xdr:nvSpPr>
        <xdr:cNvPr id="261" name="テキスト ボックス 260"/>
        <xdr:cNvSpPr txBox="1"/>
      </xdr:nvSpPr>
      <xdr:spPr>
        <a:xfrm>
          <a:off x="1752111" y="167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121019</xdr:rowOff>
    </xdr:from>
    <xdr:to>
      <xdr:col>6</xdr:col>
      <xdr:colOff>38100</xdr:colOff>
      <xdr:row>98</xdr:row>
      <xdr:rowOff>51169</xdr:rowOff>
    </xdr:to>
    <xdr:sp macro="" textlink="">
      <xdr:nvSpPr>
        <xdr:cNvPr id="262" name="楕円 261"/>
        <xdr:cNvSpPr/>
      </xdr:nvSpPr>
      <xdr:spPr>
        <a:xfrm>
          <a:off x="1079500" y="1675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42296</xdr:rowOff>
    </xdr:from>
    <xdr:ext cx="534377" cy="259045"/>
    <xdr:sp macro="" textlink="">
      <xdr:nvSpPr>
        <xdr:cNvPr id="263" name="テキスト ボックス 262"/>
        <xdr:cNvSpPr txBox="1"/>
      </xdr:nvSpPr>
      <xdr:spPr>
        <a:xfrm>
          <a:off x="863111" y="1684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36957</xdr:rowOff>
    </xdr:from>
    <xdr:to>
      <xdr:col>54</xdr:col>
      <xdr:colOff>189865</xdr:colOff>
      <xdr:row>39</xdr:row>
      <xdr:rowOff>8255</xdr:rowOff>
    </xdr:to>
    <xdr:cxnSp macro="">
      <xdr:nvCxnSpPr>
        <xdr:cNvPr id="287" name="直線コネクタ 286"/>
        <xdr:cNvCxnSpPr/>
      </xdr:nvCxnSpPr>
      <xdr:spPr>
        <a:xfrm flipV="1">
          <a:off x="10475595" y="5351907"/>
          <a:ext cx="1270" cy="134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12082</xdr:rowOff>
    </xdr:from>
    <xdr:ext cx="378565" cy="259045"/>
    <xdr:sp macro="" textlink="">
      <xdr:nvSpPr>
        <xdr:cNvPr id="288" name="労働費最小値テキスト"/>
        <xdr:cNvSpPr txBox="1"/>
      </xdr:nvSpPr>
      <xdr:spPr>
        <a:xfrm>
          <a:off x="10528300"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8255</xdr:rowOff>
    </xdr:from>
    <xdr:to>
      <xdr:col>55</xdr:col>
      <xdr:colOff>88900</xdr:colOff>
      <xdr:row>39</xdr:row>
      <xdr:rowOff>8255</xdr:rowOff>
    </xdr:to>
    <xdr:cxnSp macro="">
      <xdr:nvCxnSpPr>
        <xdr:cNvPr id="289" name="直線コネクタ 288"/>
        <xdr:cNvCxnSpPr/>
      </xdr:nvCxnSpPr>
      <xdr:spPr>
        <a:xfrm>
          <a:off x="10388600" y="669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155084</xdr:rowOff>
    </xdr:from>
    <xdr:ext cx="534377" cy="259045"/>
    <xdr:sp macro="" textlink="">
      <xdr:nvSpPr>
        <xdr:cNvPr id="290" name="労働費最大値テキスト"/>
        <xdr:cNvSpPr txBox="1"/>
      </xdr:nvSpPr>
      <xdr:spPr>
        <a:xfrm>
          <a:off x="10528300" y="512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36957</xdr:rowOff>
    </xdr:from>
    <xdr:to>
      <xdr:col>55</xdr:col>
      <xdr:colOff>88900</xdr:colOff>
      <xdr:row>31</xdr:row>
      <xdr:rowOff>36957</xdr:rowOff>
    </xdr:to>
    <xdr:cxnSp macro="">
      <xdr:nvCxnSpPr>
        <xdr:cNvPr id="291" name="直線コネクタ 290"/>
        <xdr:cNvCxnSpPr/>
      </xdr:nvCxnSpPr>
      <xdr:spPr>
        <a:xfrm>
          <a:off x="10388600" y="535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120777</xdr:rowOff>
    </xdr:from>
    <xdr:to>
      <xdr:col>55</xdr:col>
      <xdr:colOff>0</xdr:colOff>
      <xdr:row>38</xdr:row>
      <xdr:rowOff>130937</xdr:rowOff>
    </xdr:to>
    <xdr:cxnSp macro="">
      <xdr:nvCxnSpPr>
        <xdr:cNvPr id="292" name="直線コネクタ 291"/>
        <xdr:cNvCxnSpPr/>
      </xdr:nvCxnSpPr>
      <xdr:spPr>
        <a:xfrm flipV="1">
          <a:off x="9639300" y="6635877"/>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153814</xdr:rowOff>
    </xdr:from>
    <xdr:ext cx="469744" cy="259045"/>
    <xdr:sp macro="" textlink="">
      <xdr:nvSpPr>
        <xdr:cNvPr id="293" name="労働費平均値テキスト"/>
        <xdr:cNvSpPr txBox="1"/>
      </xdr:nvSpPr>
      <xdr:spPr>
        <a:xfrm>
          <a:off x="10528300" y="63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130937</xdr:rowOff>
    </xdr:from>
    <xdr:to>
      <xdr:col>55</xdr:col>
      <xdr:colOff>50800</xdr:colOff>
      <xdr:row>38</xdr:row>
      <xdr:rowOff>61087</xdr:rowOff>
    </xdr:to>
    <xdr:sp macro="" textlink="">
      <xdr:nvSpPr>
        <xdr:cNvPr id="294" name="フローチャート: 判断 293"/>
        <xdr:cNvSpPr/>
      </xdr:nvSpPr>
      <xdr:spPr>
        <a:xfrm>
          <a:off x="10426700" y="64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118745</xdr:rowOff>
    </xdr:from>
    <xdr:to>
      <xdr:col>50</xdr:col>
      <xdr:colOff>114300</xdr:colOff>
      <xdr:row>38</xdr:row>
      <xdr:rowOff>130937</xdr:rowOff>
    </xdr:to>
    <xdr:cxnSp macro="">
      <xdr:nvCxnSpPr>
        <xdr:cNvPr id="295" name="直線コネクタ 294"/>
        <xdr:cNvCxnSpPr/>
      </xdr:nvCxnSpPr>
      <xdr:spPr>
        <a:xfrm>
          <a:off x="8750300" y="6633845"/>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136525</xdr:rowOff>
    </xdr:from>
    <xdr:to>
      <xdr:col>50</xdr:col>
      <xdr:colOff>165100</xdr:colOff>
      <xdr:row>38</xdr:row>
      <xdr:rowOff>66675</xdr:rowOff>
    </xdr:to>
    <xdr:sp macro="" textlink="">
      <xdr:nvSpPr>
        <xdr:cNvPr id="296" name="フローチャート: 判断 295"/>
        <xdr:cNvSpPr/>
      </xdr:nvSpPr>
      <xdr:spPr>
        <a:xfrm>
          <a:off x="9588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83202</xdr:rowOff>
    </xdr:from>
    <xdr:ext cx="469744" cy="259045"/>
    <xdr:sp macro="" textlink="">
      <xdr:nvSpPr>
        <xdr:cNvPr id="297" name="テキスト ボックス 296"/>
        <xdr:cNvSpPr txBox="1"/>
      </xdr:nvSpPr>
      <xdr:spPr>
        <a:xfrm>
          <a:off x="9404428"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118745</xdr:rowOff>
    </xdr:from>
    <xdr:to>
      <xdr:col>45</xdr:col>
      <xdr:colOff>177800</xdr:colOff>
      <xdr:row>38</xdr:row>
      <xdr:rowOff>122047</xdr:rowOff>
    </xdr:to>
    <xdr:cxnSp macro="">
      <xdr:nvCxnSpPr>
        <xdr:cNvPr id="298" name="直線コネクタ 297"/>
        <xdr:cNvCxnSpPr/>
      </xdr:nvCxnSpPr>
      <xdr:spPr>
        <a:xfrm flipV="1">
          <a:off x="7861300" y="6633845"/>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65405</xdr:rowOff>
    </xdr:from>
    <xdr:to>
      <xdr:col>46</xdr:col>
      <xdr:colOff>38100</xdr:colOff>
      <xdr:row>37</xdr:row>
      <xdr:rowOff>167005</xdr:rowOff>
    </xdr:to>
    <xdr:sp macro="" textlink="">
      <xdr:nvSpPr>
        <xdr:cNvPr id="299" name="フローチャート: 判断 298"/>
        <xdr:cNvSpPr/>
      </xdr:nvSpPr>
      <xdr:spPr>
        <a:xfrm>
          <a:off x="869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12082</xdr:rowOff>
    </xdr:from>
    <xdr:ext cx="469744" cy="259045"/>
    <xdr:sp macro="" textlink="">
      <xdr:nvSpPr>
        <xdr:cNvPr id="300" name="テキスト ボックス 299"/>
        <xdr:cNvSpPr txBox="1"/>
      </xdr:nvSpPr>
      <xdr:spPr>
        <a:xfrm>
          <a:off x="8515428" y="61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101219</xdr:rowOff>
    </xdr:from>
    <xdr:to>
      <xdr:col>41</xdr:col>
      <xdr:colOff>50800</xdr:colOff>
      <xdr:row>38</xdr:row>
      <xdr:rowOff>122047</xdr:rowOff>
    </xdr:to>
    <xdr:cxnSp macro="">
      <xdr:nvCxnSpPr>
        <xdr:cNvPr id="301" name="直線コネクタ 300"/>
        <xdr:cNvCxnSpPr/>
      </xdr:nvCxnSpPr>
      <xdr:spPr>
        <a:xfrm>
          <a:off x="6972300" y="6616319"/>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39624</xdr:rowOff>
    </xdr:from>
    <xdr:to>
      <xdr:col>41</xdr:col>
      <xdr:colOff>101600</xdr:colOff>
      <xdr:row>38</xdr:row>
      <xdr:rowOff>141224</xdr:rowOff>
    </xdr:to>
    <xdr:sp macro="" textlink="">
      <xdr:nvSpPr>
        <xdr:cNvPr id="302" name="フローチャート: 判断 301"/>
        <xdr:cNvSpPr/>
      </xdr:nvSpPr>
      <xdr:spPr>
        <a:xfrm>
          <a:off x="7810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157751</xdr:rowOff>
    </xdr:from>
    <xdr:ext cx="378565" cy="259045"/>
    <xdr:sp macro="" textlink="">
      <xdr:nvSpPr>
        <xdr:cNvPr id="303" name="テキスト ボックス 302"/>
        <xdr:cNvSpPr txBox="1"/>
      </xdr:nvSpPr>
      <xdr:spPr>
        <a:xfrm>
          <a:off x="7672017" y="6329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165227</xdr:rowOff>
    </xdr:from>
    <xdr:to>
      <xdr:col>36</xdr:col>
      <xdr:colOff>165100</xdr:colOff>
      <xdr:row>38</xdr:row>
      <xdr:rowOff>95377</xdr:rowOff>
    </xdr:to>
    <xdr:sp macro="" textlink="">
      <xdr:nvSpPr>
        <xdr:cNvPr id="304" name="フローチャート: 判断 303"/>
        <xdr:cNvSpPr/>
      </xdr:nvSpPr>
      <xdr:spPr>
        <a:xfrm>
          <a:off x="6921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111904</xdr:rowOff>
    </xdr:from>
    <xdr:ext cx="469744" cy="259045"/>
    <xdr:sp macro="" textlink="">
      <xdr:nvSpPr>
        <xdr:cNvPr id="305" name="テキスト ボックス 304"/>
        <xdr:cNvSpPr txBox="1"/>
      </xdr:nvSpPr>
      <xdr:spPr>
        <a:xfrm>
          <a:off x="6737428" y="62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69977</xdr:rowOff>
    </xdr:from>
    <xdr:to>
      <xdr:col>55</xdr:col>
      <xdr:colOff>50800</xdr:colOff>
      <xdr:row>39</xdr:row>
      <xdr:rowOff>127</xdr:rowOff>
    </xdr:to>
    <xdr:sp macro="" textlink="">
      <xdr:nvSpPr>
        <xdr:cNvPr id="311" name="楕円 310"/>
        <xdr:cNvSpPr/>
      </xdr:nvSpPr>
      <xdr:spPr>
        <a:xfrm>
          <a:off x="10426700" y="658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156354</xdr:rowOff>
    </xdr:from>
    <xdr:ext cx="378565" cy="259045"/>
    <xdr:sp macro="" textlink="">
      <xdr:nvSpPr>
        <xdr:cNvPr id="312" name="労働費該当値テキスト"/>
        <xdr:cNvSpPr txBox="1"/>
      </xdr:nvSpPr>
      <xdr:spPr>
        <a:xfrm>
          <a:off x="10528300" y="6500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80137</xdr:rowOff>
    </xdr:from>
    <xdr:to>
      <xdr:col>50</xdr:col>
      <xdr:colOff>165100</xdr:colOff>
      <xdr:row>39</xdr:row>
      <xdr:rowOff>10287</xdr:rowOff>
    </xdr:to>
    <xdr:sp macro="" textlink="">
      <xdr:nvSpPr>
        <xdr:cNvPr id="313" name="楕円 312"/>
        <xdr:cNvSpPr/>
      </xdr:nvSpPr>
      <xdr:spPr>
        <a:xfrm>
          <a:off x="9588500" y="65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1414</xdr:rowOff>
    </xdr:from>
    <xdr:ext cx="378565" cy="259045"/>
    <xdr:sp macro="" textlink="">
      <xdr:nvSpPr>
        <xdr:cNvPr id="314" name="テキスト ボックス 313"/>
        <xdr:cNvSpPr txBox="1"/>
      </xdr:nvSpPr>
      <xdr:spPr>
        <a:xfrm>
          <a:off x="9450017" y="668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67945</xdr:rowOff>
    </xdr:from>
    <xdr:to>
      <xdr:col>46</xdr:col>
      <xdr:colOff>38100</xdr:colOff>
      <xdr:row>38</xdr:row>
      <xdr:rowOff>169545</xdr:rowOff>
    </xdr:to>
    <xdr:sp macro="" textlink="">
      <xdr:nvSpPr>
        <xdr:cNvPr id="315" name="楕円 314"/>
        <xdr:cNvSpPr/>
      </xdr:nvSpPr>
      <xdr:spPr>
        <a:xfrm>
          <a:off x="86995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160672</xdr:rowOff>
    </xdr:from>
    <xdr:ext cx="378565" cy="259045"/>
    <xdr:sp macro="" textlink="">
      <xdr:nvSpPr>
        <xdr:cNvPr id="316" name="テキスト ボックス 315"/>
        <xdr:cNvSpPr txBox="1"/>
      </xdr:nvSpPr>
      <xdr:spPr>
        <a:xfrm>
          <a:off x="8561017" y="6675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71247</xdr:rowOff>
    </xdr:from>
    <xdr:to>
      <xdr:col>41</xdr:col>
      <xdr:colOff>101600</xdr:colOff>
      <xdr:row>39</xdr:row>
      <xdr:rowOff>1397</xdr:rowOff>
    </xdr:to>
    <xdr:sp macro="" textlink="">
      <xdr:nvSpPr>
        <xdr:cNvPr id="317" name="楕円 316"/>
        <xdr:cNvSpPr/>
      </xdr:nvSpPr>
      <xdr:spPr>
        <a:xfrm>
          <a:off x="7810500" y="658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163974</xdr:rowOff>
    </xdr:from>
    <xdr:ext cx="378565" cy="259045"/>
    <xdr:sp macro="" textlink="">
      <xdr:nvSpPr>
        <xdr:cNvPr id="318" name="テキスト ボックス 317"/>
        <xdr:cNvSpPr txBox="1"/>
      </xdr:nvSpPr>
      <xdr:spPr>
        <a:xfrm>
          <a:off x="7672017" y="6679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50419</xdr:rowOff>
    </xdr:from>
    <xdr:to>
      <xdr:col>36</xdr:col>
      <xdr:colOff>165100</xdr:colOff>
      <xdr:row>38</xdr:row>
      <xdr:rowOff>152019</xdr:rowOff>
    </xdr:to>
    <xdr:sp macro="" textlink="">
      <xdr:nvSpPr>
        <xdr:cNvPr id="319" name="楕円 318"/>
        <xdr:cNvSpPr/>
      </xdr:nvSpPr>
      <xdr:spPr>
        <a:xfrm>
          <a:off x="6921500" y="65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143146</xdr:rowOff>
    </xdr:from>
    <xdr:ext cx="378565" cy="259045"/>
    <xdr:sp macro="" textlink="">
      <xdr:nvSpPr>
        <xdr:cNvPr id="320" name="テキスト ボックス 319"/>
        <xdr:cNvSpPr txBox="1"/>
      </xdr:nvSpPr>
      <xdr:spPr>
        <a:xfrm>
          <a:off x="6783017" y="6658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66136</xdr:rowOff>
    </xdr:from>
    <xdr:to>
      <xdr:col>54</xdr:col>
      <xdr:colOff>189865</xdr:colOff>
      <xdr:row>58</xdr:row>
      <xdr:rowOff>70709</xdr:rowOff>
    </xdr:to>
    <xdr:cxnSp macro="">
      <xdr:nvCxnSpPr>
        <xdr:cNvPr id="342" name="直線コネクタ 341"/>
        <xdr:cNvCxnSpPr/>
      </xdr:nvCxnSpPr>
      <xdr:spPr>
        <a:xfrm flipV="1">
          <a:off x="10475595" y="8638636"/>
          <a:ext cx="1270" cy="1376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74536</xdr:rowOff>
    </xdr:from>
    <xdr:ext cx="469744" cy="259045"/>
    <xdr:sp macro="" textlink="">
      <xdr:nvSpPr>
        <xdr:cNvPr id="343" name="農林水産業費最小値テキスト"/>
        <xdr:cNvSpPr txBox="1"/>
      </xdr:nvSpPr>
      <xdr:spPr>
        <a:xfrm>
          <a:off x="10528300" y="1001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70709</xdr:rowOff>
    </xdr:from>
    <xdr:to>
      <xdr:col>55</xdr:col>
      <xdr:colOff>88900</xdr:colOff>
      <xdr:row>58</xdr:row>
      <xdr:rowOff>70709</xdr:rowOff>
    </xdr:to>
    <xdr:cxnSp macro="">
      <xdr:nvCxnSpPr>
        <xdr:cNvPr id="344" name="直線コネクタ 343"/>
        <xdr:cNvCxnSpPr/>
      </xdr:nvCxnSpPr>
      <xdr:spPr>
        <a:xfrm>
          <a:off x="10388600" y="1001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12813</xdr:rowOff>
    </xdr:from>
    <xdr:ext cx="534377" cy="259045"/>
    <xdr:sp macro="" textlink="">
      <xdr:nvSpPr>
        <xdr:cNvPr id="345" name="農林水産業費最大値テキスト"/>
        <xdr:cNvSpPr txBox="1"/>
      </xdr:nvSpPr>
      <xdr:spPr>
        <a:xfrm>
          <a:off x="10528300" y="841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66136</xdr:rowOff>
    </xdr:from>
    <xdr:to>
      <xdr:col>55</xdr:col>
      <xdr:colOff>88900</xdr:colOff>
      <xdr:row>50</xdr:row>
      <xdr:rowOff>66136</xdr:rowOff>
    </xdr:to>
    <xdr:cxnSp macro="">
      <xdr:nvCxnSpPr>
        <xdr:cNvPr id="346" name="直線コネクタ 345"/>
        <xdr:cNvCxnSpPr/>
      </xdr:nvCxnSpPr>
      <xdr:spPr>
        <a:xfrm>
          <a:off x="10388600" y="863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45517</xdr:rowOff>
    </xdr:from>
    <xdr:to>
      <xdr:col>55</xdr:col>
      <xdr:colOff>0</xdr:colOff>
      <xdr:row>57</xdr:row>
      <xdr:rowOff>50683</xdr:rowOff>
    </xdr:to>
    <xdr:cxnSp macro="">
      <xdr:nvCxnSpPr>
        <xdr:cNvPr id="347" name="直線コネクタ 346"/>
        <xdr:cNvCxnSpPr/>
      </xdr:nvCxnSpPr>
      <xdr:spPr>
        <a:xfrm>
          <a:off x="9639300" y="9818167"/>
          <a:ext cx="8382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17731</xdr:rowOff>
    </xdr:from>
    <xdr:ext cx="469744" cy="259045"/>
    <xdr:sp macro="" textlink="">
      <xdr:nvSpPr>
        <xdr:cNvPr id="348" name="農林水産業費平均値テキスト"/>
        <xdr:cNvSpPr txBox="1"/>
      </xdr:nvSpPr>
      <xdr:spPr>
        <a:xfrm>
          <a:off x="10528300" y="9447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166304</xdr:rowOff>
    </xdr:from>
    <xdr:to>
      <xdr:col>55</xdr:col>
      <xdr:colOff>50800</xdr:colOff>
      <xdr:row>56</xdr:row>
      <xdr:rowOff>96454</xdr:rowOff>
    </xdr:to>
    <xdr:sp macro="" textlink="">
      <xdr:nvSpPr>
        <xdr:cNvPr id="349" name="フローチャート: 判断 348"/>
        <xdr:cNvSpPr/>
      </xdr:nvSpPr>
      <xdr:spPr>
        <a:xfrm>
          <a:off x="104267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125709</xdr:rowOff>
    </xdr:from>
    <xdr:to>
      <xdr:col>50</xdr:col>
      <xdr:colOff>114300</xdr:colOff>
      <xdr:row>57</xdr:row>
      <xdr:rowOff>45517</xdr:rowOff>
    </xdr:to>
    <xdr:cxnSp macro="">
      <xdr:nvCxnSpPr>
        <xdr:cNvPr id="350" name="直線コネクタ 349"/>
        <xdr:cNvCxnSpPr/>
      </xdr:nvCxnSpPr>
      <xdr:spPr>
        <a:xfrm>
          <a:off x="8750300" y="9726909"/>
          <a:ext cx="889000" cy="9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20046</xdr:rowOff>
    </xdr:from>
    <xdr:to>
      <xdr:col>50</xdr:col>
      <xdr:colOff>165100</xdr:colOff>
      <xdr:row>56</xdr:row>
      <xdr:rowOff>121646</xdr:rowOff>
    </xdr:to>
    <xdr:sp macro="" textlink="">
      <xdr:nvSpPr>
        <xdr:cNvPr id="351" name="フローチャート: 判断 350"/>
        <xdr:cNvSpPr/>
      </xdr:nvSpPr>
      <xdr:spPr>
        <a:xfrm>
          <a:off x="9588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138173</xdr:rowOff>
    </xdr:from>
    <xdr:ext cx="469744" cy="259045"/>
    <xdr:sp macro="" textlink="">
      <xdr:nvSpPr>
        <xdr:cNvPr id="352" name="テキスト ボックス 351"/>
        <xdr:cNvSpPr txBox="1"/>
      </xdr:nvSpPr>
      <xdr:spPr>
        <a:xfrm>
          <a:off x="9404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125709</xdr:rowOff>
    </xdr:from>
    <xdr:to>
      <xdr:col>45</xdr:col>
      <xdr:colOff>177800</xdr:colOff>
      <xdr:row>57</xdr:row>
      <xdr:rowOff>63622</xdr:rowOff>
    </xdr:to>
    <xdr:cxnSp macro="">
      <xdr:nvCxnSpPr>
        <xdr:cNvPr id="353" name="直線コネクタ 352"/>
        <xdr:cNvCxnSpPr/>
      </xdr:nvCxnSpPr>
      <xdr:spPr>
        <a:xfrm flipV="1">
          <a:off x="7861300" y="9726909"/>
          <a:ext cx="889000" cy="10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169642</xdr:rowOff>
    </xdr:from>
    <xdr:to>
      <xdr:col>46</xdr:col>
      <xdr:colOff>38100</xdr:colOff>
      <xdr:row>56</xdr:row>
      <xdr:rowOff>99792</xdr:rowOff>
    </xdr:to>
    <xdr:sp macro="" textlink="">
      <xdr:nvSpPr>
        <xdr:cNvPr id="354" name="フローチャート: 判断 353"/>
        <xdr:cNvSpPr/>
      </xdr:nvSpPr>
      <xdr:spPr>
        <a:xfrm>
          <a:off x="8699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116319</xdr:rowOff>
    </xdr:from>
    <xdr:ext cx="469744" cy="259045"/>
    <xdr:sp macro="" textlink="">
      <xdr:nvSpPr>
        <xdr:cNvPr id="355" name="テキスト ボックス 354"/>
        <xdr:cNvSpPr txBox="1"/>
      </xdr:nvSpPr>
      <xdr:spPr>
        <a:xfrm>
          <a:off x="8515428" y="937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164115</xdr:rowOff>
    </xdr:from>
    <xdr:to>
      <xdr:col>41</xdr:col>
      <xdr:colOff>50800</xdr:colOff>
      <xdr:row>57</xdr:row>
      <xdr:rowOff>63622</xdr:rowOff>
    </xdr:to>
    <xdr:cxnSp macro="">
      <xdr:nvCxnSpPr>
        <xdr:cNvPr id="356" name="直線コネクタ 355"/>
        <xdr:cNvCxnSpPr/>
      </xdr:nvCxnSpPr>
      <xdr:spPr>
        <a:xfrm>
          <a:off x="6972300" y="9765315"/>
          <a:ext cx="889000" cy="7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25440</xdr:rowOff>
    </xdr:from>
    <xdr:to>
      <xdr:col>41</xdr:col>
      <xdr:colOff>101600</xdr:colOff>
      <xdr:row>57</xdr:row>
      <xdr:rowOff>127040</xdr:rowOff>
    </xdr:to>
    <xdr:sp macro="" textlink="">
      <xdr:nvSpPr>
        <xdr:cNvPr id="357" name="フローチャート: 判断 356"/>
        <xdr:cNvSpPr/>
      </xdr:nvSpPr>
      <xdr:spPr>
        <a:xfrm>
          <a:off x="7810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118167</xdr:rowOff>
    </xdr:from>
    <xdr:ext cx="469744" cy="259045"/>
    <xdr:sp macro="" textlink="">
      <xdr:nvSpPr>
        <xdr:cNvPr id="358" name="テキスト ボックス 357"/>
        <xdr:cNvSpPr txBox="1"/>
      </xdr:nvSpPr>
      <xdr:spPr>
        <a:xfrm>
          <a:off x="7626428"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170921</xdr:rowOff>
    </xdr:from>
    <xdr:to>
      <xdr:col>36</xdr:col>
      <xdr:colOff>165100</xdr:colOff>
      <xdr:row>57</xdr:row>
      <xdr:rowOff>101071</xdr:rowOff>
    </xdr:to>
    <xdr:sp macro="" textlink="">
      <xdr:nvSpPr>
        <xdr:cNvPr id="359" name="フローチャート: 判断 358"/>
        <xdr:cNvSpPr/>
      </xdr:nvSpPr>
      <xdr:spPr>
        <a:xfrm>
          <a:off x="6921500" y="977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92198</xdr:rowOff>
    </xdr:from>
    <xdr:ext cx="469744" cy="259045"/>
    <xdr:sp macro="" textlink="">
      <xdr:nvSpPr>
        <xdr:cNvPr id="360" name="テキスト ボックス 359"/>
        <xdr:cNvSpPr txBox="1"/>
      </xdr:nvSpPr>
      <xdr:spPr>
        <a:xfrm>
          <a:off x="6737428" y="986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171333</xdr:rowOff>
    </xdr:from>
    <xdr:to>
      <xdr:col>55</xdr:col>
      <xdr:colOff>50800</xdr:colOff>
      <xdr:row>57</xdr:row>
      <xdr:rowOff>101483</xdr:rowOff>
    </xdr:to>
    <xdr:sp macro="" textlink="">
      <xdr:nvSpPr>
        <xdr:cNvPr id="366" name="楕円 365"/>
        <xdr:cNvSpPr/>
      </xdr:nvSpPr>
      <xdr:spPr>
        <a:xfrm>
          <a:off x="10426700" y="977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149760</xdr:rowOff>
    </xdr:from>
    <xdr:ext cx="469744" cy="259045"/>
    <xdr:sp macro="" textlink="">
      <xdr:nvSpPr>
        <xdr:cNvPr id="367" name="農林水産業費該当値テキスト"/>
        <xdr:cNvSpPr txBox="1"/>
      </xdr:nvSpPr>
      <xdr:spPr>
        <a:xfrm>
          <a:off x="10528300" y="975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166167</xdr:rowOff>
    </xdr:from>
    <xdr:to>
      <xdr:col>50</xdr:col>
      <xdr:colOff>165100</xdr:colOff>
      <xdr:row>57</xdr:row>
      <xdr:rowOff>96317</xdr:rowOff>
    </xdr:to>
    <xdr:sp macro="" textlink="">
      <xdr:nvSpPr>
        <xdr:cNvPr id="368" name="楕円 367"/>
        <xdr:cNvSpPr/>
      </xdr:nvSpPr>
      <xdr:spPr>
        <a:xfrm>
          <a:off x="9588500" y="97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87444</xdr:rowOff>
    </xdr:from>
    <xdr:ext cx="469744" cy="259045"/>
    <xdr:sp macro="" textlink="">
      <xdr:nvSpPr>
        <xdr:cNvPr id="369" name="テキスト ボックス 368"/>
        <xdr:cNvSpPr txBox="1"/>
      </xdr:nvSpPr>
      <xdr:spPr>
        <a:xfrm>
          <a:off x="9404428" y="98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74909</xdr:rowOff>
    </xdr:from>
    <xdr:to>
      <xdr:col>46</xdr:col>
      <xdr:colOff>38100</xdr:colOff>
      <xdr:row>57</xdr:row>
      <xdr:rowOff>5059</xdr:rowOff>
    </xdr:to>
    <xdr:sp macro="" textlink="">
      <xdr:nvSpPr>
        <xdr:cNvPr id="370" name="楕円 369"/>
        <xdr:cNvSpPr/>
      </xdr:nvSpPr>
      <xdr:spPr>
        <a:xfrm>
          <a:off x="8699500" y="967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167636</xdr:rowOff>
    </xdr:from>
    <xdr:ext cx="469744" cy="259045"/>
    <xdr:sp macro="" textlink="">
      <xdr:nvSpPr>
        <xdr:cNvPr id="371" name="テキスト ボックス 370"/>
        <xdr:cNvSpPr txBox="1"/>
      </xdr:nvSpPr>
      <xdr:spPr>
        <a:xfrm>
          <a:off x="8515428" y="976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12822</xdr:rowOff>
    </xdr:from>
    <xdr:to>
      <xdr:col>41</xdr:col>
      <xdr:colOff>101600</xdr:colOff>
      <xdr:row>57</xdr:row>
      <xdr:rowOff>114422</xdr:rowOff>
    </xdr:to>
    <xdr:sp macro="" textlink="">
      <xdr:nvSpPr>
        <xdr:cNvPr id="372" name="楕円 371"/>
        <xdr:cNvSpPr/>
      </xdr:nvSpPr>
      <xdr:spPr>
        <a:xfrm>
          <a:off x="7810500" y="978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130949</xdr:rowOff>
    </xdr:from>
    <xdr:ext cx="469744" cy="259045"/>
    <xdr:sp macro="" textlink="">
      <xdr:nvSpPr>
        <xdr:cNvPr id="373" name="テキスト ボックス 372"/>
        <xdr:cNvSpPr txBox="1"/>
      </xdr:nvSpPr>
      <xdr:spPr>
        <a:xfrm>
          <a:off x="7626428" y="956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113315</xdr:rowOff>
    </xdr:from>
    <xdr:to>
      <xdr:col>36</xdr:col>
      <xdr:colOff>165100</xdr:colOff>
      <xdr:row>57</xdr:row>
      <xdr:rowOff>43465</xdr:rowOff>
    </xdr:to>
    <xdr:sp macro="" textlink="">
      <xdr:nvSpPr>
        <xdr:cNvPr id="374" name="楕円 373"/>
        <xdr:cNvSpPr/>
      </xdr:nvSpPr>
      <xdr:spPr>
        <a:xfrm>
          <a:off x="6921500" y="97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59992</xdr:rowOff>
    </xdr:from>
    <xdr:ext cx="469744" cy="259045"/>
    <xdr:sp macro="" textlink="">
      <xdr:nvSpPr>
        <xdr:cNvPr id="375" name="テキスト ボックス 374"/>
        <xdr:cNvSpPr txBox="1"/>
      </xdr:nvSpPr>
      <xdr:spPr>
        <a:xfrm>
          <a:off x="6737428" y="948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157493</xdr:rowOff>
    </xdr:from>
    <xdr:to>
      <xdr:col>54</xdr:col>
      <xdr:colOff>189865</xdr:colOff>
      <xdr:row>78</xdr:row>
      <xdr:rowOff>42241</xdr:rowOff>
    </xdr:to>
    <xdr:cxnSp macro="">
      <xdr:nvCxnSpPr>
        <xdr:cNvPr id="399" name="直線コネクタ 398"/>
        <xdr:cNvCxnSpPr/>
      </xdr:nvCxnSpPr>
      <xdr:spPr>
        <a:xfrm flipV="1">
          <a:off x="10475595" y="12158993"/>
          <a:ext cx="1270" cy="125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46068</xdr:rowOff>
    </xdr:from>
    <xdr:ext cx="469744" cy="259045"/>
    <xdr:sp macro="" textlink="">
      <xdr:nvSpPr>
        <xdr:cNvPr id="400" name="商工費最小値テキスト"/>
        <xdr:cNvSpPr txBox="1"/>
      </xdr:nvSpPr>
      <xdr:spPr>
        <a:xfrm>
          <a:off x="10528300" y="134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42241</xdr:rowOff>
    </xdr:from>
    <xdr:to>
      <xdr:col>55</xdr:col>
      <xdr:colOff>88900</xdr:colOff>
      <xdr:row>78</xdr:row>
      <xdr:rowOff>42241</xdr:rowOff>
    </xdr:to>
    <xdr:cxnSp macro="">
      <xdr:nvCxnSpPr>
        <xdr:cNvPr id="401" name="直線コネクタ 400"/>
        <xdr:cNvCxnSpPr/>
      </xdr:nvCxnSpPr>
      <xdr:spPr>
        <a:xfrm>
          <a:off x="10388600" y="1341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104170</xdr:rowOff>
    </xdr:from>
    <xdr:ext cx="534377" cy="259045"/>
    <xdr:sp macro="" textlink="">
      <xdr:nvSpPr>
        <xdr:cNvPr id="402" name="商工費最大値テキスト"/>
        <xdr:cNvSpPr txBox="1"/>
      </xdr:nvSpPr>
      <xdr:spPr>
        <a:xfrm>
          <a:off x="10528300" y="119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157493</xdr:rowOff>
    </xdr:from>
    <xdr:to>
      <xdr:col>55</xdr:col>
      <xdr:colOff>88900</xdr:colOff>
      <xdr:row>70</xdr:row>
      <xdr:rowOff>157493</xdr:rowOff>
    </xdr:to>
    <xdr:cxnSp macro="">
      <xdr:nvCxnSpPr>
        <xdr:cNvPr id="403" name="直線コネクタ 402"/>
        <xdr:cNvCxnSpPr/>
      </xdr:nvCxnSpPr>
      <xdr:spPr>
        <a:xfrm>
          <a:off x="10388600" y="1215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165646</xdr:rowOff>
    </xdr:from>
    <xdr:to>
      <xdr:col>55</xdr:col>
      <xdr:colOff>0</xdr:colOff>
      <xdr:row>75</xdr:row>
      <xdr:rowOff>126822</xdr:rowOff>
    </xdr:to>
    <xdr:cxnSp macro="">
      <xdr:nvCxnSpPr>
        <xdr:cNvPr id="404" name="直線コネクタ 403"/>
        <xdr:cNvCxnSpPr/>
      </xdr:nvCxnSpPr>
      <xdr:spPr>
        <a:xfrm>
          <a:off x="9639300" y="12852946"/>
          <a:ext cx="838200" cy="1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155757</xdr:rowOff>
    </xdr:from>
    <xdr:ext cx="534377" cy="259045"/>
    <xdr:sp macro="" textlink="">
      <xdr:nvSpPr>
        <xdr:cNvPr id="405" name="商工費平均値テキスト"/>
        <xdr:cNvSpPr txBox="1"/>
      </xdr:nvSpPr>
      <xdr:spPr>
        <a:xfrm>
          <a:off x="10528300" y="13014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5880</xdr:rowOff>
    </xdr:from>
    <xdr:to>
      <xdr:col>55</xdr:col>
      <xdr:colOff>50800</xdr:colOff>
      <xdr:row>76</xdr:row>
      <xdr:rowOff>107480</xdr:rowOff>
    </xdr:to>
    <xdr:sp macro="" textlink="">
      <xdr:nvSpPr>
        <xdr:cNvPr id="406" name="フローチャート: 判断 405"/>
        <xdr:cNvSpPr/>
      </xdr:nvSpPr>
      <xdr:spPr>
        <a:xfrm>
          <a:off x="104267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140957</xdr:rowOff>
    </xdr:from>
    <xdr:to>
      <xdr:col>50</xdr:col>
      <xdr:colOff>114300</xdr:colOff>
      <xdr:row>74</xdr:row>
      <xdr:rowOff>165646</xdr:rowOff>
    </xdr:to>
    <xdr:cxnSp macro="">
      <xdr:nvCxnSpPr>
        <xdr:cNvPr id="407" name="直線コネクタ 406"/>
        <xdr:cNvCxnSpPr/>
      </xdr:nvCxnSpPr>
      <xdr:spPr>
        <a:xfrm>
          <a:off x="8750300" y="12828257"/>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157099</xdr:rowOff>
    </xdr:from>
    <xdr:to>
      <xdr:col>50</xdr:col>
      <xdr:colOff>165100</xdr:colOff>
      <xdr:row>76</xdr:row>
      <xdr:rowOff>87249</xdr:rowOff>
    </xdr:to>
    <xdr:sp macro="" textlink="">
      <xdr:nvSpPr>
        <xdr:cNvPr id="408" name="フローチャート: 判断 407"/>
        <xdr:cNvSpPr/>
      </xdr:nvSpPr>
      <xdr:spPr>
        <a:xfrm>
          <a:off x="9588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78376</xdr:rowOff>
    </xdr:from>
    <xdr:ext cx="534377" cy="259045"/>
    <xdr:sp macro="" textlink="">
      <xdr:nvSpPr>
        <xdr:cNvPr id="409" name="テキスト ボックス 408"/>
        <xdr:cNvSpPr txBox="1"/>
      </xdr:nvSpPr>
      <xdr:spPr>
        <a:xfrm>
          <a:off x="9372111" y="1310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140957</xdr:rowOff>
    </xdr:from>
    <xdr:to>
      <xdr:col>45</xdr:col>
      <xdr:colOff>177800</xdr:colOff>
      <xdr:row>74</xdr:row>
      <xdr:rowOff>141834</xdr:rowOff>
    </xdr:to>
    <xdr:cxnSp macro="">
      <xdr:nvCxnSpPr>
        <xdr:cNvPr id="410" name="直線コネクタ 409"/>
        <xdr:cNvCxnSpPr/>
      </xdr:nvCxnSpPr>
      <xdr:spPr>
        <a:xfrm flipV="1">
          <a:off x="7861300" y="12828257"/>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53124</xdr:rowOff>
    </xdr:from>
    <xdr:to>
      <xdr:col>46</xdr:col>
      <xdr:colOff>38100</xdr:colOff>
      <xdr:row>75</xdr:row>
      <xdr:rowOff>154724</xdr:rowOff>
    </xdr:to>
    <xdr:sp macro="" textlink="">
      <xdr:nvSpPr>
        <xdr:cNvPr id="411" name="フローチャート: 判断 410"/>
        <xdr:cNvSpPr/>
      </xdr:nvSpPr>
      <xdr:spPr>
        <a:xfrm>
          <a:off x="8699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145851</xdr:rowOff>
    </xdr:from>
    <xdr:ext cx="534377" cy="259045"/>
    <xdr:sp macro="" textlink="">
      <xdr:nvSpPr>
        <xdr:cNvPr id="412" name="テキスト ボックス 411"/>
        <xdr:cNvSpPr txBox="1"/>
      </xdr:nvSpPr>
      <xdr:spPr>
        <a:xfrm>
          <a:off x="8483111" y="1300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128651</xdr:rowOff>
    </xdr:from>
    <xdr:to>
      <xdr:col>41</xdr:col>
      <xdr:colOff>50800</xdr:colOff>
      <xdr:row>74</xdr:row>
      <xdr:rowOff>141834</xdr:rowOff>
    </xdr:to>
    <xdr:cxnSp macro="">
      <xdr:nvCxnSpPr>
        <xdr:cNvPr id="413" name="直線コネクタ 412"/>
        <xdr:cNvCxnSpPr/>
      </xdr:nvCxnSpPr>
      <xdr:spPr>
        <a:xfrm>
          <a:off x="6972300" y="12815951"/>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19177</xdr:rowOff>
    </xdr:from>
    <xdr:to>
      <xdr:col>41</xdr:col>
      <xdr:colOff>101600</xdr:colOff>
      <xdr:row>77</xdr:row>
      <xdr:rowOff>120777</xdr:rowOff>
    </xdr:to>
    <xdr:sp macro="" textlink="">
      <xdr:nvSpPr>
        <xdr:cNvPr id="414" name="フローチャート: 判断 413"/>
        <xdr:cNvSpPr/>
      </xdr:nvSpPr>
      <xdr:spPr>
        <a:xfrm>
          <a:off x="7810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111904</xdr:rowOff>
    </xdr:from>
    <xdr:ext cx="469744" cy="259045"/>
    <xdr:sp macro="" textlink="">
      <xdr:nvSpPr>
        <xdr:cNvPr id="415" name="テキスト ボックス 414"/>
        <xdr:cNvSpPr txBox="1"/>
      </xdr:nvSpPr>
      <xdr:spPr>
        <a:xfrm>
          <a:off x="7626428"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31217</xdr:rowOff>
    </xdr:from>
    <xdr:to>
      <xdr:col>36</xdr:col>
      <xdr:colOff>165100</xdr:colOff>
      <xdr:row>77</xdr:row>
      <xdr:rowOff>132817</xdr:rowOff>
    </xdr:to>
    <xdr:sp macro="" textlink="">
      <xdr:nvSpPr>
        <xdr:cNvPr id="416" name="フローチャート: 判断 415"/>
        <xdr:cNvSpPr/>
      </xdr:nvSpPr>
      <xdr:spPr>
        <a:xfrm>
          <a:off x="6921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123944</xdr:rowOff>
    </xdr:from>
    <xdr:ext cx="469744" cy="259045"/>
    <xdr:sp macro="" textlink="">
      <xdr:nvSpPr>
        <xdr:cNvPr id="417" name="テキスト ボックス 416"/>
        <xdr:cNvSpPr txBox="1"/>
      </xdr:nvSpPr>
      <xdr:spPr>
        <a:xfrm>
          <a:off x="6737428"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76022</xdr:rowOff>
    </xdr:from>
    <xdr:to>
      <xdr:col>55</xdr:col>
      <xdr:colOff>50800</xdr:colOff>
      <xdr:row>76</xdr:row>
      <xdr:rowOff>6173</xdr:rowOff>
    </xdr:to>
    <xdr:sp macro="" textlink="">
      <xdr:nvSpPr>
        <xdr:cNvPr id="423" name="楕円 422"/>
        <xdr:cNvSpPr/>
      </xdr:nvSpPr>
      <xdr:spPr>
        <a:xfrm>
          <a:off x="10426700" y="129347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98899</xdr:rowOff>
    </xdr:from>
    <xdr:ext cx="534377" cy="259045"/>
    <xdr:sp macro="" textlink="">
      <xdr:nvSpPr>
        <xdr:cNvPr id="424" name="商工費該当値テキスト"/>
        <xdr:cNvSpPr txBox="1"/>
      </xdr:nvSpPr>
      <xdr:spPr>
        <a:xfrm>
          <a:off x="10528300" y="127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114846</xdr:rowOff>
    </xdr:from>
    <xdr:to>
      <xdr:col>50</xdr:col>
      <xdr:colOff>165100</xdr:colOff>
      <xdr:row>75</xdr:row>
      <xdr:rowOff>44996</xdr:rowOff>
    </xdr:to>
    <xdr:sp macro="" textlink="">
      <xdr:nvSpPr>
        <xdr:cNvPr id="425" name="楕円 424"/>
        <xdr:cNvSpPr/>
      </xdr:nvSpPr>
      <xdr:spPr>
        <a:xfrm>
          <a:off x="9588500" y="1280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61523</xdr:rowOff>
    </xdr:from>
    <xdr:ext cx="534377" cy="259045"/>
    <xdr:sp macro="" textlink="">
      <xdr:nvSpPr>
        <xdr:cNvPr id="426" name="テキスト ボックス 425"/>
        <xdr:cNvSpPr txBox="1"/>
      </xdr:nvSpPr>
      <xdr:spPr>
        <a:xfrm>
          <a:off x="9372111" y="125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90157</xdr:rowOff>
    </xdr:from>
    <xdr:to>
      <xdr:col>46</xdr:col>
      <xdr:colOff>38100</xdr:colOff>
      <xdr:row>75</xdr:row>
      <xdr:rowOff>20307</xdr:rowOff>
    </xdr:to>
    <xdr:sp macro="" textlink="">
      <xdr:nvSpPr>
        <xdr:cNvPr id="427" name="楕円 426"/>
        <xdr:cNvSpPr/>
      </xdr:nvSpPr>
      <xdr:spPr>
        <a:xfrm>
          <a:off x="8699500" y="127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36834</xdr:rowOff>
    </xdr:from>
    <xdr:ext cx="534377" cy="259045"/>
    <xdr:sp macro="" textlink="">
      <xdr:nvSpPr>
        <xdr:cNvPr id="428" name="テキスト ボックス 427"/>
        <xdr:cNvSpPr txBox="1"/>
      </xdr:nvSpPr>
      <xdr:spPr>
        <a:xfrm>
          <a:off x="8483111" y="1255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91034</xdr:rowOff>
    </xdr:from>
    <xdr:to>
      <xdr:col>41</xdr:col>
      <xdr:colOff>101600</xdr:colOff>
      <xdr:row>75</xdr:row>
      <xdr:rowOff>21184</xdr:rowOff>
    </xdr:to>
    <xdr:sp macro="" textlink="">
      <xdr:nvSpPr>
        <xdr:cNvPr id="429" name="楕円 428"/>
        <xdr:cNvSpPr/>
      </xdr:nvSpPr>
      <xdr:spPr>
        <a:xfrm>
          <a:off x="7810500" y="1277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37711</xdr:rowOff>
    </xdr:from>
    <xdr:ext cx="534377" cy="259045"/>
    <xdr:sp macro="" textlink="">
      <xdr:nvSpPr>
        <xdr:cNvPr id="430" name="テキスト ボックス 429"/>
        <xdr:cNvSpPr txBox="1"/>
      </xdr:nvSpPr>
      <xdr:spPr>
        <a:xfrm>
          <a:off x="7594111" y="1255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77851</xdr:rowOff>
    </xdr:from>
    <xdr:to>
      <xdr:col>36</xdr:col>
      <xdr:colOff>165100</xdr:colOff>
      <xdr:row>75</xdr:row>
      <xdr:rowOff>8001</xdr:rowOff>
    </xdr:to>
    <xdr:sp macro="" textlink="">
      <xdr:nvSpPr>
        <xdr:cNvPr id="431" name="楕円 430"/>
        <xdr:cNvSpPr/>
      </xdr:nvSpPr>
      <xdr:spPr>
        <a:xfrm>
          <a:off x="6921500" y="1276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24528</xdr:rowOff>
    </xdr:from>
    <xdr:ext cx="534377" cy="259045"/>
    <xdr:sp macro="" textlink="">
      <xdr:nvSpPr>
        <xdr:cNvPr id="432" name="テキスト ボックス 431"/>
        <xdr:cNvSpPr txBox="1"/>
      </xdr:nvSpPr>
      <xdr:spPr>
        <a:xfrm>
          <a:off x="6705111" y="1254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61824</xdr:rowOff>
    </xdr:from>
    <xdr:to>
      <xdr:col>54</xdr:col>
      <xdr:colOff>189865</xdr:colOff>
      <xdr:row>99</xdr:row>
      <xdr:rowOff>89942</xdr:rowOff>
    </xdr:to>
    <xdr:cxnSp macro="">
      <xdr:nvCxnSpPr>
        <xdr:cNvPr id="457" name="直線コネクタ 456"/>
        <xdr:cNvCxnSpPr/>
      </xdr:nvCxnSpPr>
      <xdr:spPr>
        <a:xfrm flipV="1">
          <a:off x="10475595" y="15492324"/>
          <a:ext cx="1270" cy="15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93769</xdr:rowOff>
    </xdr:from>
    <xdr:ext cx="534377" cy="259045"/>
    <xdr:sp macro="" textlink="">
      <xdr:nvSpPr>
        <xdr:cNvPr id="458" name="土木費最小値テキスト"/>
        <xdr:cNvSpPr txBox="1"/>
      </xdr:nvSpPr>
      <xdr:spPr>
        <a:xfrm>
          <a:off x="10528300" y="1706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89942</xdr:rowOff>
    </xdr:from>
    <xdr:to>
      <xdr:col>55</xdr:col>
      <xdr:colOff>88900</xdr:colOff>
      <xdr:row>99</xdr:row>
      <xdr:rowOff>89942</xdr:rowOff>
    </xdr:to>
    <xdr:cxnSp macro="">
      <xdr:nvCxnSpPr>
        <xdr:cNvPr id="459" name="直線コネクタ 458"/>
        <xdr:cNvCxnSpPr/>
      </xdr:nvCxnSpPr>
      <xdr:spPr>
        <a:xfrm>
          <a:off x="10388600" y="1706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8501</xdr:rowOff>
    </xdr:from>
    <xdr:ext cx="534377" cy="259045"/>
    <xdr:sp macro="" textlink="">
      <xdr:nvSpPr>
        <xdr:cNvPr id="460" name="土木費最大値テキスト"/>
        <xdr:cNvSpPr txBox="1"/>
      </xdr:nvSpPr>
      <xdr:spPr>
        <a:xfrm>
          <a:off x="10528300" y="1526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61824</xdr:rowOff>
    </xdr:from>
    <xdr:to>
      <xdr:col>55</xdr:col>
      <xdr:colOff>88900</xdr:colOff>
      <xdr:row>90</xdr:row>
      <xdr:rowOff>61824</xdr:rowOff>
    </xdr:to>
    <xdr:cxnSp macro="">
      <xdr:nvCxnSpPr>
        <xdr:cNvPr id="461" name="直線コネクタ 460"/>
        <xdr:cNvCxnSpPr/>
      </xdr:nvCxnSpPr>
      <xdr:spPr>
        <a:xfrm>
          <a:off x="10388600" y="1549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28524</xdr:rowOff>
    </xdr:from>
    <xdr:to>
      <xdr:col>55</xdr:col>
      <xdr:colOff>0</xdr:colOff>
      <xdr:row>96</xdr:row>
      <xdr:rowOff>127927</xdr:rowOff>
    </xdr:to>
    <xdr:cxnSp macro="">
      <xdr:nvCxnSpPr>
        <xdr:cNvPr id="462" name="直線コネクタ 461"/>
        <xdr:cNvCxnSpPr/>
      </xdr:nvCxnSpPr>
      <xdr:spPr>
        <a:xfrm>
          <a:off x="9639300" y="16316274"/>
          <a:ext cx="838200" cy="27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116997</xdr:rowOff>
    </xdr:from>
    <xdr:ext cx="534377" cy="259045"/>
    <xdr:sp macro="" textlink="">
      <xdr:nvSpPr>
        <xdr:cNvPr id="463" name="土木費平均値テキスト"/>
        <xdr:cNvSpPr txBox="1"/>
      </xdr:nvSpPr>
      <xdr:spPr>
        <a:xfrm>
          <a:off x="10528300" y="16233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94120</xdr:rowOff>
    </xdr:from>
    <xdr:to>
      <xdr:col>55</xdr:col>
      <xdr:colOff>50800</xdr:colOff>
      <xdr:row>96</xdr:row>
      <xdr:rowOff>24270</xdr:rowOff>
    </xdr:to>
    <xdr:sp macro="" textlink="">
      <xdr:nvSpPr>
        <xdr:cNvPr id="464" name="フローチャート: 判断 463"/>
        <xdr:cNvSpPr/>
      </xdr:nvSpPr>
      <xdr:spPr>
        <a:xfrm>
          <a:off x="104267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40563</xdr:rowOff>
    </xdr:from>
    <xdr:to>
      <xdr:col>50</xdr:col>
      <xdr:colOff>114300</xdr:colOff>
      <xdr:row>95</xdr:row>
      <xdr:rowOff>28524</xdr:rowOff>
    </xdr:to>
    <xdr:cxnSp macro="">
      <xdr:nvCxnSpPr>
        <xdr:cNvPr id="465" name="直線コネクタ 464"/>
        <xdr:cNvCxnSpPr/>
      </xdr:nvCxnSpPr>
      <xdr:spPr>
        <a:xfrm>
          <a:off x="8750300" y="16156863"/>
          <a:ext cx="889000" cy="15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86613</xdr:rowOff>
    </xdr:from>
    <xdr:to>
      <xdr:col>50</xdr:col>
      <xdr:colOff>165100</xdr:colOff>
      <xdr:row>96</xdr:row>
      <xdr:rowOff>16763</xdr:rowOff>
    </xdr:to>
    <xdr:sp macro="" textlink="">
      <xdr:nvSpPr>
        <xdr:cNvPr id="466" name="フローチャート: 判断 465"/>
        <xdr:cNvSpPr/>
      </xdr:nvSpPr>
      <xdr:spPr>
        <a:xfrm>
          <a:off x="9588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7890</xdr:rowOff>
    </xdr:from>
    <xdr:ext cx="534377" cy="259045"/>
    <xdr:sp macro="" textlink="">
      <xdr:nvSpPr>
        <xdr:cNvPr id="467" name="テキスト ボックス 466"/>
        <xdr:cNvSpPr txBox="1"/>
      </xdr:nvSpPr>
      <xdr:spPr>
        <a:xfrm>
          <a:off x="9372111" y="1646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40563</xdr:rowOff>
    </xdr:from>
    <xdr:to>
      <xdr:col>45</xdr:col>
      <xdr:colOff>177800</xdr:colOff>
      <xdr:row>94</xdr:row>
      <xdr:rowOff>106590</xdr:rowOff>
    </xdr:to>
    <xdr:cxnSp macro="">
      <xdr:nvCxnSpPr>
        <xdr:cNvPr id="468" name="直線コネクタ 467"/>
        <xdr:cNvCxnSpPr/>
      </xdr:nvCxnSpPr>
      <xdr:spPr>
        <a:xfrm flipV="1">
          <a:off x="7861300" y="16156863"/>
          <a:ext cx="889000" cy="6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89852</xdr:rowOff>
    </xdr:from>
    <xdr:to>
      <xdr:col>46</xdr:col>
      <xdr:colOff>38100</xdr:colOff>
      <xdr:row>96</xdr:row>
      <xdr:rowOff>20002</xdr:rowOff>
    </xdr:to>
    <xdr:sp macro="" textlink="">
      <xdr:nvSpPr>
        <xdr:cNvPr id="469" name="フローチャート: 判断 468"/>
        <xdr:cNvSpPr/>
      </xdr:nvSpPr>
      <xdr:spPr>
        <a:xfrm>
          <a:off x="8699500" y="163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11129</xdr:rowOff>
    </xdr:from>
    <xdr:ext cx="534377" cy="259045"/>
    <xdr:sp macro="" textlink="">
      <xdr:nvSpPr>
        <xdr:cNvPr id="470" name="テキスト ボックス 469"/>
        <xdr:cNvSpPr txBox="1"/>
      </xdr:nvSpPr>
      <xdr:spPr>
        <a:xfrm>
          <a:off x="8483111" y="1647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106590</xdr:rowOff>
    </xdr:from>
    <xdr:to>
      <xdr:col>41</xdr:col>
      <xdr:colOff>50800</xdr:colOff>
      <xdr:row>96</xdr:row>
      <xdr:rowOff>66815</xdr:rowOff>
    </xdr:to>
    <xdr:cxnSp macro="">
      <xdr:nvCxnSpPr>
        <xdr:cNvPr id="471" name="直線コネクタ 470"/>
        <xdr:cNvCxnSpPr/>
      </xdr:nvCxnSpPr>
      <xdr:spPr>
        <a:xfrm flipV="1">
          <a:off x="6972300" y="16222890"/>
          <a:ext cx="889000" cy="30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24434</xdr:rowOff>
    </xdr:from>
    <xdr:to>
      <xdr:col>41</xdr:col>
      <xdr:colOff>101600</xdr:colOff>
      <xdr:row>97</xdr:row>
      <xdr:rowOff>126034</xdr:rowOff>
    </xdr:to>
    <xdr:sp macro="" textlink="">
      <xdr:nvSpPr>
        <xdr:cNvPr id="472" name="フローチャート: 判断 471"/>
        <xdr:cNvSpPr/>
      </xdr:nvSpPr>
      <xdr:spPr>
        <a:xfrm>
          <a:off x="7810500" y="166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117161</xdr:rowOff>
    </xdr:from>
    <xdr:ext cx="534377" cy="259045"/>
    <xdr:sp macro="" textlink="">
      <xdr:nvSpPr>
        <xdr:cNvPr id="473" name="テキスト ボックス 472"/>
        <xdr:cNvSpPr txBox="1"/>
      </xdr:nvSpPr>
      <xdr:spPr>
        <a:xfrm>
          <a:off x="7594111" y="167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141821</xdr:rowOff>
    </xdr:from>
    <xdr:to>
      <xdr:col>36</xdr:col>
      <xdr:colOff>165100</xdr:colOff>
      <xdr:row>97</xdr:row>
      <xdr:rowOff>71971</xdr:rowOff>
    </xdr:to>
    <xdr:sp macro="" textlink="">
      <xdr:nvSpPr>
        <xdr:cNvPr id="474" name="フローチャート: 判断 473"/>
        <xdr:cNvSpPr/>
      </xdr:nvSpPr>
      <xdr:spPr>
        <a:xfrm>
          <a:off x="6921500" y="166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63098</xdr:rowOff>
    </xdr:from>
    <xdr:ext cx="534377" cy="259045"/>
    <xdr:sp macro="" textlink="">
      <xdr:nvSpPr>
        <xdr:cNvPr id="475" name="テキスト ボックス 474"/>
        <xdr:cNvSpPr txBox="1"/>
      </xdr:nvSpPr>
      <xdr:spPr>
        <a:xfrm>
          <a:off x="6705111" y="1669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77127</xdr:rowOff>
    </xdr:from>
    <xdr:to>
      <xdr:col>55</xdr:col>
      <xdr:colOff>50800</xdr:colOff>
      <xdr:row>97</xdr:row>
      <xdr:rowOff>7277</xdr:rowOff>
    </xdr:to>
    <xdr:sp macro="" textlink="">
      <xdr:nvSpPr>
        <xdr:cNvPr id="481" name="楕円 480"/>
        <xdr:cNvSpPr/>
      </xdr:nvSpPr>
      <xdr:spPr>
        <a:xfrm>
          <a:off x="10426700" y="1653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55554</xdr:rowOff>
    </xdr:from>
    <xdr:ext cx="534377" cy="259045"/>
    <xdr:sp macro="" textlink="">
      <xdr:nvSpPr>
        <xdr:cNvPr id="482" name="土木費該当値テキスト"/>
        <xdr:cNvSpPr txBox="1"/>
      </xdr:nvSpPr>
      <xdr:spPr>
        <a:xfrm>
          <a:off x="10528300" y="1651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149174</xdr:rowOff>
    </xdr:from>
    <xdr:to>
      <xdr:col>50</xdr:col>
      <xdr:colOff>165100</xdr:colOff>
      <xdr:row>95</xdr:row>
      <xdr:rowOff>79324</xdr:rowOff>
    </xdr:to>
    <xdr:sp macro="" textlink="">
      <xdr:nvSpPr>
        <xdr:cNvPr id="483" name="楕円 482"/>
        <xdr:cNvSpPr/>
      </xdr:nvSpPr>
      <xdr:spPr>
        <a:xfrm>
          <a:off x="9588500" y="1626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95851</xdr:rowOff>
    </xdr:from>
    <xdr:ext cx="534377" cy="259045"/>
    <xdr:sp macro="" textlink="">
      <xdr:nvSpPr>
        <xdr:cNvPr id="484" name="テキスト ボックス 483"/>
        <xdr:cNvSpPr txBox="1"/>
      </xdr:nvSpPr>
      <xdr:spPr>
        <a:xfrm>
          <a:off x="9372111" y="160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161213</xdr:rowOff>
    </xdr:from>
    <xdr:to>
      <xdr:col>46</xdr:col>
      <xdr:colOff>38100</xdr:colOff>
      <xdr:row>94</xdr:row>
      <xdr:rowOff>91363</xdr:rowOff>
    </xdr:to>
    <xdr:sp macro="" textlink="">
      <xdr:nvSpPr>
        <xdr:cNvPr id="485" name="楕円 484"/>
        <xdr:cNvSpPr/>
      </xdr:nvSpPr>
      <xdr:spPr>
        <a:xfrm>
          <a:off x="8699500" y="1610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107890</xdr:rowOff>
    </xdr:from>
    <xdr:ext cx="534377" cy="259045"/>
    <xdr:sp macro="" textlink="">
      <xdr:nvSpPr>
        <xdr:cNvPr id="486" name="テキスト ボックス 485"/>
        <xdr:cNvSpPr txBox="1"/>
      </xdr:nvSpPr>
      <xdr:spPr>
        <a:xfrm>
          <a:off x="8483111" y="1588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55790</xdr:rowOff>
    </xdr:from>
    <xdr:to>
      <xdr:col>41</xdr:col>
      <xdr:colOff>101600</xdr:colOff>
      <xdr:row>94</xdr:row>
      <xdr:rowOff>157390</xdr:rowOff>
    </xdr:to>
    <xdr:sp macro="" textlink="">
      <xdr:nvSpPr>
        <xdr:cNvPr id="487" name="楕円 486"/>
        <xdr:cNvSpPr/>
      </xdr:nvSpPr>
      <xdr:spPr>
        <a:xfrm>
          <a:off x="7810500" y="1617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2467</xdr:rowOff>
    </xdr:from>
    <xdr:ext cx="534377" cy="259045"/>
    <xdr:sp macro="" textlink="">
      <xdr:nvSpPr>
        <xdr:cNvPr id="488" name="テキスト ボックス 487"/>
        <xdr:cNvSpPr txBox="1"/>
      </xdr:nvSpPr>
      <xdr:spPr>
        <a:xfrm>
          <a:off x="7594111" y="1594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16015</xdr:rowOff>
    </xdr:from>
    <xdr:to>
      <xdr:col>36</xdr:col>
      <xdr:colOff>165100</xdr:colOff>
      <xdr:row>96</xdr:row>
      <xdr:rowOff>117615</xdr:rowOff>
    </xdr:to>
    <xdr:sp macro="" textlink="">
      <xdr:nvSpPr>
        <xdr:cNvPr id="489" name="楕円 488"/>
        <xdr:cNvSpPr/>
      </xdr:nvSpPr>
      <xdr:spPr>
        <a:xfrm>
          <a:off x="6921500" y="164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134142</xdr:rowOff>
    </xdr:from>
    <xdr:ext cx="534377" cy="259045"/>
    <xdr:sp macro="" textlink="">
      <xdr:nvSpPr>
        <xdr:cNvPr id="490" name="テキスト ボックス 489"/>
        <xdr:cNvSpPr txBox="1"/>
      </xdr:nvSpPr>
      <xdr:spPr>
        <a:xfrm>
          <a:off x="6705111" y="162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148209</xdr:rowOff>
    </xdr:from>
    <xdr:to>
      <xdr:col>85</xdr:col>
      <xdr:colOff>126364</xdr:colOff>
      <xdr:row>38</xdr:row>
      <xdr:rowOff>40005</xdr:rowOff>
    </xdr:to>
    <xdr:cxnSp macro="">
      <xdr:nvCxnSpPr>
        <xdr:cNvPr id="515" name="直線コネクタ 514"/>
        <xdr:cNvCxnSpPr/>
      </xdr:nvCxnSpPr>
      <xdr:spPr>
        <a:xfrm flipV="1">
          <a:off x="16317595" y="5120259"/>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43832</xdr:rowOff>
    </xdr:from>
    <xdr:ext cx="534377" cy="259045"/>
    <xdr:sp macro="" textlink="">
      <xdr:nvSpPr>
        <xdr:cNvPr id="516" name="消防費最小値テキスト"/>
        <xdr:cNvSpPr txBox="1"/>
      </xdr:nvSpPr>
      <xdr:spPr>
        <a:xfrm>
          <a:off x="16370300" y="655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40005</xdr:rowOff>
    </xdr:from>
    <xdr:to>
      <xdr:col>86</xdr:col>
      <xdr:colOff>25400</xdr:colOff>
      <xdr:row>38</xdr:row>
      <xdr:rowOff>40005</xdr:rowOff>
    </xdr:to>
    <xdr:cxnSp macro="">
      <xdr:nvCxnSpPr>
        <xdr:cNvPr id="517" name="直線コネクタ 516"/>
        <xdr:cNvCxnSpPr/>
      </xdr:nvCxnSpPr>
      <xdr:spPr>
        <a:xfrm>
          <a:off x="16230600" y="6555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94886</xdr:rowOff>
    </xdr:from>
    <xdr:ext cx="534377" cy="259045"/>
    <xdr:sp macro="" textlink="">
      <xdr:nvSpPr>
        <xdr:cNvPr id="518" name="消防費最大値テキスト"/>
        <xdr:cNvSpPr txBox="1"/>
      </xdr:nvSpPr>
      <xdr:spPr>
        <a:xfrm>
          <a:off x="16370300" y="489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148209</xdr:rowOff>
    </xdr:from>
    <xdr:to>
      <xdr:col>86</xdr:col>
      <xdr:colOff>25400</xdr:colOff>
      <xdr:row>29</xdr:row>
      <xdr:rowOff>148209</xdr:rowOff>
    </xdr:to>
    <xdr:cxnSp macro="">
      <xdr:nvCxnSpPr>
        <xdr:cNvPr id="519" name="直線コネクタ 518"/>
        <xdr:cNvCxnSpPr/>
      </xdr:nvCxnSpPr>
      <xdr:spPr>
        <a:xfrm>
          <a:off x="16230600" y="512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25400</xdr:rowOff>
    </xdr:from>
    <xdr:to>
      <xdr:col>85</xdr:col>
      <xdr:colOff>127000</xdr:colOff>
      <xdr:row>37</xdr:row>
      <xdr:rowOff>57531</xdr:rowOff>
    </xdr:to>
    <xdr:cxnSp macro="">
      <xdr:nvCxnSpPr>
        <xdr:cNvPr id="520" name="直線コネクタ 519"/>
        <xdr:cNvCxnSpPr/>
      </xdr:nvCxnSpPr>
      <xdr:spPr>
        <a:xfrm flipV="1">
          <a:off x="15481300" y="6369050"/>
          <a:ext cx="838200" cy="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55262</xdr:rowOff>
    </xdr:from>
    <xdr:ext cx="534377" cy="259045"/>
    <xdr:sp macro="" textlink="">
      <xdr:nvSpPr>
        <xdr:cNvPr id="521" name="消防費平均値テキスト"/>
        <xdr:cNvSpPr txBox="1"/>
      </xdr:nvSpPr>
      <xdr:spPr>
        <a:xfrm>
          <a:off x="16370300" y="58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32385</xdr:rowOff>
    </xdr:from>
    <xdr:to>
      <xdr:col>85</xdr:col>
      <xdr:colOff>177800</xdr:colOff>
      <xdr:row>35</xdr:row>
      <xdr:rowOff>133985</xdr:rowOff>
    </xdr:to>
    <xdr:sp macro="" textlink="">
      <xdr:nvSpPr>
        <xdr:cNvPr id="522" name="フローチャート: 判断 521"/>
        <xdr:cNvSpPr/>
      </xdr:nvSpPr>
      <xdr:spPr>
        <a:xfrm>
          <a:off x="16268700" y="60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163957</xdr:rowOff>
    </xdr:from>
    <xdr:to>
      <xdr:col>81</xdr:col>
      <xdr:colOff>50800</xdr:colOff>
      <xdr:row>37</xdr:row>
      <xdr:rowOff>57531</xdr:rowOff>
    </xdr:to>
    <xdr:cxnSp macro="">
      <xdr:nvCxnSpPr>
        <xdr:cNvPr id="523" name="直線コネクタ 522"/>
        <xdr:cNvCxnSpPr/>
      </xdr:nvCxnSpPr>
      <xdr:spPr>
        <a:xfrm>
          <a:off x="14592300" y="6336157"/>
          <a:ext cx="889000" cy="6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8509</xdr:rowOff>
    </xdr:from>
    <xdr:to>
      <xdr:col>81</xdr:col>
      <xdr:colOff>101600</xdr:colOff>
      <xdr:row>35</xdr:row>
      <xdr:rowOff>110109</xdr:rowOff>
    </xdr:to>
    <xdr:sp macro="" textlink="">
      <xdr:nvSpPr>
        <xdr:cNvPr id="524" name="フローチャート: 判断 523"/>
        <xdr:cNvSpPr/>
      </xdr:nvSpPr>
      <xdr:spPr>
        <a:xfrm>
          <a:off x="15430500" y="600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126636</xdr:rowOff>
    </xdr:from>
    <xdr:ext cx="534377" cy="259045"/>
    <xdr:sp macro="" textlink="">
      <xdr:nvSpPr>
        <xdr:cNvPr id="525" name="テキスト ボックス 524"/>
        <xdr:cNvSpPr txBox="1"/>
      </xdr:nvSpPr>
      <xdr:spPr>
        <a:xfrm>
          <a:off x="15214111" y="578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163957</xdr:rowOff>
    </xdr:from>
    <xdr:to>
      <xdr:col>76</xdr:col>
      <xdr:colOff>114300</xdr:colOff>
      <xdr:row>37</xdr:row>
      <xdr:rowOff>65786</xdr:rowOff>
    </xdr:to>
    <xdr:cxnSp macro="">
      <xdr:nvCxnSpPr>
        <xdr:cNvPr id="526" name="直線コネクタ 525"/>
        <xdr:cNvCxnSpPr/>
      </xdr:nvCxnSpPr>
      <xdr:spPr>
        <a:xfrm flipV="1">
          <a:off x="13703300" y="6336157"/>
          <a:ext cx="889000" cy="7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169545</xdr:rowOff>
    </xdr:from>
    <xdr:to>
      <xdr:col>76</xdr:col>
      <xdr:colOff>165100</xdr:colOff>
      <xdr:row>35</xdr:row>
      <xdr:rowOff>99695</xdr:rowOff>
    </xdr:to>
    <xdr:sp macro="" textlink="">
      <xdr:nvSpPr>
        <xdr:cNvPr id="527" name="フローチャート: 判断 526"/>
        <xdr:cNvSpPr/>
      </xdr:nvSpPr>
      <xdr:spPr>
        <a:xfrm>
          <a:off x="14541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116222</xdr:rowOff>
    </xdr:from>
    <xdr:ext cx="534377" cy="259045"/>
    <xdr:sp macro="" textlink="">
      <xdr:nvSpPr>
        <xdr:cNvPr id="528" name="テキスト ボックス 527"/>
        <xdr:cNvSpPr txBox="1"/>
      </xdr:nvSpPr>
      <xdr:spPr>
        <a:xfrm>
          <a:off x="14325111" y="577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65786</xdr:rowOff>
    </xdr:from>
    <xdr:to>
      <xdr:col>71</xdr:col>
      <xdr:colOff>177800</xdr:colOff>
      <xdr:row>37</xdr:row>
      <xdr:rowOff>115062</xdr:rowOff>
    </xdr:to>
    <xdr:cxnSp macro="">
      <xdr:nvCxnSpPr>
        <xdr:cNvPr id="529" name="直線コネクタ 528"/>
        <xdr:cNvCxnSpPr/>
      </xdr:nvCxnSpPr>
      <xdr:spPr>
        <a:xfrm flipV="1">
          <a:off x="12814300" y="6409436"/>
          <a:ext cx="889000" cy="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114554</xdr:rowOff>
    </xdr:from>
    <xdr:to>
      <xdr:col>72</xdr:col>
      <xdr:colOff>38100</xdr:colOff>
      <xdr:row>36</xdr:row>
      <xdr:rowOff>44704</xdr:rowOff>
    </xdr:to>
    <xdr:sp macro="" textlink="">
      <xdr:nvSpPr>
        <xdr:cNvPr id="530" name="フローチャート: 判断 529"/>
        <xdr:cNvSpPr/>
      </xdr:nvSpPr>
      <xdr:spPr>
        <a:xfrm>
          <a:off x="13652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61231</xdr:rowOff>
    </xdr:from>
    <xdr:ext cx="534377" cy="259045"/>
    <xdr:sp macro="" textlink="">
      <xdr:nvSpPr>
        <xdr:cNvPr id="531" name="テキスト ボックス 530"/>
        <xdr:cNvSpPr txBox="1"/>
      </xdr:nvSpPr>
      <xdr:spPr>
        <a:xfrm>
          <a:off x="13436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150876</xdr:rowOff>
    </xdr:from>
    <xdr:to>
      <xdr:col>67</xdr:col>
      <xdr:colOff>101600</xdr:colOff>
      <xdr:row>36</xdr:row>
      <xdr:rowOff>81026</xdr:rowOff>
    </xdr:to>
    <xdr:sp macro="" textlink="">
      <xdr:nvSpPr>
        <xdr:cNvPr id="532" name="フローチャート: 判断 531"/>
        <xdr:cNvSpPr/>
      </xdr:nvSpPr>
      <xdr:spPr>
        <a:xfrm>
          <a:off x="12763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97553</xdr:rowOff>
    </xdr:from>
    <xdr:ext cx="534377" cy="259045"/>
    <xdr:sp macro="" textlink="">
      <xdr:nvSpPr>
        <xdr:cNvPr id="533" name="テキスト ボックス 532"/>
        <xdr:cNvSpPr txBox="1"/>
      </xdr:nvSpPr>
      <xdr:spPr>
        <a:xfrm>
          <a:off x="12547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146050</xdr:rowOff>
    </xdr:from>
    <xdr:to>
      <xdr:col>85</xdr:col>
      <xdr:colOff>177800</xdr:colOff>
      <xdr:row>37</xdr:row>
      <xdr:rowOff>76200</xdr:rowOff>
    </xdr:to>
    <xdr:sp macro="" textlink="">
      <xdr:nvSpPr>
        <xdr:cNvPr id="539" name="楕円 538"/>
        <xdr:cNvSpPr/>
      </xdr:nvSpPr>
      <xdr:spPr>
        <a:xfrm>
          <a:off x="162687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124477</xdr:rowOff>
    </xdr:from>
    <xdr:ext cx="534377" cy="259045"/>
    <xdr:sp macro="" textlink="">
      <xdr:nvSpPr>
        <xdr:cNvPr id="540" name="消防費該当値テキスト"/>
        <xdr:cNvSpPr txBox="1"/>
      </xdr:nvSpPr>
      <xdr:spPr>
        <a:xfrm>
          <a:off x="16370300" y="629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6731</xdr:rowOff>
    </xdr:from>
    <xdr:to>
      <xdr:col>81</xdr:col>
      <xdr:colOff>101600</xdr:colOff>
      <xdr:row>37</xdr:row>
      <xdr:rowOff>108331</xdr:rowOff>
    </xdr:to>
    <xdr:sp macro="" textlink="">
      <xdr:nvSpPr>
        <xdr:cNvPr id="541" name="楕円 540"/>
        <xdr:cNvSpPr/>
      </xdr:nvSpPr>
      <xdr:spPr>
        <a:xfrm>
          <a:off x="15430500" y="63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99458</xdr:rowOff>
    </xdr:from>
    <xdr:ext cx="534377" cy="259045"/>
    <xdr:sp macro="" textlink="">
      <xdr:nvSpPr>
        <xdr:cNvPr id="542" name="テキスト ボックス 541"/>
        <xdr:cNvSpPr txBox="1"/>
      </xdr:nvSpPr>
      <xdr:spPr>
        <a:xfrm>
          <a:off x="15214111" y="64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113157</xdr:rowOff>
    </xdr:from>
    <xdr:to>
      <xdr:col>76</xdr:col>
      <xdr:colOff>165100</xdr:colOff>
      <xdr:row>37</xdr:row>
      <xdr:rowOff>43307</xdr:rowOff>
    </xdr:to>
    <xdr:sp macro="" textlink="">
      <xdr:nvSpPr>
        <xdr:cNvPr id="543" name="楕円 542"/>
        <xdr:cNvSpPr/>
      </xdr:nvSpPr>
      <xdr:spPr>
        <a:xfrm>
          <a:off x="14541500" y="62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34434</xdr:rowOff>
    </xdr:from>
    <xdr:ext cx="534377" cy="259045"/>
    <xdr:sp macro="" textlink="">
      <xdr:nvSpPr>
        <xdr:cNvPr id="544" name="テキスト ボックス 543"/>
        <xdr:cNvSpPr txBox="1"/>
      </xdr:nvSpPr>
      <xdr:spPr>
        <a:xfrm>
          <a:off x="14325111" y="637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14986</xdr:rowOff>
    </xdr:from>
    <xdr:to>
      <xdr:col>72</xdr:col>
      <xdr:colOff>38100</xdr:colOff>
      <xdr:row>37</xdr:row>
      <xdr:rowOff>116586</xdr:rowOff>
    </xdr:to>
    <xdr:sp macro="" textlink="">
      <xdr:nvSpPr>
        <xdr:cNvPr id="545" name="楕円 544"/>
        <xdr:cNvSpPr/>
      </xdr:nvSpPr>
      <xdr:spPr>
        <a:xfrm>
          <a:off x="13652500" y="63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107713</xdr:rowOff>
    </xdr:from>
    <xdr:ext cx="534377" cy="259045"/>
    <xdr:sp macro="" textlink="">
      <xdr:nvSpPr>
        <xdr:cNvPr id="546" name="テキスト ボックス 545"/>
        <xdr:cNvSpPr txBox="1"/>
      </xdr:nvSpPr>
      <xdr:spPr>
        <a:xfrm>
          <a:off x="13436111" y="645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47" name="楕円 546"/>
        <xdr:cNvSpPr/>
      </xdr:nvSpPr>
      <xdr:spPr>
        <a:xfrm>
          <a:off x="12763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156989</xdr:rowOff>
    </xdr:from>
    <xdr:ext cx="534377" cy="259045"/>
    <xdr:sp macro="" textlink="">
      <xdr:nvSpPr>
        <xdr:cNvPr id="548" name="テキスト ボックス 547"/>
        <xdr:cNvSpPr txBox="1"/>
      </xdr:nvSpPr>
      <xdr:spPr>
        <a:xfrm>
          <a:off x="12547111" y="65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16093</xdr:rowOff>
    </xdr:from>
    <xdr:to>
      <xdr:col>85</xdr:col>
      <xdr:colOff>126364</xdr:colOff>
      <xdr:row>59</xdr:row>
      <xdr:rowOff>11031</xdr:rowOff>
    </xdr:to>
    <xdr:cxnSp macro="">
      <xdr:nvCxnSpPr>
        <xdr:cNvPr id="575" name="直線コネクタ 574"/>
        <xdr:cNvCxnSpPr/>
      </xdr:nvCxnSpPr>
      <xdr:spPr>
        <a:xfrm flipV="1">
          <a:off x="16317595" y="8760043"/>
          <a:ext cx="1269" cy="13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14858</xdr:rowOff>
    </xdr:from>
    <xdr:ext cx="534377" cy="259045"/>
    <xdr:sp macro="" textlink="">
      <xdr:nvSpPr>
        <xdr:cNvPr id="576" name="教育費最小値テキスト"/>
        <xdr:cNvSpPr txBox="1"/>
      </xdr:nvSpPr>
      <xdr:spPr>
        <a:xfrm>
          <a:off x="16370300" y="101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11031</xdr:rowOff>
    </xdr:from>
    <xdr:to>
      <xdr:col>86</xdr:col>
      <xdr:colOff>25400</xdr:colOff>
      <xdr:row>59</xdr:row>
      <xdr:rowOff>11031</xdr:rowOff>
    </xdr:to>
    <xdr:cxnSp macro="">
      <xdr:nvCxnSpPr>
        <xdr:cNvPr id="577" name="直線コネクタ 576"/>
        <xdr:cNvCxnSpPr/>
      </xdr:nvCxnSpPr>
      <xdr:spPr>
        <a:xfrm>
          <a:off x="16230600" y="1012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134220</xdr:rowOff>
    </xdr:from>
    <xdr:ext cx="534377" cy="259045"/>
    <xdr:sp macro="" textlink="">
      <xdr:nvSpPr>
        <xdr:cNvPr id="578" name="教育費最大値テキスト"/>
        <xdr:cNvSpPr txBox="1"/>
      </xdr:nvSpPr>
      <xdr:spPr>
        <a:xfrm>
          <a:off x="16370300" y="85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16093</xdr:rowOff>
    </xdr:from>
    <xdr:to>
      <xdr:col>86</xdr:col>
      <xdr:colOff>25400</xdr:colOff>
      <xdr:row>51</xdr:row>
      <xdr:rowOff>16093</xdr:rowOff>
    </xdr:to>
    <xdr:cxnSp macro="">
      <xdr:nvCxnSpPr>
        <xdr:cNvPr id="579" name="直線コネクタ 578"/>
        <xdr:cNvCxnSpPr/>
      </xdr:nvCxnSpPr>
      <xdr:spPr>
        <a:xfrm>
          <a:off x="16230600" y="876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24029</xdr:rowOff>
    </xdr:from>
    <xdr:to>
      <xdr:col>85</xdr:col>
      <xdr:colOff>127000</xdr:colOff>
      <xdr:row>55</xdr:row>
      <xdr:rowOff>94633</xdr:rowOff>
    </xdr:to>
    <xdr:cxnSp macro="">
      <xdr:nvCxnSpPr>
        <xdr:cNvPr id="580" name="直線コネクタ 579"/>
        <xdr:cNvCxnSpPr/>
      </xdr:nvCxnSpPr>
      <xdr:spPr>
        <a:xfrm>
          <a:off x="15481300" y="9282329"/>
          <a:ext cx="838200" cy="24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31342</xdr:rowOff>
    </xdr:from>
    <xdr:ext cx="534377" cy="259045"/>
    <xdr:sp macro="" textlink="">
      <xdr:nvSpPr>
        <xdr:cNvPr id="581" name="教育費平均値テキスト"/>
        <xdr:cNvSpPr txBox="1"/>
      </xdr:nvSpPr>
      <xdr:spPr>
        <a:xfrm>
          <a:off x="16370300" y="9289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8465</xdr:rowOff>
    </xdr:from>
    <xdr:to>
      <xdr:col>85</xdr:col>
      <xdr:colOff>177800</xdr:colOff>
      <xdr:row>55</xdr:row>
      <xdr:rowOff>110065</xdr:rowOff>
    </xdr:to>
    <xdr:sp macro="" textlink="">
      <xdr:nvSpPr>
        <xdr:cNvPr id="582" name="フローチャート: 判断 581"/>
        <xdr:cNvSpPr/>
      </xdr:nvSpPr>
      <xdr:spPr>
        <a:xfrm>
          <a:off x="16268700" y="94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24029</xdr:rowOff>
    </xdr:from>
    <xdr:to>
      <xdr:col>81</xdr:col>
      <xdr:colOff>50800</xdr:colOff>
      <xdr:row>55</xdr:row>
      <xdr:rowOff>54432</xdr:rowOff>
    </xdr:to>
    <xdr:cxnSp macro="">
      <xdr:nvCxnSpPr>
        <xdr:cNvPr id="583" name="直線コネクタ 582"/>
        <xdr:cNvCxnSpPr/>
      </xdr:nvCxnSpPr>
      <xdr:spPr>
        <a:xfrm flipV="1">
          <a:off x="14592300" y="9282329"/>
          <a:ext cx="889000" cy="20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77372</xdr:rowOff>
    </xdr:from>
    <xdr:to>
      <xdr:col>81</xdr:col>
      <xdr:colOff>101600</xdr:colOff>
      <xdr:row>56</xdr:row>
      <xdr:rowOff>7522</xdr:rowOff>
    </xdr:to>
    <xdr:sp macro="" textlink="">
      <xdr:nvSpPr>
        <xdr:cNvPr id="584" name="フローチャート: 判断 583"/>
        <xdr:cNvSpPr/>
      </xdr:nvSpPr>
      <xdr:spPr>
        <a:xfrm>
          <a:off x="15430500" y="95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170099</xdr:rowOff>
    </xdr:from>
    <xdr:ext cx="534377" cy="259045"/>
    <xdr:sp macro="" textlink="">
      <xdr:nvSpPr>
        <xdr:cNvPr id="585" name="テキスト ボックス 584"/>
        <xdr:cNvSpPr txBox="1"/>
      </xdr:nvSpPr>
      <xdr:spPr>
        <a:xfrm>
          <a:off x="15214111" y="95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65601</xdr:rowOff>
    </xdr:from>
    <xdr:to>
      <xdr:col>76</xdr:col>
      <xdr:colOff>114300</xdr:colOff>
      <xdr:row>55</xdr:row>
      <xdr:rowOff>54432</xdr:rowOff>
    </xdr:to>
    <xdr:cxnSp macro="">
      <xdr:nvCxnSpPr>
        <xdr:cNvPr id="586" name="直線コネクタ 585"/>
        <xdr:cNvCxnSpPr/>
      </xdr:nvCxnSpPr>
      <xdr:spPr>
        <a:xfrm>
          <a:off x="13703300" y="9323901"/>
          <a:ext cx="889000" cy="16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140498</xdr:rowOff>
    </xdr:from>
    <xdr:to>
      <xdr:col>76</xdr:col>
      <xdr:colOff>165100</xdr:colOff>
      <xdr:row>55</xdr:row>
      <xdr:rowOff>70648</xdr:rowOff>
    </xdr:to>
    <xdr:sp macro="" textlink="">
      <xdr:nvSpPr>
        <xdr:cNvPr id="587" name="フローチャート: 判断 586"/>
        <xdr:cNvSpPr/>
      </xdr:nvSpPr>
      <xdr:spPr>
        <a:xfrm>
          <a:off x="14541500" y="93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87175</xdr:rowOff>
    </xdr:from>
    <xdr:ext cx="534377" cy="259045"/>
    <xdr:sp macro="" textlink="">
      <xdr:nvSpPr>
        <xdr:cNvPr id="588" name="テキスト ボックス 587"/>
        <xdr:cNvSpPr txBox="1"/>
      </xdr:nvSpPr>
      <xdr:spPr>
        <a:xfrm>
          <a:off x="14325111" y="91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56587</xdr:rowOff>
    </xdr:from>
    <xdr:to>
      <xdr:col>71</xdr:col>
      <xdr:colOff>177800</xdr:colOff>
      <xdr:row>54</xdr:row>
      <xdr:rowOff>65601</xdr:rowOff>
    </xdr:to>
    <xdr:cxnSp macro="">
      <xdr:nvCxnSpPr>
        <xdr:cNvPr id="589" name="直線コネクタ 588"/>
        <xdr:cNvCxnSpPr/>
      </xdr:nvCxnSpPr>
      <xdr:spPr>
        <a:xfrm>
          <a:off x="12814300" y="9314887"/>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77470</xdr:rowOff>
    </xdr:from>
    <xdr:to>
      <xdr:col>72</xdr:col>
      <xdr:colOff>38100</xdr:colOff>
      <xdr:row>56</xdr:row>
      <xdr:rowOff>7620</xdr:rowOff>
    </xdr:to>
    <xdr:sp macro="" textlink="">
      <xdr:nvSpPr>
        <xdr:cNvPr id="590" name="フローチャート: 判断 589"/>
        <xdr:cNvSpPr/>
      </xdr:nvSpPr>
      <xdr:spPr>
        <a:xfrm>
          <a:off x="13652500" y="950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170197</xdr:rowOff>
    </xdr:from>
    <xdr:ext cx="534377" cy="259045"/>
    <xdr:sp macro="" textlink="">
      <xdr:nvSpPr>
        <xdr:cNvPr id="591" name="テキスト ボックス 590"/>
        <xdr:cNvSpPr txBox="1"/>
      </xdr:nvSpPr>
      <xdr:spPr>
        <a:xfrm>
          <a:off x="13436111" y="959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160224</xdr:rowOff>
    </xdr:from>
    <xdr:to>
      <xdr:col>67</xdr:col>
      <xdr:colOff>101600</xdr:colOff>
      <xdr:row>56</xdr:row>
      <xdr:rowOff>90374</xdr:rowOff>
    </xdr:to>
    <xdr:sp macro="" textlink="">
      <xdr:nvSpPr>
        <xdr:cNvPr id="592" name="フローチャート: 判断 591"/>
        <xdr:cNvSpPr/>
      </xdr:nvSpPr>
      <xdr:spPr>
        <a:xfrm>
          <a:off x="12763500" y="958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81501</xdr:rowOff>
    </xdr:from>
    <xdr:ext cx="534377" cy="259045"/>
    <xdr:sp macro="" textlink="">
      <xdr:nvSpPr>
        <xdr:cNvPr id="593" name="テキスト ボックス 592"/>
        <xdr:cNvSpPr txBox="1"/>
      </xdr:nvSpPr>
      <xdr:spPr>
        <a:xfrm>
          <a:off x="12547111" y="968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43833</xdr:rowOff>
    </xdr:from>
    <xdr:to>
      <xdr:col>85</xdr:col>
      <xdr:colOff>177800</xdr:colOff>
      <xdr:row>55</xdr:row>
      <xdr:rowOff>145433</xdr:rowOff>
    </xdr:to>
    <xdr:sp macro="" textlink="">
      <xdr:nvSpPr>
        <xdr:cNvPr id="599" name="楕円 598"/>
        <xdr:cNvSpPr/>
      </xdr:nvSpPr>
      <xdr:spPr>
        <a:xfrm>
          <a:off x="16268700" y="947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22260</xdr:rowOff>
    </xdr:from>
    <xdr:ext cx="534377" cy="259045"/>
    <xdr:sp macro="" textlink="">
      <xdr:nvSpPr>
        <xdr:cNvPr id="600" name="教育費該当値テキスト"/>
        <xdr:cNvSpPr txBox="1"/>
      </xdr:nvSpPr>
      <xdr:spPr>
        <a:xfrm>
          <a:off x="16370300" y="945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144679</xdr:rowOff>
    </xdr:from>
    <xdr:to>
      <xdr:col>81</xdr:col>
      <xdr:colOff>101600</xdr:colOff>
      <xdr:row>54</xdr:row>
      <xdr:rowOff>74829</xdr:rowOff>
    </xdr:to>
    <xdr:sp macro="" textlink="">
      <xdr:nvSpPr>
        <xdr:cNvPr id="601" name="楕円 600"/>
        <xdr:cNvSpPr/>
      </xdr:nvSpPr>
      <xdr:spPr>
        <a:xfrm>
          <a:off x="15430500" y="923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91356</xdr:rowOff>
    </xdr:from>
    <xdr:ext cx="534377" cy="259045"/>
    <xdr:sp macro="" textlink="">
      <xdr:nvSpPr>
        <xdr:cNvPr id="602" name="テキスト ボックス 601"/>
        <xdr:cNvSpPr txBox="1"/>
      </xdr:nvSpPr>
      <xdr:spPr>
        <a:xfrm>
          <a:off x="15214111" y="900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3632</xdr:rowOff>
    </xdr:from>
    <xdr:to>
      <xdr:col>76</xdr:col>
      <xdr:colOff>165100</xdr:colOff>
      <xdr:row>55</xdr:row>
      <xdr:rowOff>105232</xdr:rowOff>
    </xdr:to>
    <xdr:sp macro="" textlink="">
      <xdr:nvSpPr>
        <xdr:cNvPr id="603" name="楕円 602"/>
        <xdr:cNvSpPr/>
      </xdr:nvSpPr>
      <xdr:spPr>
        <a:xfrm>
          <a:off x="14541500" y="943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96359</xdr:rowOff>
    </xdr:from>
    <xdr:ext cx="534377" cy="259045"/>
    <xdr:sp macro="" textlink="">
      <xdr:nvSpPr>
        <xdr:cNvPr id="604" name="テキスト ボックス 603"/>
        <xdr:cNvSpPr txBox="1"/>
      </xdr:nvSpPr>
      <xdr:spPr>
        <a:xfrm>
          <a:off x="14325111" y="952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14801</xdr:rowOff>
    </xdr:from>
    <xdr:to>
      <xdr:col>72</xdr:col>
      <xdr:colOff>38100</xdr:colOff>
      <xdr:row>54</xdr:row>
      <xdr:rowOff>116401</xdr:rowOff>
    </xdr:to>
    <xdr:sp macro="" textlink="">
      <xdr:nvSpPr>
        <xdr:cNvPr id="605" name="楕円 604"/>
        <xdr:cNvSpPr/>
      </xdr:nvSpPr>
      <xdr:spPr>
        <a:xfrm>
          <a:off x="13652500" y="927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132928</xdr:rowOff>
    </xdr:from>
    <xdr:ext cx="534377" cy="259045"/>
    <xdr:sp macro="" textlink="">
      <xdr:nvSpPr>
        <xdr:cNvPr id="606" name="テキスト ボックス 605"/>
        <xdr:cNvSpPr txBox="1"/>
      </xdr:nvSpPr>
      <xdr:spPr>
        <a:xfrm>
          <a:off x="13436111" y="904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5787</xdr:rowOff>
    </xdr:from>
    <xdr:to>
      <xdr:col>67</xdr:col>
      <xdr:colOff>101600</xdr:colOff>
      <xdr:row>54</xdr:row>
      <xdr:rowOff>107387</xdr:rowOff>
    </xdr:to>
    <xdr:sp macro="" textlink="">
      <xdr:nvSpPr>
        <xdr:cNvPr id="607" name="楕円 606"/>
        <xdr:cNvSpPr/>
      </xdr:nvSpPr>
      <xdr:spPr>
        <a:xfrm>
          <a:off x="12763500" y="926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123914</xdr:rowOff>
    </xdr:from>
    <xdr:ext cx="534377" cy="259045"/>
    <xdr:sp macro="" textlink="">
      <xdr:nvSpPr>
        <xdr:cNvPr id="608" name="テキスト ボックス 607"/>
        <xdr:cNvSpPr txBox="1"/>
      </xdr:nvSpPr>
      <xdr:spPr>
        <a:xfrm>
          <a:off x="12547111" y="903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4" name="テキスト ボックス 623"/>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6" name="テキスト ボックス 625"/>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8" name="テキスト ボックス 62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4369</xdr:rowOff>
    </xdr:from>
    <xdr:to>
      <xdr:col>85</xdr:col>
      <xdr:colOff>126364</xdr:colOff>
      <xdr:row>78</xdr:row>
      <xdr:rowOff>139700</xdr:rowOff>
    </xdr:to>
    <xdr:cxnSp macro="">
      <xdr:nvCxnSpPr>
        <xdr:cNvPr id="630" name="直線コネクタ 629"/>
        <xdr:cNvCxnSpPr/>
      </xdr:nvCxnSpPr>
      <xdr:spPr>
        <a:xfrm flipV="1">
          <a:off x="16317595" y="12348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122496</xdr:rowOff>
    </xdr:from>
    <xdr:ext cx="469744" cy="259045"/>
    <xdr:sp macro="" textlink="">
      <xdr:nvSpPr>
        <xdr:cNvPr id="633" name="災害復旧費最大値テキスト"/>
        <xdr:cNvSpPr txBox="1"/>
      </xdr:nvSpPr>
      <xdr:spPr>
        <a:xfrm>
          <a:off x="16370300" y="1212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4369</xdr:rowOff>
    </xdr:from>
    <xdr:to>
      <xdr:col>86</xdr:col>
      <xdr:colOff>25400</xdr:colOff>
      <xdr:row>72</xdr:row>
      <xdr:rowOff>4369</xdr:rowOff>
    </xdr:to>
    <xdr:cxnSp macro="">
      <xdr:nvCxnSpPr>
        <xdr:cNvPr id="634" name="直線コネクタ 633"/>
        <xdr:cNvCxnSpPr/>
      </xdr:nvCxnSpPr>
      <xdr:spPr>
        <a:xfrm>
          <a:off x="16230600" y="123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27229</xdr:rowOff>
    </xdr:from>
    <xdr:to>
      <xdr:col>85</xdr:col>
      <xdr:colOff>127000</xdr:colOff>
      <xdr:row>78</xdr:row>
      <xdr:rowOff>139700</xdr:rowOff>
    </xdr:to>
    <xdr:cxnSp macro="">
      <xdr:nvCxnSpPr>
        <xdr:cNvPr id="635" name="直線コネクタ 634"/>
        <xdr:cNvCxnSpPr/>
      </xdr:nvCxnSpPr>
      <xdr:spPr>
        <a:xfrm flipV="1">
          <a:off x="15481300" y="13400329"/>
          <a:ext cx="8382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83887</xdr:rowOff>
    </xdr:from>
    <xdr:ext cx="378565" cy="259045"/>
    <xdr:sp macro="" textlink="">
      <xdr:nvSpPr>
        <xdr:cNvPr id="636" name="災害復旧費平均値テキスト"/>
        <xdr:cNvSpPr txBox="1"/>
      </xdr:nvSpPr>
      <xdr:spPr>
        <a:xfrm>
          <a:off x="16370300" y="131140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61010</xdr:rowOff>
    </xdr:from>
    <xdr:to>
      <xdr:col>85</xdr:col>
      <xdr:colOff>177800</xdr:colOff>
      <xdr:row>77</xdr:row>
      <xdr:rowOff>162610</xdr:rowOff>
    </xdr:to>
    <xdr:sp macro="" textlink="">
      <xdr:nvSpPr>
        <xdr:cNvPr id="637" name="フローチャート: 判断 636"/>
        <xdr:cNvSpPr/>
      </xdr:nvSpPr>
      <xdr:spPr>
        <a:xfrm>
          <a:off x="16268700" y="1326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96723</xdr:rowOff>
    </xdr:from>
    <xdr:to>
      <xdr:col>81</xdr:col>
      <xdr:colOff>50800</xdr:colOff>
      <xdr:row>78</xdr:row>
      <xdr:rowOff>139700</xdr:rowOff>
    </xdr:to>
    <xdr:cxnSp macro="">
      <xdr:nvCxnSpPr>
        <xdr:cNvPr id="638" name="直線コネクタ 637"/>
        <xdr:cNvCxnSpPr/>
      </xdr:nvCxnSpPr>
      <xdr:spPr>
        <a:xfrm>
          <a:off x="14592300" y="13298373"/>
          <a:ext cx="889000" cy="2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49124</xdr:rowOff>
    </xdr:from>
    <xdr:to>
      <xdr:col>81</xdr:col>
      <xdr:colOff>101600</xdr:colOff>
      <xdr:row>76</xdr:row>
      <xdr:rowOff>150724</xdr:rowOff>
    </xdr:to>
    <xdr:sp macro="" textlink="">
      <xdr:nvSpPr>
        <xdr:cNvPr id="639" name="フローチャート: 判断 638"/>
        <xdr:cNvSpPr/>
      </xdr:nvSpPr>
      <xdr:spPr>
        <a:xfrm>
          <a:off x="15430500" y="130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74</xdr:row>
      <xdr:rowOff>167250</xdr:rowOff>
    </xdr:from>
    <xdr:ext cx="378565" cy="259045"/>
    <xdr:sp macro="" textlink="">
      <xdr:nvSpPr>
        <xdr:cNvPr id="640" name="テキスト ボックス 639"/>
        <xdr:cNvSpPr txBox="1"/>
      </xdr:nvSpPr>
      <xdr:spPr>
        <a:xfrm>
          <a:off x="15292017" y="12854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65633</xdr:rowOff>
    </xdr:from>
    <xdr:to>
      <xdr:col>76</xdr:col>
      <xdr:colOff>114300</xdr:colOff>
      <xdr:row>77</xdr:row>
      <xdr:rowOff>96723</xdr:rowOff>
    </xdr:to>
    <xdr:cxnSp macro="">
      <xdr:nvCxnSpPr>
        <xdr:cNvPr id="641" name="直線コネクタ 640"/>
        <xdr:cNvCxnSpPr/>
      </xdr:nvCxnSpPr>
      <xdr:spPr>
        <a:xfrm>
          <a:off x="13703300" y="13095833"/>
          <a:ext cx="889000" cy="20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76098</xdr:rowOff>
    </xdr:from>
    <xdr:to>
      <xdr:col>76</xdr:col>
      <xdr:colOff>165100</xdr:colOff>
      <xdr:row>77</xdr:row>
      <xdr:rowOff>6248</xdr:rowOff>
    </xdr:to>
    <xdr:sp macro="" textlink="">
      <xdr:nvSpPr>
        <xdr:cNvPr id="642" name="フローチャート: 判断 641"/>
        <xdr:cNvSpPr/>
      </xdr:nvSpPr>
      <xdr:spPr>
        <a:xfrm>
          <a:off x="14541500" y="1310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22775</xdr:rowOff>
    </xdr:from>
    <xdr:ext cx="378565" cy="259045"/>
    <xdr:sp macro="" textlink="">
      <xdr:nvSpPr>
        <xdr:cNvPr id="643" name="テキスト ボックス 642"/>
        <xdr:cNvSpPr txBox="1"/>
      </xdr:nvSpPr>
      <xdr:spPr>
        <a:xfrm>
          <a:off x="14403017" y="12881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62891</xdr:rowOff>
    </xdr:from>
    <xdr:to>
      <xdr:col>71</xdr:col>
      <xdr:colOff>177800</xdr:colOff>
      <xdr:row>76</xdr:row>
      <xdr:rowOff>65633</xdr:rowOff>
    </xdr:to>
    <xdr:cxnSp macro="">
      <xdr:nvCxnSpPr>
        <xdr:cNvPr id="644" name="直線コネクタ 643"/>
        <xdr:cNvCxnSpPr/>
      </xdr:nvCxnSpPr>
      <xdr:spPr>
        <a:xfrm>
          <a:off x="12814300" y="12921641"/>
          <a:ext cx="889000" cy="17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92101</xdr:rowOff>
    </xdr:from>
    <xdr:to>
      <xdr:col>72</xdr:col>
      <xdr:colOff>38100</xdr:colOff>
      <xdr:row>74</xdr:row>
      <xdr:rowOff>22251</xdr:rowOff>
    </xdr:to>
    <xdr:sp macro="" textlink="">
      <xdr:nvSpPr>
        <xdr:cNvPr id="645" name="フローチャート: 判断 644"/>
        <xdr:cNvSpPr/>
      </xdr:nvSpPr>
      <xdr:spPr>
        <a:xfrm>
          <a:off x="13652500" y="1260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38778</xdr:rowOff>
    </xdr:from>
    <xdr:ext cx="469744" cy="259045"/>
    <xdr:sp macro="" textlink="">
      <xdr:nvSpPr>
        <xdr:cNvPr id="646" name="テキスト ボックス 645"/>
        <xdr:cNvSpPr txBox="1"/>
      </xdr:nvSpPr>
      <xdr:spPr>
        <a:xfrm>
          <a:off x="13468428" y="1238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3404</xdr:rowOff>
    </xdr:from>
    <xdr:to>
      <xdr:col>67</xdr:col>
      <xdr:colOff>101600</xdr:colOff>
      <xdr:row>70</xdr:row>
      <xdr:rowOff>105004</xdr:rowOff>
    </xdr:to>
    <xdr:sp macro="" textlink="">
      <xdr:nvSpPr>
        <xdr:cNvPr id="647" name="フローチャート: 判断 646"/>
        <xdr:cNvSpPr/>
      </xdr:nvSpPr>
      <xdr:spPr>
        <a:xfrm>
          <a:off x="12763500" y="1200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68</xdr:row>
      <xdr:rowOff>121531</xdr:rowOff>
    </xdr:from>
    <xdr:ext cx="469744" cy="259045"/>
    <xdr:sp macro="" textlink="">
      <xdr:nvSpPr>
        <xdr:cNvPr id="648" name="テキスト ボックス 647"/>
        <xdr:cNvSpPr txBox="1"/>
      </xdr:nvSpPr>
      <xdr:spPr>
        <a:xfrm>
          <a:off x="12579428" y="1178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147879</xdr:rowOff>
    </xdr:from>
    <xdr:to>
      <xdr:col>85</xdr:col>
      <xdr:colOff>177800</xdr:colOff>
      <xdr:row>78</xdr:row>
      <xdr:rowOff>78029</xdr:rowOff>
    </xdr:to>
    <xdr:sp macro="" textlink="">
      <xdr:nvSpPr>
        <xdr:cNvPr id="654" name="楕円 653"/>
        <xdr:cNvSpPr/>
      </xdr:nvSpPr>
      <xdr:spPr>
        <a:xfrm>
          <a:off x="16268700" y="133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62806</xdr:rowOff>
    </xdr:from>
    <xdr:ext cx="378565" cy="259045"/>
    <xdr:sp macro="" textlink="">
      <xdr:nvSpPr>
        <xdr:cNvPr id="655" name="災害復旧費該当値テキスト"/>
        <xdr:cNvSpPr txBox="1"/>
      </xdr:nvSpPr>
      <xdr:spPr>
        <a:xfrm>
          <a:off x="16370300" y="13264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6" name="楕円 65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7" name="テキスト ボックス 65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45923</xdr:rowOff>
    </xdr:from>
    <xdr:to>
      <xdr:col>76</xdr:col>
      <xdr:colOff>165100</xdr:colOff>
      <xdr:row>77</xdr:row>
      <xdr:rowOff>147523</xdr:rowOff>
    </xdr:to>
    <xdr:sp macro="" textlink="">
      <xdr:nvSpPr>
        <xdr:cNvPr id="658" name="楕円 657"/>
        <xdr:cNvSpPr/>
      </xdr:nvSpPr>
      <xdr:spPr>
        <a:xfrm>
          <a:off x="14541500" y="1324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138650</xdr:rowOff>
    </xdr:from>
    <xdr:ext cx="378565" cy="259045"/>
    <xdr:sp macro="" textlink="">
      <xdr:nvSpPr>
        <xdr:cNvPr id="659" name="テキスト ボックス 658"/>
        <xdr:cNvSpPr txBox="1"/>
      </xdr:nvSpPr>
      <xdr:spPr>
        <a:xfrm>
          <a:off x="14403017" y="13340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14833</xdr:rowOff>
    </xdr:from>
    <xdr:to>
      <xdr:col>72</xdr:col>
      <xdr:colOff>38100</xdr:colOff>
      <xdr:row>76</xdr:row>
      <xdr:rowOff>116433</xdr:rowOff>
    </xdr:to>
    <xdr:sp macro="" textlink="">
      <xdr:nvSpPr>
        <xdr:cNvPr id="660" name="楕円 659"/>
        <xdr:cNvSpPr/>
      </xdr:nvSpPr>
      <xdr:spPr>
        <a:xfrm>
          <a:off x="13652500" y="1304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107560</xdr:rowOff>
    </xdr:from>
    <xdr:ext cx="378565" cy="259045"/>
    <xdr:sp macro="" textlink="">
      <xdr:nvSpPr>
        <xdr:cNvPr id="661" name="テキスト ボックス 660"/>
        <xdr:cNvSpPr txBox="1"/>
      </xdr:nvSpPr>
      <xdr:spPr>
        <a:xfrm>
          <a:off x="13514017" y="13137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12091</xdr:rowOff>
    </xdr:from>
    <xdr:to>
      <xdr:col>67</xdr:col>
      <xdr:colOff>101600</xdr:colOff>
      <xdr:row>75</xdr:row>
      <xdr:rowOff>113691</xdr:rowOff>
    </xdr:to>
    <xdr:sp macro="" textlink="">
      <xdr:nvSpPr>
        <xdr:cNvPr id="662" name="楕円 661"/>
        <xdr:cNvSpPr/>
      </xdr:nvSpPr>
      <xdr:spPr>
        <a:xfrm>
          <a:off x="12763500" y="1287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104818</xdr:rowOff>
    </xdr:from>
    <xdr:ext cx="469744" cy="259045"/>
    <xdr:sp macro="" textlink="">
      <xdr:nvSpPr>
        <xdr:cNvPr id="663" name="テキスト ボックス 662"/>
        <xdr:cNvSpPr txBox="1"/>
      </xdr:nvSpPr>
      <xdr:spPr>
        <a:xfrm>
          <a:off x="12579428" y="1296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145644</xdr:rowOff>
    </xdr:from>
    <xdr:to>
      <xdr:col>85</xdr:col>
      <xdr:colOff>126364</xdr:colOff>
      <xdr:row>97</xdr:row>
      <xdr:rowOff>104687</xdr:rowOff>
    </xdr:to>
    <xdr:cxnSp macro="">
      <xdr:nvCxnSpPr>
        <xdr:cNvPr id="687" name="直線コネクタ 686"/>
        <xdr:cNvCxnSpPr/>
      </xdr:nvCxnSpPr>
      <xdr:spPr>
        <a:xfrm flipV="1">
          <a:off x="16317595" y="15576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108514</xdr:rowOff>
    </xdr:from>
    <xdr:ext cx="534377" cy="259045"/>
    <xdr:sp macro="" textlink="">
      <xdr:nvSpPr>
        <xdr:cNvPr id="688" name="公債費最小値テキスト"/>
        <xdr:cNvSpPr txBox="1"/>
      </xdr:nvSpPr>
      <xdr:spPr>
        <a:xfrm>
          <a:off x="16370300" y="1673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104687</xdr:rowOff>
    </xdr:from>
    <xdr:to>
      <xdr:col>86</xdr:col>
      <xdr:colOff>25400</xdr:colOff>
      <xdr:row>97</xdr:row>
      <xdr:rowOff>104687</xdr:rowOff>
    </xdr:to>
    <xdr:cxnSp macro="">
      <xdr:nvCxnSpPr>
        <xdr:cNvPr id="689" name="直線コネクタ 688"/>
        <xdr:cNvCxnSpPr/>
      </xdr:nvCxnSpPr>
      <xdr:spPr>
        <a:xfrm>
          <a:off x="16230600" y="16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92321</xdr:rowOff>
    </xdr:from>
    <xdr:ext cx="534377" cy="259045"/>
    <xdr:sp macro="" textlink="">
      <xdr:nvSpPr>
        <xdr:cNvPr id="690" name="公債費最大値テキスト"/>
        <xdr:cNvSpPr txBox="1"/>
      </xdr:nvSpPr>
      <xdr:spPr>
        <a:xfrm>
          <a:off x="16370300" y="1535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145644</xdr:rowOff>
    </xdr:from>
    <xdr:to>
      <xdr:col>86</xdr:col>
      <xdr:colOff>25400</xdr:colOff>
      <xdr:row>90</xdr:row>
      <xdr:rowOff>145644</xdr:rowOff>
    </xdr:to>
    <xdr:cxnSp macro="">
      <xdr:nvCxnSpPr>
        <xdr:cNvPr id="691" name="直線コネクタ 690"/>
        <xdr:cNvCxnSpPr/>
      </xdr:nvCxnSpPr>
      <xdr:spPr>
        <a:xfrm>
          <a:off x="16230600" y="1557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118802</xdr:rowOff>
    </xdr:from>
    <xdr:to>
      <xdr:col>85</xdr:col>
      <xdr:colOff>127000</xdr:colOff>
      <xdr:row>95</xdr:row>
      <xdr:rowOff>119126</xdr:rowOff>
    </xdr:to>
    <xdr:cxnSp macro="">
      <xdr:nvCxnSpPr>
        <xdr:cNvPr id="692" name="直線コネクタ 691"/>
        <xdr:cNvCxnSpPr/>
      </xdr:nvCxnSpPr>
      <xdr:spPr>
        <a:xfrm flipV="1">
          <a:off x="15481300" y="16406552"/>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164431</xdr:rowOff>
    </xdr:from>
    <xdr:ext cx="534377" cy="259045"/>
    <xdr:sp macro="" textlink="">
      <xdr:nvSpPr>
        <xdr:cNvPr id="693" name="公債費平均値テキスト"/>
        <xdr:cNvSpPr txBox="1"/>
      </xdr:nvSpPr>
      <xdr:spPr>
        <a:xfrm>
          <a:off x="16370300" y="16109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141554</xdr:rowOff>
    </xdr:from>
    <xdr:to>
      <xdr:col>85</xdr:col>
      <xdr:colOff>177800</xdr:colOff>
      <xdr:row>95</xdr:row>
      <xdr:rowOff>71704</xdr:rowOff>
    </xdr:to>
    <xdr:sp macro="" textlink="">
      <xdr:nvSpPr>
        <xdr:cNvPr id="694" name="フローチャート: 判断 693"/>
        <xdr:cNvSpPr/>
      </xdr:nvSpPr>
      <xdr:spPr>
        <a:xfrm>
          <a:off x="162687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119126</xdr:rowOff>
    </xdr:from>
    <xdr:to>
      <xdr:col>81</xdr:col>
      <xdr:colOff>50800</xdr:colOff>
      <xdr:row>95</xdr:row>
      <xdr:rowOff>133699</xdr:rowOff>
    </xdr:to>
    <xdr:cxnSp macro="">
      <xdr:nvCxnSpPr>
        <xdr:cNvPr id="695" name="直線コネクタ 694"/>
        <xdr:cNvCxnSpPr/>
      </xdr:nvCxnSpPr>
      <xdr:spPr>
        <a:xfrm flipV="1">
          <a:off x="14592300" y="16406876"/>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143039</xdr:rowOff>
    </xdr:from>
    <xdr:to>
      <xdr:col>81</xdr:col>
      <xdr:colOff>101600</xdr:colOff>
      <xdr:row>95</xdr:row>
      <xdr:rowOff>73189</xdr:rowOff>
    </xdr:to>
    <xdr:sp macro="" textlink="">
      <xdr:nvSpPr>
        <xdr:cNvPr id="696" name="フローチャート: 判断 695"/>
        <xdr:cNvSpPr/>
      </xdr:nvSpPr>
      <xdr:spPr>
        <a:xfrm>
          <a:off x="15430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89716</xdr:rowOff>
    </xdr:from>
    <xdr:ext cx="534377" cy="259045"/>
    <xdr:sp macro="" textlink="">
      <xdr:nvSpPr>
        <xdr:cNvPr id="697" name="テキスト ボックス 696"/>
        <xdr:cNvSpPr txBox="1"/>
      </xdr:nvSpPr>
      <xdr:spPr>
        <a:xfrm>
          <a:off x="15214111" y="160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133699</xdr:rowOff>
    </xdr:from>
    <xdr:to>
      <xdr:col>76</xdr:col>
      <xdr:colOff>114300</xdr:colOff>
      <xdr:row>95</xdr:row>
      <xdr:rowOff>150844</xdr:rowOff>
    </xdr:to>
    <xdr:cxnSp macro="">
      <xdr:nvCxnSpPr>
        <xdr:cNvPr id="698" name="直線コネクタ 697"/>
        <xdr:cNvCxnSpPr/>
      </xdr:nvCxnSpPr>
      <xdr:spPr>
        <a:xfrm flipV="1">
          <a:off x="13703300" y="1642144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163804</xdr:rowOff>
    </xdr:from>
    <xdr:to>
      <xdr:col>76</xdr:col>
      <xdr:colOff>165100</xdr:colOff>
      <xdr:row>95</xdr:row>
      <xdr:rowOff>93954</xdr:rowOff>
    </xdr:to>
    <xdr:sp macro="" textlink="">
      <xdr:nvSpPr>
        <xdr:cNvPr id="699" name="フローチャート: 判断 698"/>
        <xdr:cNvSpPr/>
      </xdr:nvSpPr>
      <xdr:spPr>
        <a:xfrm>
          <a:off x="145415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110481</xdr:rowOff>
    </xdr:from>
    <xdr:ext cx="534377" cy="259045"/>
    <xdr:sp macro="" textlink="">
      <xdr:nvSpPr>
        <xdr:cNvPr id="700" name="テキスト ボックス 699"/>
        <xdr:cNvSpPr txBox="1"/>
      </xdr:nvSpPr>
      <xdr:spPr>
        <a:xfrm>
          <a:off x="14325111" y="1605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150844</xdr:rowOff>
    </xdr:from>
    <xdr:to>
      <xdr:col>71</xdr:col>
      <xdr:colOff>177800</xdr:colOff>
      <xdr:row>95</xdr:row>
      <xdr:rowOff>152597</xdr:rowOff>
    </xdr:to>
    <xdr:cxnSp macro="">
      <xdr:nvCxnSpPr>
        <xdr:cNvPr id="701" name="直線コネクタ 700"/>
        <xdr:cNvCxnSpPr/>
      </xdr:nvCxnSpPr>
      <xdr:spPr>
        <a:xfrm flipV="1">
          <a:off x="12814300" y="16438594"/>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64536</xdr:rowOff>
    </xdr:from>
    <xdr:to>
      <xdr:col>72</xdr:col>
      <xdr:colOff>38100</xdr:colOff>
      <xdr:row>95</xdr:row>
      <xdr:rowOff>166136</xdr:rowOff>
    </xdr:to>
    <xdr:sp macro="" textlink="">
      <xdr:nvSpPr>
        <xdr:cNvPr id="702" name="フローチャート: 判断 701"/>
        <xdr:cNvSpPr/>
      </xdr:nvSpPr>
      <xdr:spPr>
        <a:xfrm>
          <a:off x="13652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11213</xdr:rowOff>
    </xdr:from>
    <xdr:ext cx="534377" cy="259045"/>
    <xdr:sp macro="" textlink="">
      <xdr:nvSpPr>
        <xdr:cNvPr id="703" name="テキスト ボックス 702"/>
        <xdr:cNvSpPr txBox="1"/>
      </xdr:nvSpPr>
      <xdr:spPr>
        <a:xfrm>
          <a:off x="13436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47676</xdr:rowOff>
    </xdr:from>
    <xdr:to>
      <xdr:col>67</xdr:col>
      <xdr:colOff>101600</xdr:colOff>
      <xdr:row>95</xdr:row>
      <xdr:rowOff>149276</xdr:rowOff>
    </xdr:to>
    <xdr:sp macro="" textlink="">
      <xdr:nvSpPr>
        <xdr:cNvPr id="704" name="フローチャート: 判断 703"/>
        <xdr:cNvSpPr/>
      </xdr:nvSpPr>
      <xdr:spPr>
        <a:xfrm>
          <a:off x="12763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165803</xdr:rowOff>
    </xdr:from>
    <xdr:ext cx="534377" cy="259045"/>
    <xdr:sp macro="" textlink="">
      <xdr:nvSpPr>
        <xdr:cNvPr id="705" name="テキスト ボックス 704"/>
        <xdr:cNvSpPr txBox="1"/>
      </xdr:nvSpPr>
      <xdr:spPr>
        <a:xfrm>
          <a:off x="12547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68002</xdr:rowOff>
    </xdr:from>
    <xdr:to>
      <xdr:col>85</xdr:col>
      <xdr:colOff>177800</xdr:colOff>
      <xdr:row>95</xdr:row>
      <xdr:rowOff>169602</xdr:rowOff>
    </xdr:to>
    <xdr:sp macro="" textlink="">
      <xdr:nvSpPr>
        <xdr:cNvPr id="711" name="楕円 710"/>
        <xdr:cNvSpPr/>
      </xdr:nvSpPr>
      <xdr:spPr>
        <a:xfrm>
          <a:off x="16268700" y="1635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46429</xdr:rowOff>
    </xdr:from>
    <xdr:ext cx="534377" cy="259045"/>
    <xdr:sp macro="" textlink="">
      <xdr:nvSpPr>
        <xdr:cNvPr id="712" name="公債費該当値テキスト"/>
        <xdr:cNvSpPr txBox="1"/>
      </xdr:nvSpPr>
      <xdr:spPr>
        <a:xfrm>
          <a:off x="16370300" y="1633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68326</xdr:rowOff>
    </xdr:from>
    <xdr:to>
      <xdr:col>81</xdr:col>
      <xdr:colOff>101600</xdr:colOff>
      <xdr:row>95</xdr:row>
      <xdr:rowOff>169926</xdr:rowOff>
    </xdr:to>
    <xdr:sp macro="" textlink="">
      <xdr:nvSpPr>
        <xdr:cNvPr id="713" name="楕円 712"/>
        <xdr:cNvSpPr/>
      </xdr:nvSpPr>
      <xdr:spPr>
        <a:xfrm>
          <a:off x="15430500" y="1635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161053</xdr:rowOff>
    </xdr:from>
    <xdr:ext cx="534377" cy="259045"/>
    <xdr:sp macro="" textlink="">
      <xdr:nvSpPr>
        <xdr:cNvPr id="714" name="テキスト ボックス 713"/>
        <xdr:cNvSpPr txBox="1"/>
      </xdr:nvSpPr>
      <xdr:spPr>
        <a:xfrm>
          <a:off x="15214111" y="1644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82899</xdr:rowOff>
    </xdr:from>
    <xdr:to>
      <xdr:col>76</xdr:col>
      <xdr:colOff>165100</xdr:colOff>
      <xdr:row>96</xdr:row>
      <xdr:rowOff>13049</xdr:rowOff>
    </xdr:to>
    <xdr:sp macro="" textlink="">
      <xdr:nvSpPr>
        <xdr:cNvPr id="715" name="楕円 714"/>
        <xdr:cNvSpPr/>
      </xdr:nvSpPr>
      <xdr:spPr>
        <a:xfrm>
          <a:off x="14541500" y="163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4176</xdr:rowOff>
    </xdr:from>
    <xdr:ext cx="534377" cy="259045"/>
    <xdr:sp macro="" textlink="">
      <xdr:nvSpPr>
        <xdr:cNvPr id="716" name="テキスト ボックス 715"/>
        <xdr:cNvSpPr txBox="1"/>
      </xdr:nvSpPr>
      <xdr:spPr>
        <a:xfrm>
          <a:off x="14325111" y="1646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100044</xdr:rowOff>
    </xdr:from>
    <xdr:to>
      <xdr:col>72</xdr:col>
      <xdr:colOff>38100</xdr:colOff>
      <xdr:row>96</xdr:row>
      <xdr:rowOff>30194</xdr:rowOff>
    </xdr:to>
    <xdr:sp macro="" textlink="">
      <xdr:nvSpPr>
        <xdr:cNvPr id="717" name="楕円 716"/>
        <xdr:cNvSpPr/>
      </xdr:nvSpPr>
      <xdr:spPr>
        <a:xfrm>
          <a:off x="13652500" y="1638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21321</xdr:rowOff>
    </xdr:from>
    <xdr:ext cx="534377" cy="259045"/>
    <xdr:sp macro="" textlink="">
      <xdr:nvSpPr>
        <xdr:cNvPr id="718" name="テキスト ボックス 717"/>
        <xdr:cNvSpPr txBox="1"/>
      </xdr:nvSpPr>
      <xdr:spPr>
        <a:xfrm>
          <a:off x="13436111" y="1648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101797</xdr:rowOff>
    </xdr:from>
    <xdr:to>
      <xdr:col>67</xdr:col>
      <xdr:colOff>101600</xdr:colOff>
      <xdr:row>96</xdr:row>
      <xdr:rowOff>31947</xdr:rowOff>
    </xdr:to>
    <xdr:sp macro="" textlink="">
      <xdr:nvSpPr>
        <xdr:cNvPr id="719" name="楕円 718"/>
        <xdr:cNvSpPr/>
      </xdr:nvSpPr>
      <xdr:spPr>
        <a:xfrm>
          <a:off x="12763500" y="1638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23074</xdr:rowOff>
    </xdr:from>
    <xdr:ext cx="534377" cy="259045"/>
    <xdr:sp macro="" textlink="">
      <xdr:nvSpPr>
        <xdr:cNvPr id="720" name="テキスト ボックス 719"/>
        <xdr:cNvSpPr txBox="1"/>
      </xdr:nvSpPr>
      <xdr:spPr>
        <a:xfrm>
          <a:off x="12547111" y="1648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4" name="テキスト ボックス 73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6" name="テキスト ボックス 73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8" name="テキスト ボックス 73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0" name="テキスト ボックス 73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98552</xdr:rowOff>
    </xdr:from>
    <xdr:to>
      <xdr:col>116</xdr:col>
      <xdr:colOff>62864</xdr:colOff>
      <xdr:row>38</xdr:row>
      <xdr:rowOff>139700</xdr:rowOff>
    </xdr:to>
    <xdr:cxnSp macro="">
      <xdr:nvCxnSpPr>
        <xdr:cNvPr id="742" name="直線コネクタ 741"/>
        <xdr:cNvCxnSpPr/>
      </xdr:nvCxnSpPr>
      <xdr:spPr>
        <a:xfrm flipV="1">
          <a:off x="22159595" y="5413502"/>
          <a:ext cx="1269"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45229</xdr:rowOff>
    </xdr:from>
    <xdr:ext cx="378565" cy="259045"/>
    <xdr:sp macro="" textlink="">
      <xdr:nvSpPr>
        <xdr:cNvPr id="745" name="諸支出金最大値テキスト"/>
        <xdr:cNvSpPr txBox="1"/>
      </xdr:nvSpPr>
      <xdr:spPr>
        <a:xfrm>
          <a:off x="22212300" y="5188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98552</xdr:rowOff>
    </xdr:from>
    <xdr:to>
      <xdr:col>116</xdr:col>
      <xdr:colOff>152400</xdr:colOff>
      <xdr:row>31</xdr:row>
      <xdr:rowOff>98552</xdr:rowOff>
    </xdr:to>
    <xdr:cxnSp macro="">
      <xdr:nvCxnSpPr>
        <xdr:cNvPr id="746" name="直線コネクタ 745"/>
        <xdr:cNvCxnSpPr/>
      </xdr:nvCxnSpPr>
      <xdr:spPr>
        <a:xfrm>
          <a:off x="22072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48" name="諸支出金平均値テキスト"/>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49" name="フローチャート: 判断 748"/>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31750</xdr:rowOff>
    </xdr:from>
    <xdr:to>
      <xdr:col>112</xdr:col>
      <xdr:colOff>38100</xdr:colOff>
      <xdr:row>37</xdr:row>
      <xdr:rowOff>133350</xdr:rowOff>
    </xdr:to>
    <xdr:sp macro="" textlink="">
      <xdr:nvSpPr>
        <xdr:cNvPr id="751" name="フローチャート: 判断 750"/>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149877</xdr:rowOff>
    </xdr:from>
    <xdr:ext cx="378565" cy="259045"/>
    <xdr:sp macro="" textlink="">
      <xdr:nvSpPr>
        <xdr:cNvPr id="752" name="テキスト ボックス 751"/>
        <xdr:cNvSpPr txBox="1"/>
      </xdr:nvSpPr>
      <xdr:spPr>
        <a:xfrm>
          <a:off x="21134017" y="615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54" name="フローチャート: 判断 753"/>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152163</xdr:rowOff>
    </xdr:from>
    <xdr:ext cx="313932" cy="259045"/>
    <xdr:sp macro="" textlink="">
      <xdr:nvSpPr>
        <xdr:cNvPr id="755" name="テキスト ボックス 754"/>
        <xdr:cNvSpPr txBox="1"/>
      </xdr:nvSpPr>
      <xdr:spPr>
        <a:xfrm>
          <a:off x="20277333" y="6324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11176</xdr:rowOff>
    </xdr:from>
    <xdr:to>
      <xdr:col>102</xdr:col>
      <xdr:colOff>165100</xdr:colOff>
      <xdr:row>35</xdr:row>
      <xdr:rowOff>112776</xdr:rowOff>
    </xdr:to>
    <xdr:sp macro="" textlink="">
      <xdr:nvSpPr>
        <xdr:cNvPr id="757" name="フローチャート: 判断 756"/>
        <xdr:cNvSpPr/>
      </xdr:nvSpPr>
      <xdr:spPr>
        <a:xfrm>
          <a:off x="19494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129303</xdr:rowOff>
    </xdr:from>
    <xdr:ext cx="378565" cy="259045"/>
    <xdr:sp macro="" textlink="">
      <xdr:nvSpPr>
        <xdr:cNvPr id="758" name="テキスト ボックス 757"/>
        <xdr:cNvSpPr txBox="1"/>
      </xdr:nvSpPr>
      <xdr:spPr>
        <a:xfrm>
          <a:off x="19356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159766</xdr:rowOff>
    </xdr:from>
    <xdr:to>
      <xdr:col>98</xdr:col>
      <xdr:colOff>38100</xdr:colOff>
      <xdr:row>36</xdr:row>
      <xdr:rowOff>89916</xdr:rowOff>
    </xdr:to>
    <xdr:sp macro="" textlink="">
      <xdr:nvSpPr>
        <xdr:cNvPr id="759" name="フローチャート: 判断 758"/>
        <xdr:cNvSpPr/>
      </xdr:nvSpPr>
      <xdr:spPr>
        <a:xfrm>
          <a:off x="18605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106443</xdr:rowOff>
    </xdr:from>
    <xdr:ext cx="378565" cy="259045"/>
    <xdr:sp macro="" textlink="">
      <xdr:nvSpPr>
        <xdr:cNvPr id="760" name="テキスト ボックス 759"/>
        <xdr:cNvSpPr txBox="1"/>
      </xdr:nvSpPr>
      <xdr:spPr>
        <a:xfrm>
          <a:off x="18467017" y="5935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7"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354,058</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22,570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最も大きな割合を占める民生費では、日新幼保園改築事業（住民一人当たり</a:t>
          </a:r>
          <a:r>
            <a:rPr kumimoji="1" lang="en-US" altLang="ja-JP" sz="1300">
              <a:latin typeface="ＭＳ Ｐゴシック" panose="020B0600070205080204" pitchFamily="50" charset="-128"/>
              <a:ea typeface="ＭＳ Ｐゴシック" panose="020B0600070205080204" pitchFamily="50" charset="-128"/>
            </a:rPr>
            <a:t>3,594</a:t>
          </a:r>
          <a:r>
            <a:rPr kumimoji="1" lang="ja-JP" altLang="en-US" sz="1300">
              <a:latin typeface="ＭＳ Ｐゴシック" panose="020B0600070205080204" pitchFamily="50" charset="-128"/>
              <a:ea typeface="ＭＳ Ｐゴシック" panose="020B0600070205080204" pitchFamily="50" charset="-128"/>
            </a:rPr>
            <a:t>円減）や年金生活者等支援臨時福祉給付金（住民一人当たり</a:t>
          </a:r>
          <a:r>
            <a:rPr kumimoji="1" lang="en-US" altLang="ja-JP" sz="1300">
              <a:latin typeface="ＭＳ Ｐゴシック" panose="020B0600070205080204" pitchFamily="50" charset="-128"/>
              <a:ea typeface="ＭＳ Ｐゴシック" panose="020B0600070205080204" pitchFamily="50" charset="-128"/>
            </a:rPr>
            <a:t>2,809</a:t>
          </a:r>
          <a:r>
            <a:rPr kumimoji="1" lang="ja-JP" altLang="en-US" sz="1300">
              <a:latin typeface="ＭＳ Ｐゴシック" panose="020B0600070205080204" pitchFamily="50" charset="-128"/>
              <a:ea typeface="ＭＳ Ｐゴシック" panose="020B0600070205080204" pitchFamily="50" charset="-128"/>
            </a:rPr>
            <a:t>円減）の減などにより、住民一人当たり</a:t>
          </a:r>
          <a:r>
            <a:rPr kumimoji="1" lang="en-US" altLang="ja-JP" sz="1300">
              <a:latin typeface="ＭＳ Ｐゴシック" panose="020B0600070205080204" pitchFamily="50" charset="-128"/>
              <a:ea typeface="ＭＳ Ｐゴシック" panose="020B0600070205080204" pitchFamily="50" charset="-128"/>
            </a:rPr>
            <a:t>128,381</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6,440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％）の減となっている。</a:t>
          </a:r>
        </a:p>
        <a:p>
          <a:r>
            <a:rPr kumimoji="1" lang="ja-JP" altLang="en-US" sz="1300">
              <a:latin typeface="ＭＳ Ｐゴシック" panose="020B0600070205080204" pitchFamily="50" charset="-128"/>
              <a:ea typeface="ＭＳ Ｐゴシック" panose="020B0600070205080204" pitchFamily="50" charset="-128"/>
            </a:rPr>
            <a:t>　総務費は、養老線支援基金の創設（住民一人当たり</a:t>
          </a:r>
          <a:r>
            <a:rPr kumimoji="1" lang="en-US" altLang="ja-JP" sz="1300">
              <a:latin typeface="ＭＳ Ｐゴシック" panose="020B0600070205080204" pitchFamily="50" charset="-128"/>
              <a:ea typeface="ＭＳ Ｐゴシック" panose="020B0600070205080204" pitchFamily="50" charset="-128"/>
            </a:rPr>
            <a:t>6,286</a:t>
          </a:r>
          <a:r>
            <a:rPr kumimoji="1" lang="ja-JP" altLang="en-US" sz="1300">
              <a:latin typeface="ＭＳ Ｐゴシック" panose="020B0600070205080204" pitchFamily="50" charset="-128"/>
              <a:ea typeface="ＭＳ Ｐゴシック" panose="020B0600070205080204" pitchFamily="50" charset="-128"/>
            </a:rPr>
            <a:t>円増）の増などにより住民一人当たり</a:t>
          </a:r>
          <a:r>
            <a:rPr kumimoji="1" lang="en-US" altLang="ja-JP" sz="1300">
              <a:latin typeface="ＭＳ Ｐゴシック" panose="020B0600070205080204" pitchFamily="50" charset="-128"/>
              <a:ea typeface="ＭＳ Ｐゴシック" panose="020B0600070205080204" pitchFamily="50" charset="-128"/>
            </a:rPr>
            <a:t>44,176</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5,035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％）の増、衛生費はクリーンセンター焼却施設長寿命化事業（住民一人当たり</a:t>
          </a:r>
          <a:r>
            <a:rPr kumimoji="1" lang="en-US" altLang="ja-JP" sz="1300">
              <a:latin typeface="ＭＳ Ｐゴシック" panose="020B0600070205080204" pitchFamily="50" charset="-128"/>
              <a:ea typeface="ＭＳ Ｐゴシック" panose="020B0600070205080204" pitchFamily="50" charset="-128"/>
            </a:rPr>
            <a:t>2,532</a:t>
          </a:r>
          <a:r>
            <a:rPr kumimoji="1" lang="ja-JP" altLang="en-US" sz="1300">
              <a:latin typeface="ＭＳ Ｐゴシック" panose="020B0600070205080204" pitchFamily="50" charset="-128"/>
              <a:ea typeface="ＭＳ Ｐゴシック" panose="020B0600070205080204" pitchFamily="50" charset="-128"/>
            </a:rPr>
            <a:t>円減）の減などにより住民一人当たり</a:t>
          </a:r>
          <a:r>
            <a:rPr kumimoji="1" lang="en-US" altLang="ja-JP" sz="1300">
              <a:latin typeface="ＭＳ Ｐゴシック" panose="020B0600070205080204" pitchFamily="50" charset="-128"/>
              <a:ea typeface="ＭＳ Ｐゴシック" panose="020B0600070205080204" pitchFamily="50" charset="-128"/>
            </a:rPr>
            <a:t>30,385</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3,713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％）の減、商工費は中小企業振興資金等原資預託金（住民一人当たり</a:t>
          </a:r>
          <a:r>
            <a:rPr kumimoji="1" lang="en-US" altLang="ja-JP" sz="1300">
              <a:latin typeface="ＭＳ Ｐゴシック" panose="020B0600070205080204" pitchFamily="50" charset="-128"/>
              <a:ea typeface="ＭＳ Ｐゴシック" panose="020B0600070205080204" pitchFamily="50" charset="-128"/>
            </a:rPr>
            <a:t>3,625</a:t>
          </a:r>
          <a:r>
            <a:rPr kumimoji="1" lang="ja-JP" altLang="en-US" sz="1300">
              <a:latin typeface="ＭＳ Ｐゴシック" panose="020B0600070205080204" pitchFamily="50" charset="-128"/>
              <a:ea typeface="ＭＳ Ｐゴシック" panose="020B0600070205080204" pitchFamily="50" charset="-128"/>
            </a:rPr>
            <a:t>円減）の減などにより住民一人当たり</a:t>
          </a:r>
          <a:r>
            <a:rPr kumimoji="1" lang="en-US" altLang="ja-JP" sz="1300">
              <a:latin typeface="ＭＳ Ｐゴシック" panose="020B0600070205080204" pitchFamily="50" charset="-128"/>
              <a:ea typeface="ＭＳ Ｐゴシック" panose="020B0600070205080204" pitchFamily="50" charset="-128"/>
            </a:rPr>
            <a:t>15,838</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3,481</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％）の減、土木費は大垣駅南街区市街地再開発事業補助金（住民一人当たり</a:t>
          </a:r>
          <a:r>
            <a:rPr kumimoji="1" lang="en-US" altLang="ja-JP" sz="1300">
              <a:latin typeface="ＭＳ Ｐゴシック" panose="020B0600070205080204" pitchFamily="50" charset="-128"/>
              <a:ea typeface="ＭＳ Ｐゴシック" panose="020B0600070205080204" pitchFamily="50" charset="-128"/>
            </a:rPr>
            <a:t>3,397</a:t>
          </a:r>
          <a:r>
            <a:rPr kumimoji="1" lang="ja-JP" altLang="en-US" sz="1300">
              <a:latin typeface="ＭＳ Ｐゴシック" panose="020B0600070205080204" pitchFamily="50" charset="-128"/>
              <a:ea typeface="ＭＳ Ｐゴシック" panose="020B0600070205080204" pitchFamily="50" charset="-128"/>
            </a:rPr>
            <a:t>円減）、大垣西自転車駐車場建設事業（住民一人当たり</a:t>
          </a:r>
          <a:r>
            <a:rPr kumimoji="1" lang="en-US" altLang="ja-JP" sz="1300">
              <a:latin typeface="ＭＳ Ｐゴシック" panose="020B0600070205080204" pitchFamily="50" charset="-128"/>
              <a:ea typeface="ＭＳ Ｐゴシック" panose="020B0600070205080204" pitchFamily="50" charset="-128"/>
            </a:rPr>
            <a:t>1,187</a:t>
          </a:r>
          <a:r>
            <a:rPr kumimoji="1" lang="ja-JP" altLang="en-US" sz="1300">
              <a:latin typeface="ＭＳ Ｐゴシック" panose="020B0600070205080204" pitchFamily="50" charset="-128"/>
              <a:ea typeface="ＭＳ Ｐゴシック" panose="020B0600070205080204" pitchFamily="50" charset="-128"/>
            </a:rPr>
            <a:t>円減）の減などにより住民一人当たり</a:t>
          </a:r>
          <a:r>
            <a:rPr kumimoji="1" lang="en-US" altLang="ja-JP" sz="1300">
              <a:latin typeface="ＭＳ Ｐゴシック" panose="020B0600070205080204" pitchFamily="50" charset="-128"/>
              <a:ea typeface="ＭＳ Ｐゴシック" panose="020B0600070205080204" pitchFamily="50" charset="-128"/>
            </a:rPr>
            <a:t>41,309</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7,109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％）の減、教育費は地区センターに係る公共用地先行取得事業（住民一人当たり</a:t>
          </a:r>
          <a:r>
            <a:rPr kumimoji="1" lang="en-US" altLang="ja-JP" sz="1300">
              <a:latin typeface="ＭＳ Ｐゴシック" panose="020B0600070205080204" pitchFamily="50" charset="-128"/>
              <a:ea typeface="ＭＳ Ｐゴシック" panose="020B0600070205080204" pitchFamily="50" charset="-128"/>
            </a:rPr>
            <a:t>9,262</a:t>
          </a:r>
          <a:r>
            <a:rPr kumimoji="1" lang="ja-JP" altLang="en-US" sz="1300">
              <a:latin typeface="ＭＳ Ｐゴシック" panose="020B0600070205080204" pitchFamily="50" charset="-128"/>
              <a:ea typeface="ＭＳ Ｐゴシック" panose="020B0600070205080204" pitchFamily="50" charset="-128"/>
            </a:rPr>
            <a:t>円減）の減などにより住民一人当たり</a:t>
          </a:r>
          <a:r>
            <a:rPr kumimoji="1" lang="en-US" altLang="ja-JP" sz="1300">
              <a:latin typeface="ＭＳ Ｐゴシック" panose="020B0600070205080204" pitchFamily="50" charset="-128"/>
              <a:ea typeface="ＭＳ Ｐゴシック" panose="020B0600070205080204" pitchFamily="50" charset="-128"/>
            </a:rPr>
            <a:t>41,130</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7,412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％）の減となっている。</a:t>
          </a:r>
        </a:p>
        <a:p>
          <a:r>
            <a:rPr kumimoji="1" lang="ja-JP" altLang="en-US" sz="1300">
              <a:latin typeface="ＭＳ Ｐゴシック" panose="020B0600070205080204" pitchFamily="50" charset="-128"/>
              <a:ea typeface="ＭＳ Ｐゴシック" panose="020B0600070205080204" pitchFamily="50" charset="-128"/>
            </a:rPr>
            <a:t>　そのほか、農林水産業費が住民一人当たり</a:t>
          </a:r>
          <a:r>
            <a:rPr kumimoji="1" lang="en-US" altLang="ja-JP" sz="1300">
              <a:latin typeface="ＭＳ Ｐゴシック" panose="020B0600070205080204" pitchFamily="50" charset="-128"/>
              <a:ea typeface="ＭＳ Ｐゴシック" panose="020B0600070205080204" pitchFamily="50" charset="-128"/>
            </a:rPr>
            <a:t>5,697</a:t>
          </a:r>
          <a:r>
            <a:rPr kumimoji="1" lang="ja-JP" altLang="en-US" sz="1300">
              <a:latin typeface="ＭＳ Ｐゴシック" panose="020B0600070205080204" pitchFamily="50" charset="-128"/>
              <a:ea typeface="ＭＳ Ｐゴシック" panose="020B0600070205080204" pitchFamily="50" charset="-128"/>
            </a:rPr>
            <a:t>円、消防費が住民一人当たり</a:t>
          </a:r>
          <a:r>
            <a:rPr kumimoji="1" lang="en-US" altLang="ja-JP" sz="1300">
              <a:latin typeface="ＭＳ Ｐゴシック" panose="020B0600070205080204" pitchFamily="50" charset="-128"/>
              <a:ea typeface="ＭＳ Ｐゴシック" panose="020B0600070205080204" pitchFamily="50" charset="-128"/>
            </a:rPr>
            <a:t>11,850</a:t>
          </a:r>
          <a:r>
            <a:rPr kumimoji="1" lang="ja-JP" altLang="en-US" sz="1300">
              <a:latin typeface="ＭＳ Ｐゴシック" panose="020B0600070205080204" pitchFamily="50" charset="-128"/>
              <a:ea typeface="ＭＳ Ｐゴシック" panose="020B0600070205080204" pitchFamily="50" charset="-128"/>
            </a:rPr>
            <a:t>円、公債費が住民一人当たり</a:t>
          </a:r>
          <a:r>
            <a:rPr kumimoji="1" lang="en-US" altLang="ja-JP" sz="1300">
              <a:latin typeface="ＭＳ Ｐゴシック" panose="020B0600070205080204" pitchFamily="50" charset="-128"/>
              <a:ea typeface="ＭＳ Ｐゴシック" panose="020B0600070205080204" pitchFamily="50" charset="-128"/>
            </a:rPr>
            <a:t>32,097</a:t>
          </a:r>
          <a:r>
            <a:rPr kumimoji="1" lang="ja-JP" altLang="en-US" sz="1300">
              <a:latin typeface="ＭＳ Ｐゴシック" panose="020B0600070205080204" pitchFamily="50" charset="-128"/>
              <a:ea typeface="ＭＳ Ｐゴシック" panose="020B0600070205080204" pitchFamily="50" charset="-128"/>
            </a:rPr>
            <a:t>円などとなっている。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512</a:t>
          </a:r>
          <a:r>
            <a:rPr kumimoji="1" lang="ja-JP" altLang="en-US" sz="1400">
              <a:latin typeface="ＭＳ ゴシック" pitchFamily="49" charset="-128"/>
              <a:ea typeface="ＭＳ ゴシック" pitchFamily="49" charset="-128"/>
            </a:rPr>
            <a:t>百万円を積み立てた結果、平成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年度末残高は</a:t>
          </a:r>
          <a:r>
            <a:rPr kumimoji="1" lang="en-US" altLang="ja-JP" sz="1400">
              <a:latin typeface="ＭＳ ゴシック" pitchFamily="49" charset="-128"/>
              <a:ea typeface="ＭＳ ゴシック" pitchFamily="49" charset="-128"/>
            </a:rPr>
            <a:t>4,936</a:t>
          </a:r>
          <a:r>
            <a:rPr kumimoji="1" lang="ja-JP" altLang="en-US" sz="1400">
              <a:latin typeface="ＭＳ ゴシック" pitchFamily="49" charset="-128"/>
              <a:ea typeface="ＭＳ ゴシック" pitchFamily="49" charset="-128"/>
            </a:rPr>
            <a:t>百万円となり、標準財政規模比で</a:t>
          </a:r>
          <a:r>
            <a:rPr kumimoji="1" lang="en-US" altLang="ja-JP" sz="1400">
              <a:latin typeface="ＭＳ ゴシック" pitchFamily="49" charset="-128"/>
              <a:ea typeface="ＭＳ ゴシック" pitchFamily="49" charset="-128"/>
            </a:rPr>
            <a:t>1.36</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14.04</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実質収支額は、翌年度に繰り越すべき財源が</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百万円増加したことなどにより、標準財政規模比で</a:t>
          </a:r>
          <a:r>
            <a:rPr kumimoji="1" lang="en-US" altLang="ja-JP" sz="1400">
              <a:latin typeface="ＭＳ ゴシック" pitchFamily="49" charset="-128"/>
              <a:ea typeface="ＭＳ ゴシック" pitchFamily="49" charset="-128"/>
            </a:rPr>
            <a:t>0.22</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5.88</a:t>
          </a:r>
          <a:r>
            <a:rPr kumimoji="1" lang="ja-JP" altLang="en-US" sz="1400">
              <a:latin typeface="ＭＳ ゴシック" pitchFamily="49" charset="-128"/>
              <a:ea typeface="ＭＳ ゴシック" pitchFamily="49" charset="-128"/>
            </a:rPr>
            <a:t>となった。また、財政調整基金の積立・取崩を考慮した実質単年度収支は</a:t>
          </a:r>
          <a:r>
            <a:rPr kumimoji="1" lang="en-US" altLang="ja-JP" sz="1400">
              <a:latin typeface="ＭＳ ゴシック" pitchFamily="49" charset="-128"/>
              <a:ea typeface="ＭＳ ゴシック" pitchFamily="49" charset="-128"/>
            </a:rPr>
            <a:t>453</a:t>
          </a:r>
          <a:r>
            <a:rPr kumimoji="1" lang="ja-JP" altLang="en-US" sz="1400">
              <a:latin typeface="ＭＳ ゴシック" pitchFamily="49" charset="-128"/>
              <a:ea typeface="ＭＳ ゴシック" pitchFamily="49" charset="-128"/>
            </a:rPr>
            <a:t>百万円の黒字となった。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連結実質収支については、全会計で実質収支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もしくは黒字を確保した。</a:t>
          </a:r>
        </a:p>
        <a:p>
          <a:r>
            <a:rPr kumimoji="1" lang="ja-JP" altLang="en-US" sz="1400">
              <a:latin typeface="ＭＳ ゴシック" pitchFamily="49" charset="-128"/>
              <a:ea typeface="ＭＳ ゴシック" pitchFamily="49" charset="-128"/>
            </a:rPr>
            <a:t>　前年度比較では、最も財政規模の大きい病院事業で剰余額が前年度比</a:t>
          </a:r>
          <a:r>
            <a:rPr kumimoji="1" lang="en-US" altLang="ja-JP" sz="1400">
              <a:latin typeface="ＭＳ ゴシック" pitchFamily="49" charset="-128"/>
              <a:ea typeface="ＭＳ ゴシック" pitchFamily="49" charset="-128"/>
            </a:rPr>
            <a:t>120</a:t>
          </a:r>
          <a:r>
            <a:rPr kumimoji="1" lang="ja-JP" altLang="en-US" sz="1400">
              <a:latin typeface="ＭＳ ゴシック" pitchFamily="49" charset="-128"/>
              <a:ea typeface="ＭＳ ゴシック" pitchFamily="49" charset="-128"/>
            </a:rPr>
            <a:t>百万円の減（標準財政規模比で</a:t>
          </a:r>
          <a:r>
            <a:rPr kumimoji="1" lang="en-US" altLang="ja-JP" sz="1400">
              <a:latin typeface="ＭＳ ゴシック" pitchFamily="49" charset="-128"/>
              <a:ea typeface="ＭＳ ゴシック" pitchFamily="49" charset="-128"/>
            </a:rPr>
            <a:t>0.96</a:t>
          </a:r>
          <a:r>
            <a:rPr kumimoji="1" lang="ja-JP" altLang="en-US" sz="1400">
              <a:latin typeface="ＭＳ ゴシック" pitchFamily="49" charset="-128"/>
              <a:ea typeface="ＭＳ ゴシック" pitchFamily="49" charset="-128"/>
            </a:rPr>
            <a:t>ポイントの減）となる一方で、国民健康保険事業会計で実質収支額が前年度比</a:t>
          </a:r>
          <a:r>
            <a:rPr kumimoji="1" lang="en-US" altLang="ja-JP" sz="1400">
              <a:latin typeface="ＭＳ ゴシック" pitchFamily="49" charset="-128"/>
              <a:ea typeface="ＭＳ ゴシック" pitchFamily="49" charset="-128"/>
            </a:rPr>
            <a:t>440</a:t>
          </a:r>
          <a:r>
            <a:rPr kumimoji="1" lang="ja-JP" altLang="en-US" sz="1400">
              <a:latin typeface="ＭＳ ゴシック" pitchFamily="49" charset="-128"/>
              <a:ea typeface="ＭＳ ゴシック" pitchFamily="49" charset="-128"/>
            </a:rPr>
            <a:t>百万円の増（標準財政規模比で</a:t>
          </a:r>
          <a:r>
            <a:rPr kumimoji="1" lang="en-US" altLang="ja-JP" sz="1400">
              <a:latin typeface="ＭＳ ゴシック" pitchFamily="49" charset="-128"/>
              <a:ea typeface="ＭＳ ゴシック" pitchFamily="49" charset="-128"/>
            </a:rPr>
            <a:t>1.19</a:t>
          </a:r>
          <a:r>
            <a:rPr kumimoji="1" lang="ja-JP" altLang="en-US" sz="1400">
              <a:latin typeface="ＭＳ ゴシック" pitchFamily="49" charset="-128"/>
              <a:ea typeface="ＭＳ ゴシック" pitchFamily="49" charset="-128"/>
            </a:rPr>
            <a:t>ポイント増）、介護保険事業会計で前年度比</a:t>
          </a:r>
          <a:r>
            <a:rPr kumimoji="1" lang="en-US" altLang="ja-JP" sz="1400">
              <a:latin typeface="ＭＳ ゴシック" pitchFamily="49" charset="-128"/>
              <a:ea typeface="ＭＳ ゴシック" pitchFamily="49" charset="-128"/>
            </a:rPr>
            <a:t>329</a:t>
          </a:r>
          <a:r>
            <a:rPr kumimoji="1" lang="ja-JP" altLang="en-US" sz="1400">
              <a:latin typeface="ＭＳ ゴシック" pitchFamily="49" charset="-128"/>
              <a:ea typeface="ＭＳ ゴシック" pitchFamily="49" charset="-128"/>
            </a:rPr>
            <a:t>百万円の増（標準財政規模比で</a:t>
          </a:r>
          <a:r>
            <a:rPr kumimoji="1" lang="en-US" altLang="ja-JP" sz="1400">
              <a:latin typeface="ＭＳ ゴシック" pitchFamily="49" charset="-128"/>
              <a:ea typeface="ＭＳ ゴシック" pitchFamily="49" charset="-128"/>
            </a:rPr>
            <a:t>0.90</a:t>
          </a:r>
          <a:r>
            <a:rPr kumimoji="1" lang="ja-JP" altLang="en-US" sz="1400">
              <a:latin typeface="ＭＳ ゴシック" pitchFamily="49" charset="-128"/>
              <a:ea typeface="ＭＳ ゴシック" pitchFamily="49" charset="-128"/>
            </a:rPr>
            <a:t>ポイント増）となるなど、連結実質収支ベースで前年度比</a:t>
          </a:r>
          <a:r>
            <a:rPr kumimoji="1" lang="en-US" altLang="ja-JP" sz="1400">
              <a:latin typeface="ＭＳ ゴシック" pitchFamily="49" charset="-128"/>
              <a:ea typeface="ＭＳ ゴシック" pitchFamily="49" charset="-128"/>
            </a:rPr>
            <a:t>375</a:t>
          </a:r>
          <a:r>
            <a:rPr kumimoji="1" lang="ja-JP" altLang="en-US" sz="1400">
              <a:latin typeface="ＭＳ ゴシック" pitchFamily="49" charset="-128"/>
              <a:ea typeface="ＭＳ ゴシック" pitchFamily="49" charset="-128"/>
            </a:rPr>
            <a:t>百万円の増（標準財政規模比で</a:t>
          </a:r>
          <a:r>
            <a:rPr kumimoji="1" lang="en-US" altLang="ja-JP" sz="1400">
              <a:latin typeface="ＭＳ ゴシック" pitchFamily="49" charset="-128"/>
              <a:ea typeface="ＭＳ ゴシック" pitchFamily="49" charset="-128"/>
            </a:rPr>
            <a:t>0.22</a:t>
          </a:r>
          <a:r>
            <a:rPr kumimoji="1" lang="ja-JP" altLang="en-US" sz="1400">
              <a:latin typeface="ＭＳ ゴシック" pitchFamily="49" charset="-128"/>
              <a:ea typeface="ＭＳ ゴシック" pitchFamily="49" charset="-128"/>
            </a:rPr>
            <a:t>ポイント増）となった。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12024_&#22823;&#22435;&#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15.6</v>
          </cell>
          <cell r="CV51">
            <v>5.7</v>
          </cell>
        </row>
        <row r="53">
          <cell r="CN53">
            <v>73.8</v>
          </cell>
          <cell r="CV53">
            <v>73.5</v>
          </cell>
        </row>
        <row r="55">
          <cell r="AN55" t="str">
            <v>類似団体内平均値</v>
          </cell>
          <cell r="CN55">
            <v>24.1</v>
          </cell>
          <cell r="CV55">
            <v>20.100000000000001</v>
          </cell>
        </row>
        <row r="57">
          <cell r="CN57">
            <v>57.1</v>
          </cell>
          <cell r="CV57">
            <v>55.3</v>
          </cell>
        </row>
        <row r="72">
          <cell r="BP72" t="str">
            <v>H25</v>
          </cell>
          <cell r="BX72" t="str">
            <v>H26</v>
          </cell>
          <cell r="CF72" t="str">
            <v>H27</v>
          </cell>
          <cell r="CN72" t="str">
            <v>H28</v>
          </cell>
          <cell r="CV72" t="str">
            <v>H29</v>
          </cell>
        </row>
        <row r="73">
          <cell r="AN73" t="str">
            <v>当該団体値</v>
          </cell>
          <cell r="BP73">
            <v>17</v>
          </cell>
          <cell r="BX73">
            <v>19.3</v>
          </cell>
          <cell r="CF73">
            <v>13.3</v>
          </cell>
          <cell r="CN73">
            <v>15.6</v>
          </cell>
          <cell r="CV73">
            <v>5.7</v>
          </cell>
        </row>
        <row r="75">
          <cell r="BP75">
            <v>2.2999999999999998</v>
          </cell>
          <cell r="BX75">
            <v>1.7</v>
          </cell>
          <cell r="CF75">
            <v>1.2</v>
          </cell>
          <cell r="CN75">
            <v>0.9</v>
          </cell>
          <cell r="CV75">
            <v>0.9</v>
          </cell>
        </row>
        <row r="77">
          <cell r="AN77" t="str">
            <v>類似団体内平均値</v>
          </cell>
          <cell r="BP77">
            <v>32.6</v>
          </cell>
          <cell r="BX77">
            <v>30.5</v>
          </cell>
          <cell r="CF77">
            <v>13.7</v>
          </cell>
          <cell r="CN77">
            <v>24.1</v>
          </cell>
          <cell r="CV77">
            <v>20.100000000000001</v>
          </cell>
        </row>
        <row r="79">
          <cell r="BP79">
            <v>5.9</v>
          </cell>
          <cell r="BX79">
            <v>5.2</v>
          </cell>
          <cell r="CF79">
            <v>5.8</v>
          </cell>
          <cell r="CN79">
            <v>6</v>
          </cell>
          <cell r="CV79">
            <v>5.8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75</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77</v>
      </c>
      <c r="C3" s="588"/>
      <c r="D3" s="588"/>
      <c r="E3" s="589"/>
      <c r="F3" s="589"/>
      <c r="G3" s="589"/>
      <c r="H3" s="589"/>
      <c r="I3" s="589"/>
      <c r="J3" s="589"/>
      <c r="K3" s="589"/>
      <c r="L3" s="589" t="s">
        <v>78</v>
      </c>
      <c r="M3" s="589"/>
      <c r="N3" s="589"/>
      <c r="O3" s="589"/>
      <c r="P3" s="589"/>
      <c r="Q3" s="589"/>
      <c r="R3" s="592"/>
      <c r="S3" s="592"/>
      <c r="T3" s="592"/>
      <c r="U3" s="592"/>
      <c r="V3" s="593"/>
      <c r="W3" s="486" t="s">
        <v>79</v>
      </c>
      <c r="X3" s="487"/>
      <c r="Y3" s="487"/>
      <c r="Z3" s="487"/>
      <c r="AA3" s="487"/>
      <c r="AB3" s="588"/>
      <c r="AC3" s="592" t="s">
        <v>80</v>
      </c>
      <c r="AD3" s="487"/>
      <c r="AE3" s="487"/>
      <c r="AF3" s="487"/>
      <c r="AG3" s="487"/>
      <c r="AH3" s="487"/>
      <c r="AI3" s="487"/>
      <c r="AJ3" s="487"/>
      <c r="AK3" s="487"/>
      <c r="AL3" s="554"/>
      <c r="AM3" s="486" t="s">
        <v>81</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82</v>
      </c>
      <c r="BO3" s="487"/>
      <c r="BP3" s="487"/>
      <c r="BQ3" s="487"/>
      <c r="BR3" s="487"/>
      <c r="BS3" s="487"/>
      <c r="BT3" s="487"/>
      <c r="BU3" s="554"/>
      <c r="BV3" s="486" t="s">
        <v>83</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84</v>
      </c>
      <c r="CU3" s="487"/>
      <c r="CV3" s="487"/>
      <c r="CW3" s="487"/>
      <c r="CX3" s="487"/>
      <c r="CY3" s="487"/>
      <c r="CZ3" s="487"/>
      <c r="DA3" s="554"/>
      <c r="DB3" s="486" t="s">
        <v>85</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5"/>
      <c r="AO4" s="425"/>
      <c r="AP4" s="425"/>
      <c r="AQ4" s="425"/>
      <c r="AR4" s="425"/>
      <c r="AS4" s="425"/>
      <c r="AT4" s="425"/>
      <c r="AU4" s="425"/>
      <c r="AV4" s="425"/>
      <c r="AW4" s="425"/>
      <c r="AX4" s="595"/>
      <c r="AY4" s="399" t="s">
        <v>86</v>
      </c>
      <c r="AZ4" s="400"/>
      <c r="BA4" s="400"/>
      <c r="BB4" s="400"/>
      <c r="BC4" s="400"/>
      <c r="BD4" s="400"/>
      <c r="BE4" s="400"/>
      <c r="BF4" s="400"/>
      <c r="BG4" s="400"/>
      <c r="BH4" s="400"/>
      <c r="BI4" s="400"/>
      <c r="BJ4" s="400"/>
      <c r="BK4" s="400"/>
      <c r="BL4" s="400"/>
      <c r="BM4" s="401"/>
      <c r="BN4" s="402">
        <v>59557374</v>
      </c>
      <c r="BO4" s="403"/>
      <c r="BP4" s="403"/>
      <c r="BQ4" s="403"/>
      <c r="BR4" s="403"/>
      <c r="BS4" s="403"/>
      <c r="BT4" s="403"/>
      <c r="BU4" s="404"/>
      <c r="BV4" s="402">
        <v>63201123</v>
      </c>
      <c r="BW4" s="403"/>
      <c r="BX4" s="403"/>
      <c r="BY4" s="403"/>
      <c r="BZ4" s="403"/>
      <c r="CA4" s="403"/>
      <c r="CB4" s="403"/>
      <c r="CC4" s="404"/>
      <c r="CD4" s="580" t="s">
        <v>87</v>
      </c>
      <c r="CE4" s="581"/>
      <c r="CF4" s="581"/>
      <c r="CG4" s="581"/>
      <c r="CH4" s="581"/>
      <c r="CI4" s="581"/>
      <c r="CJ4" s="581"/>
      <c r="CK4" s="581"/>
      <c r="CL4" s="581"/>
      <c r="CM4" s="581"/>
      <c r="CN4" s="581"/>
      <c r="CO4" s="581"/>
      <c r="CP4" s="581"/>
      <c r="CQ4" s="581"/>
      <c r="CR4" s="581"/>
      <c r="CS4" s="582"/>
      <c r="CT4" s="583">
        <v>5.9</v>
      </c>
      <c r="CU4" s="584"/>
      <c r="CV4" s="584"/>
      <c r="CW4" s="584"/>
      <c r="CX4" s="584"/>
      <c r="CY4" s="584"/>
      <c r="CZ4" s="584"/>
      <c r="DA4" s="585"/>
      <c r="DB4" s="583">
        <v>6.1</v>
      </c>
      <c r="DC4" s="584"/>
      <c r="DD4" s="584"/>
      <c r="DE4" s="584"/>
      <c r="DF4" s="584"/>
      <c r="DG4" s="584"/>
      <c r="DH4" s="584"/>
      <c r="DI4" s="585"/>
      <c r="DJ4" s="165"/>
      <c r="DK4" s="165"/>
      <c r="DL4" s="165"/>
      <c r="DM4" s="165"/>
      <c r="DN4" s="165"/>
      <c r="DO4" s="165"/>
    </row>
    <row r="5" spans="1:119" ht="18.75" customHeight="1">
      <c r="A5" s="166"/>
      <c r="B5" s="590"/>
      <c r="C5" s="426"/>
      <c r="D5" s="426"/>
      <c r="E5" s="591"/>
      <c r="F5" s="591"/>
      <c r="G5" s="591"/>
      <c r="H5" s="591"/>
      <c r="I5" s="591"/>
      <c r="J5" s="591"/>
      <c r="K5" s="591"/>
      <c r="L5" s="591"/>
      <c r="M5" s="591"/>
      <c r="N5" s="591"/>
      <c r="O5" s="591"/>
      <c r="P5" s="591"/>
      <c r="Q5" s="591"/>
      <c r="R5" s="424"/>
      <c r="S5" s="424"/>
      <c r="T5" s="424"/>
      <c r="U5" s="424"/>
      <c r="V5" s="594"/>
      <c r="W5" s="513"/>
      <c r="X5" s="425"/>
      <c r="Y5" s="425"/>
      <c r="Z5" s="425"/>
      <c r="AA5" s="425"/>
      <c r="AB5" s="426"/>
      <c r="AC5" s="424"/>
      <c r="AD5" s="425"/>
      <c r="AE5" s="425"/>
      <c r="AF5" s="425"/>
      <c r="AG5" s="425"/>
      <c r="AH5" s="425"/>
      <c r="AI5" s="425"/>
      <c r="AJ5" s="425"/>
      <c r="AK5" s="425"/>
      <c r="AL5" s="595"/>
      <c r="AM5" s="476" t="s">
        <v>88</v>
      </c>
      <c r="AN5" s="381"/>
      <c r="AO5" s="381"/>
      <c r="AP5" s="381"/>
      <c r="AQ5" s="381"/>
      <c r="AR5" s="381"/>
      <c r="AS5" s="381"/>
      <c r="AT5" s="382"/>
      <c r="AU5" s="464" t="s">
        <v>89</v>
      </c>
      <c r="AV5" s="465"/>
      <c r="AW5" s="465"/>
      <c r="AX5" s="465"/>
      <c r="AY5" s="387" t="s">
        <v>90</v>
      </c>
      <c r="AZ5" s="388"/>
      <c r="BA5" s="388"/>
      <c r="BB5" s="388"/>
      <c r="BC5" s="388"/>
      <c r="BD5" s="388"/>
      <c r="BE5" s="388"/>
      <c r="BF5" s="388"/>
      <c r="BG5" s="388"/>
      <c r="BH5" s="388"/>
      <c r="BI5" s="388"/>
      <c r="BJ5" s="388"/>
      <c r="BK5" s="388"/>
      <c r="BL5" s="388"/>
      <c r="BM5" s="389"/>
      <c r="BN5" s="407">
        <v>57331167</v>
      </c>
      <c r="BO5" s="408"/>
      <c r="BP5" s="408"/>
      <c r="BQ5" s="408"/>
      <c r="BR5" s="408"/>
      <c r="BS5" s="408"/>
      <c r="BT5" s="408"/>
      <c r="BU5" s="409"/>
      <c r="BV5" s="407">
        <v>61028056</v>
      </c>
      <c r="BW5" s="408"/>
      <c r="BX5" s="408"/>
      <c r="BY5" s="408"/>
      <c r="BZ5" s="408"/>
      <c r="CA5" s="408"/>
      <c r="CB5" s="408"/>
      <c r="CC5" s="409"/>
      <c r="CD5" s="416" t="s">
        <v>91</v>
      </c>
      <c r="CE5" s="417"/>
      <c r="CF5" s="417"/>
      <c r="CG5" s="417"/>
      <c r="CH5" s="417"/>
      <c r="CI5" s="417"/>
      <c r="CJ5" s="417"/>
      <c r="CK5" s="417"/>
      <c r="CL5" s="417"/>
      <c r="CM5" s="417"/>
      <c r="CN5" s="417"/>
      <c r="CO5" s="417"/>
      <c r="CP5" s="417"/>
      <c r="CQ5" s="417"/>
      <c r="CR5" s="417"/>
      <c r="CS5" s="418"/>
      <c r="CT5" s="377">
        <v>88.3</v>
      </c>
      <c r="CU5" s="378"/>
      <c r="CV5" s="378"/>
      <c r="CW5" s="378"/>
      <c r="CX5" s="378"/>
      <c r="CY5" s="378"/>
      <c r="CZ5" s="378"/>
      <c r="DA5" s="379"/>
      <c r="DB5" s="377">
        <v>89</v>
      </c>
      <c r="DC5" s="378"/>
      <c r="DD5" s="378"/>
      <c r="DE5" s="378"/>
      <c r="DF5" s="378"/>
      <c r="DG5" s="378"/>
      <c r="DH5" s="378"/>
      <c r="DI5" s="379"/>
      <c r="DJ5" s="165"/>
      <c r="DK5" s="165"/>
      <c r="DL5" s="165"/>
      <c r="DM5" s="165"/>
      <c r="DN5" s="165"/>
      <c r="DO5" s="165"/>
    </row>
    <row r="6" spans="1:119" ht="18.75" customHeight="1">
      <c r="A6" s="166"/>
      <c r="B6" s="560" t="s">
        <v>92</v>
      </c>
      <c r="C6" s="423"/>
      <c r="D6" s="423"/>
      <c r="E6" s="561"/>
      <c r="F6" s="561"/>
      <c r="G6" s="561"/>
      <c r="H6" s="561"/>
      <c r="I6" s="561"/>
      <c r="J6" s="561"/>
      <c r="K6" s="561"/>
      <c r="L6" s="561" t="s">
        <v>93</v>
      </c>
      <c r="M6" s="561"/>
      <c r="N6" s="561"/>
      <c r="O6" s="561"/>
      <c r="P6" s="561"/>
      <c r="Q6" s="561"/>
      <c r="R6" s="447"/>
      <c r="S6" s="447"/>
      <c r="T6" s="447"/>
      <c r="U6" s="447"/>
      <c r="V6" s="567"/>
      <c r="W6" s="498" t="s">
        <v>94</v>
      </c>
      <c r="X6" s="422"/>
      <c r="Y6" s="422"/>
      <c r="Z6" s="422"/>
      <c r="AA6" s="422"/>
      <c r="AB6" s="423"/>
      <c r="AC6" s="572" t="s">
        <v>95</v>
      </c>
      <c r="AD6" s="573"/>
      <c r="AE6" s="573"/>
      <c r="AF6" s="573"/>
      <c r="AG6" s="573"/>
      <c r="AH6" s="573"/>
      <c r="AI6" s="573"/>
      <c r="AJ6" s="573"/>
      <c r="AK6" s="573"/>
      <c r="AL6" s="574"/>
      <c r="AM6" s="476" t="s">
        <v>96</v>
      </c>
      <c r="AN6" s="381"/>
      <c r="AO6" s="381"/>
      <c r="AP6" s="381"/>
      <c r="AQ6" s="381"/>
      <c r="AR6" s="381"/>
      <c r="AS6" s="381"/>
      <c r="AT6" s="382"/>
      <c r="AU6" s="464" t="s">
        <v>97</v>
      </c>
      <c r="AV6" s="465"/>
      <c r="AW6" s="465"/>
      <c r="AX6" s="465"/>
      <c r="AY6" s="387" t="s">
        <v>98</v>
      </c>
      <c r="AZ6" s="388"/>
      <c r="BA6" s="388"/>
      <c r="BB6" s="388"/>
      <c r="BC6" s="388"/>
      <c r="BD6" s="388"/>
      <c r="BE6" s="388"/>
      <c r="BF6" s="388"/>
      <c r="BG6" s="388"/>
      <c r="BH6" s="388"/>
      <c r="BI6" s="388"/>
      <c r="BJ6" s="388"/>
      <c r="BK6" s="388"/>
      <c r="BL6" s="388"/>
      <c r="BM6" s="389"/>
      <c r="BN6" s="407">
        <v>2226207</v>
      </c>
      <c r="BO6" s="408"/>
      <c r="BP6" s="408"/>
      <c r="BQ6" s="408"/>
      <c r="BR6" s="408"/>
      <c r="BS6" s="408"/>
      <c r="BT6" s="408"/>
      <c r="BU6" s="409"/>
      <c r="BV6" s="407">
        <v>2173067</v>
      </c>
      <c r="BW6" s="408"/>
      <c r="BX6" s="408"/>
      <c r="BY6" s="408"/>
      <c r="BZ6" s="408"/>
      <c r="CA6" s="408"/>
      <c r="CB6" s="408"/>
      <c r="CC6" s="409"/>
      <c r="CD6" s="416" t="s">
        <v>99</v>
      </c>
      <c r="CE6" s="417"/>
      <c r="CF6" s="417"/>
      <c r="CG6" s="417"/>
      <c r="CH6" s="417"/>
      <c r="CI6" s="417"/>
      <c r="CJ6" s="417"/>
      <c r="CK6" s="417"/>
      <c r="CL6" s="417"/>
      <c r="CM6" s="417"/>
      <c r="CN6" s="417"/>
      <c r="CO6" s="417"/>
      <c r="CP6" s="417"/>
      <c r="CQ6" s="417"/>
      <c r="CR6" s="417"/>
      <c r="CS6" s="418"/>
      <c r="CT6" s="557">
        <v>94.1</v>
      </c>
      <c r="CU6" s="558"/>
      <c r="CV6" s="558"/>
      <c r="CW6" s="558"/>
      <c r="CX6" s="558"/>
      <c r="CY6" s="558"/>
      <c r="CZ6" s="558"/>
      <c r="DA6" s="559"/>
      <c r="DB6" s="557">
        <v>94</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100</v>
      </c>
      <c r="AN7" s="381"/>
      <c r="AO7" s="381"/>
      <c r="AP7" s="381"/>
      <c r="AQ7" s="381"/>
      <c r="AR7" s="381"/>
      <c r="AS7" s="381"/>
      <c r="AT7" s="382"/>
      <c r="AU7" s="464" t="s">
        <v>101</v>
      </c>
      <c r="AV7" s="465"/>
      <c r="AW7" s="465"/>
      <c r="AX7" s="465"/>
      <c r="AY7" s="387" t="s">
        <v>102</v>
      </c>
      <c r="AZ7" s="388"/>
      <c r="BA7" s="388"/>
      <c r="BB7" s="388"/>
      <c r="BC7" s="388"/>
      <c r="BD7" s="388"/>
      <c r="BE7" s="388"/>
      <c r="BF7" s="388"/>
      <c r="BG7" s="388"/>
      <c r="BH7" s="388"/>
      <c r="BI7" s="388"/>
      <c r="BJ7" s="388"/>
      <c r="BK7" s="388"/>
      <c r="BL7" s="388"/>
      <c r="BM7" s="389"/>
      <c r="BN7" s="407">
        <v>158616</v>
      </c>
      <c r="BO7" s="408"/>
      <c r="BP7" s="408"/>
      <c r="BQ7" s="408"/>
      <c r="BR7" s="408"/>
      <c r="BS7" s="408"/>
      <c r="BT7" s="408"/>
      <c r="BU7" s="409"/>
      <c r="BV7" s="407">
        <v>45936</v>
      </c>
      <c r="BW7" s="408"/>
      <c r="BX7" s="408"/>
      <c r="BY7" s="408"/>
      <c r="BZ7" s="408"/>
      <c r="CA7" s="408"/>
      <c r="CB7" s="408"/>
      <c r="CC7" s="409"/>
      <c r="CD7" s="416" t="s">
        <v>103</v>
      </c>
      <c r="CE7" s="417"/>
      <c r="CF7" s="417"/>
      <c r="CG7" s="417"/>
      <c r="CH7" s="417"/>
      <c r="CI7" s="417"/>
      <c r="CJ7" s="417"/>
      <c r="CK7" s="417"/>
      <c r="CL7" s="417"/>
      <c r="CM7" s="417"/>
      <c r="CN7" s="417"/>
      <c r="CO7" s="417"/>
      <c r="CP7" s="417"/>
      <c r="CQ7" s="417"/>
      <c r="CR7" s="417"/>
      <c r="CS7" s="418"/>
      <c r="CT7" s="407">
        <v>35162131</v>
      </c>
      <c r="CU7" s="408"/>
      <c r="CV7" s="408"/>
      <c r="CW7" s="408"/>
      <c r="CX7" s="408"/>
      <c r="CY7" s="408"/>
      <c r="CZ7" s="408"/>
      <c r="DA7" s="409"/>
      <c r="DB7" s="407">
        <v>34886563</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104</v>
      </c>
      <c r="AN8" s="381"/>
      <c r="AO8" s="381"/>
      <c r="AP8" s="381"/>
      <c r="AQ8" s="381"/>
      <c r="AR8" s="381"/>
      <c r="AS8" s="381"/>
      <c r="AT8" s="382"/>
      <c r="AU8" s="464" t="s">
        <v>105</v>
      </c>
      <c r="AV8" s="465"/>
      <c r="AW8" s="465"/>
      <c r="AX8" s="465"/>
      <c r="AY8" s="387" t="s">
        <v>106</v>
      </c>
      <c r="AZ8" s="388"/>
      <c r="BA8" s="388"/>
      <c r="BB8" s="388"/>
      <c r="BC8" s="388"/>
      <c r="BD8" s="388"/>
      <c r="BE8" s="388"/>
      <c r="BF8" s="388"/>
      <c r="BG8" s="388"/>
      <c r="BH8" s="388"/>
      <c r="BI8" s="388"/>
      <c r="BJ8" s="388"/>
      <c r="BK8" s="388"/>
      <c r="BL8" s="388"/>
      <c r="BM8" s="389"/>
      <c r="BN8" s="407">
        <v>2067591</v>
      </c>
      <c r="BO8" s="408"/>
      <c r="BP8" s="408"/>
      <c r="BQ8" s="408"/>
      <c r="BR8" s="408"/>
      <c r="BS8" s="408"/>
      <c r="BT8" s="408"/>
      <c r="BU8" s="409"/>
      <c r="BV8" s="407">
        <v>2127131</v>
      </c>
      <c r="BW8" s="408"/>
      <c r="BX8" s="408"/>
      <c r="BY8" s="408"/>
      <c r="BZ8" s="408"/>
      <c r="CA8" s="408"/>
      <c r="CB8" s="408"/>
      <c r="CC8" s="409"/>
      <c r="CD8" s="416" t="s">
        <v>107</v>
      </c>
      <c r="CE8" s="417"/>
      <c r="CF8" s="417"/>
      <c r="CG8" s="417"/>
      <c r="CH8" s="417"/>
      <c r="CI8" s="417"/>
      <c r="CJ8" s="417"/>
      <c r="CK8" s="417"/>
      <c r="CL8" s="417"/>
      <c r="CM8" s="417"/>
      <c r="CN8" s="417"/>
      <c r="CO8" s="417"/>
      <c r="CP8" s="417"/>
      <c r="CQ8" s="417"/>
      <c r="CR8" s="417"/>
      <c r="CS8" s="418"/>
      <c r="CT8" s="520">
        <v>0.89</v>
      </c>
      <c r="CU8" s="521"/>
      <c r="CV8" s="521"/>
      <c r="CW8" s="521"/>
      <c r="CX8" s="521"/>
      <c r="CY8" s="521"/>
      <c r="CZ8" s="521"/>
      <c r="DA8" s="522"/>
      <c r="DB8" s="520">
        <v>0.89</v>
      </c>
      <c r="DC8" s="521"/>
      <c r="DD8" s="521"/>
      <c r="DE8" s="521"/>
      <c r="DF8" s="521"/>
      <c r="DG8" s="521"/>
      <c r="DH8" s="521"/>
      <c r="DI8" s="522"/>
      <c r="DJ8" s="165"/>
      <c r="DK8" s="165"/>
      <c r="DL8" s="165"/>
      <c r="DM8" s="165"/>
      <c r="DN8" s="165"/>
      <c r="DO8" s="165"/>
    </row>
    <row r="9" spans="1:119" ht="18.75" customHeight="1" thickBot="1">
      <c r="A9" s="166"/>
      <c r="B9" s="546" t="s">
        <v>108</v>
      </c>
      <c r="C9" s="547"/>
      <c r="D9" s="547"/>
      <c r="E9" s="547"/>
      <c r="F9" s="547"/>
      <c r="G9" s="547"/>
      <c r="H9" s="547"/>
      <c r="I9" s="547"/>
      <c r="J9" s="547"/>
      <c r="K9" s="470"/>
      <c r="L9" s="548" t="s">
        <v>109</v>
      </c>
      <c r="M9" s="549"/>
      <c r="N9" s="549"/>
      <c r="O9" s="549"/>
      <c r="P9" s="549"/>
      <c r="Q9" s="550"/>
      <c r="R9" s="551">
        <v>159879</v>
      </c>
      <c r="S9" s="552"/>
      <c r="T9" s="552"/>
      <c r="U9" s="552"/>
      <c r="V9" s="553"/>
      <c r="W9" s="486" t="s">
        <v>110</v>
      </c>
      <c r="X9" s="487"/>
      <c r="Y9" s="487"/>
      <c r="Z9" s="487"/>
      <c r="AA9" s="487"/>
      <c r="AB9" s="487"/>
      <c r="AC9" s="487"/>
      <c r="AD9" s="487"/>
      <c r="AE9" s="487"/>
      <c r="AF9" s="487"/>
      <c r="AG9" s="487"/>
      <c r="AH9" s="487"/>
      <c r="AI9" s="487"/>
      <c r="AJ9" s="487"/>
      <c r="AK9" s="487"/>
      <c r="AL9" s="554"/>
      <c r="AM9" s="476" t="s">
        <v>111</v>
      </c>
      <c r="AN9" s="381"/>
      <c r="AO9" s="381"/>
      <c r="AP9" s="381"/>
      <c r="AQ9" s="381"/>
      <c r="AR9" s="381"/>
      <c r="AS9" s="381"/>
      <c r="AT9" s="382"/>
      <c r="AU9" s="464" t="s">
        <v>112</v>
      </c>
      <c r="AV9" s="465"/>
      <c r="AW9" s="465"/>
      <c r="AX9" s="465"/>
      <c r="AY9" s="387" t="s">
        <v>113</v>
      </c>
      <c r="AZ9" s="388"/>
      <c r="BA9" s="388"/>
      <c r="BB9" s="388"/>
      <c r="BC9" s="388"/>
      <c r="BD9" s="388"/>
      <c r="BE9" s="388"/>
      <c r="BF9" s="388"/>
      <c r="BG9" s="388"/>
      <c r="BH9" s="388"/>
      <c r="BI9" s="388"/>
      <c r="BJ9" s="388"/>
      <c r="BK9" s="388"/>
      <c r="BL9" s="388"/>
      <c r="BM9" s="389"/>
      <c r="BN9" s="407">
        <v>-59540</v>
      </c>
      <c r="BO9" s="408"/>
      <c r="BP9" s="408"/>
      <c r="BQ9" s="408"/>
      <c r="BR9" s="408"/>
      <c r="BS9" s="408"/>
      <c r="BT9" s="408"/>
      <c r="BU9" s="409"/>
      <c r="BV9" s="407">
        <v>-188121</v>
      </c>
      <c r="BW9" s="408"/>
      <c r="BX9" s="408"/>
      <c r="BY9" s="408"/>
      <c r="BZ9" s="408"/>
      <c r="CA9" s="408"/>
      <c r="CB9" s="408"/>
      <c r="CC9" s="409"/>
      <c r="CD9" s="416" t="s">
        <v>114</v>
      </c>
      <c r="CE9" s="417"/>
      <c r="CF9" s="417"/>
      <c r="CG9" s="417"/>
      <c r="CH9" s="417"/>
      <c r="CI9" s="417"/>
      <c r="CJ9" s="417"/>
      <c r="CK9" s="417"/>
      <c r="CL9" s="417"/>
      <c r="CM9" s="417"/>
      <c r="CN9" s="417"/>
      <c r="CO9" s="417"/>
      <c r="CP9" s="417"/>
      <c r="CQ9" s="417"/>
      <c r="CR9" s="417"/>
      <c r="CS9" s="418"/>
      <c r="CT9" s="377">
        <v>12.7</v>
      </c>
      <c r="CU9" s="378"/>
      <c r="CV9" s="378"/>
      <c r="CW9" s="378"/>
      <c r="CX9" s="378"/>
      <c r="CY9" s="378"/>
      <c r="CZ9" s="378"/>
      <c r="DA9" s="379"/>
      <c r="DB9" s="377">
        <v>12.7</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115</v>
      </c>
      <c r="M10" s="381"/>
      <c r="N10" s="381"/>
      <c r="O10" s="381"/>
      <c r="P10" s="381"/>
      <c r="Q10" s="382"/>
      <c r="R10" s="383">
        <v>161160</v>
      </c>
      <c r="S10" s="384"/>
      <c r="T10" s="384"/>
      <c r="U10" s="384"/>
      <c r="V10" s="386"/>
      <c r="W10" s="555"/>
      <c r="X10" s="369"/>
      <c r="Y10" s="369"/>
      <c r="Z10" s="369"/>
      <c r="AA10" s="369"/>
      <c r="AB10" s="369"/>
      <c r="AC10" s="369"/>
      <c r="AD10" s="369"/>
      <c r="AE10" s="369"/>
      <c r="AF10" s="369"/>
      <c r="AG10" s="369"/>
      <c r="AH10" s="369"/>
      <c r="AI10" s="369"/>
      <c r="AJ10" s="369"/>
      <c r="AK10" s="369"/>
      <c r="AL10" s="556"/>
      <c r="AM10" s="476" t="s">
        <v>116</v>
      </c>
      <c r="AN10" s="381"/>
      <c r="AO10" s="381"/>
      <c r="AP10" s="381"/>
      <c r="AQ10" s="381"/>
      <c r="AR10" s="381"/>
      <c r="AS10" s="381"/>
      <c r="AT10" s="382"/>
      <c r="AU10" s="464" t="s">
        <v>105</v>
      </c>
      <c r="AV10" s="465"/>
      <c r="AW10" s="465"/>
      <c r="AX10" s="465"/>
      <c r="AY10" s="387" t="s">
        <v>117</v>
      </c>
      <c r="AZ10" s="388"/>
      <c r="BA10" s="388"/>
      <c r="BB10" s="388"/>
      <c r="BC10" s="388"/>
      <c r="BD10" s="388"/>
      <c r="BE10" s="388"/>
      <c r="BF10" s="388"/>
      <c r="BG10" s="388"/>
      <c r="BH10" s="388"/>
      <c r="BI10" s="388"/>
      <c r="BJ10" s="388"/>
      <c r="BK10" s="388"/>
      <c r="BL10" s="388"/>
      <c r="BM10" s="389"/>
      <c r="BN10" s="407">
        <v>512400</v>
      </c>
      <c r="BO10" s="408"/>
      <c r="BP10" s="408"/>
      <c r="BQ10" s="408"/>
      <c r="BR10" s="408"/>
      <c r="BS10" s="408"/>
      <c r="BT10" s="408"/>
      <c r="BU10" s="409"/>
      <c r="BV10" s="407">
        <v>308700</v>
      </c>
      <c r="BW10" s="408"/>
      <c r="BX10" s="408"/>
      <c r="BY10" s="408"/>
      <c r="BZ10" s="408"/>
      <c r="CA10" s="408"/>
      <c r="CB10" s="408"/>
      <c r="CC10" s="409"/>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5" t="s">
        <v>119</v>
      </c>
      <c r="M11" s="456"/>
      <c r="N11" s="456"/>
      <c r="O11" s="456"/>
      <c r="P11" s="456"/>
      <c r="Q11" s="457"/>
      <c r="R11" s="543" t="s">
        <v>120</v>
      </c>
      <c r="S11" s="544"/>
      <c r="T11" s="544"/>
      <c r="U11" s="544"/>
      <c r="V11" s="545"/>
      <c r="W11" s="555"/>
      <c r="X11" s="369"/>
      <c r="Y11" s="369"/>
      <c r="Z11" s="369"/>
      <c r="AA11" s="369"/>
      <c r="AB11" s="369"/>
      <c r="AC11" s="369"/>
      <c r="AD11" s="369"/>
      <c r="AE11" s="369"/>
      <c r="AF11" s="369"/>
      <c r="AG11" s="369"/>
      <c r="AH11" s="369"/>
      <c r="AI11" s="369"/>
      <c r="AJ11" s="369"/>
      <c r="AK11" s="369"/>
      <c r="AL11" s="556"/>
      <c r="AM11" s="476" t="s">
        <v>121</v>
      </c>
      <c r="AN11" s="381"/>
      <c r="AO11" s="381"/>
      <c r="AP11" s="381"/>
      <c r="AQ11" s="381"/>
      <c r="AR11" s="381"/>
      <c r="AS11" s="381"/>
      <c r="AT11" s="382"/>
      <c r="AU11" s="464" t="s">
        <v>112</v>
      </c>
      <c r="AV11" s="465"/>
      <c r="AW11" s="465"/>
      <c r="AX11" s="465"/>
      <c r="AY11" s="387" t="s">
        <v>122</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123</v>
      </c>
      <c r="CE11" s="417"/>
      <c r="CF11" s="417"/>
      <c r="CG11" s="417"/>
      <c r="CH11" s="417"/>
      <c r="CI11" s="417"/>
      <c r="CJ11" s="417"/>
      <c r="CK11" s="417"/>
      <c r="CL11" s="417"/>
      <c r="CM11" s="417"/>
      <c r="CN11" s="417"/>
      <c r="CO11" s="417"/>
      <c r="CP11" s="417"/>
      <c r="CQ11" s="417"/>
      <c r="CR11" s="417"/>
      <c r="CS11" s="418"/>
      <c r="CT11" s="520" t="s">
        <v>124</v>
      </c>
      <c r="CU11" s="521"/>
      <c r="CV11" s="521"/>
      <c r="CW11" s="521"/>
      <c r="CX11" s="521"/>
      <c r="CY11" s="521"/>
      <c r="CZ11" s="521"/>
      <c r="DA11" s="522"/>
      <c r="DB11" s="520" t="s">
        <v>125</v>
      </c>
      <c r="DC11" s="521"/>
      <c r="DD11" s="521"/>
      <c r="DE11" s="521"/>
      <c r="DF11" s="521"/>
      <c r="DG11" s="521"/>
      <c r="DH11" s="521"/>
      <c r="DI11" s="522"/>
      <c r="DJ11" s="165"/>
      <c r="DK11" s="165"/>
      <c r="DL11" s="165"/>
      <c r="DM11" s="165"/>
      <c r="DN11" s="165"/>
      <c r="DO11" s="165"/>
    </row>
    <row r="12" spans="1:119" ht="18.75" customHeight="1">
      <c r="A12" s="166"/>
      <c r="B12" s="523" t="s">
        <v>126</v>
      </c>
      <c r="C12" s="524"/>
      <c r="D12" s="524"/>
      <c r="E12" s="524"/>
      <c r="F12" s="524"/>
      <c r="G12" s="524"/>
      <c r="H12" s="524"/>
      <c r="I12" s="524"/>
      <c r="J12" s="524"/>
      <c r="K12" s="525"/>
      <c r="L12" s="532" t="s">
        <v>127</v>
      </c>
      <c r="M12" s="533"/>
      <c r="N12" s="533"/>
      <c r="O12" s="533"/>
      <c r="P12" s="533"/>
      <c r="Q12" s="534"/>
      <c r="R12" s="535">
        <v>161926</v>
      </c>
      <c r="S12" s="536"/>
      <c r="T12" s="536"/>
      <c r="U12" s="536"/>
      <c r="V12" s="537"/>
      <c r="W12" s="538" t="s">
        <v>1</v>
      </c>
      <c r="X12" s="465"/>
      <c r="Y12" s="465"/>
      <c r="Z12" s="465"/>
      <c r="AA12" s="465"/>
      <c r="AB12" s="539"/>
      <c r="AC12" s="464" t="s">
        <v>128</v>
      </c>
      <c r="AD12" s="465"/>
      <c r="AE12" s="465"/>
      <c r="AF12" s="465"/>
      <c r="AG12" s="539"/>
      <c r="AH12" s="464" t="s">
        <v>129</v>
      </c>
      <c r="AI12" s="465"/>
      <c r="AJ12" s="465"/>
      <c r="AK12" s="465"/>
      <c r="AL12" s="540"/>
      <c r="AM12" s="476" t="s">
        <v>130</v>
      </c>
      <c r="AN12" s="381"/>
      <c r="AO12" s="381"/>
      <c r="AP12" s="381"/>
      <c r="AQ12" s="381"/>
      <c r="AR12" s="381"/>
      <c r="AS12" s="381"/>
      <c r="AT12" s="382"/>
      <c r="AU12" s="464" t="s">
        <v>97</v>
      </c>
      <c r="AV12" s="465"/>
      <c r="AW12" s="465"/>
      <c r="AX12" s="465"/>
      <c r="AY12" s="387" t="s">
        <v>131</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400000</v>
      </c>
      <c r="BW12" s="408"/>
      <c r="BX12" s="408"/>
      <c r="BY12" s="408"/>
      <c r="BZ12" s="408"/>
      <c r="CA12" s="408"/>
      <c r="CB12" s="408"/>
      <c r="CC12" s="409"/>
      <c r="CD12" s="416" t="s">
        <v>132</v>
      </c>
      <c r="CE12" s="417"/>
      <c r="CF12" s="417"/>
      <c r="CG12" s="417"/>
      <c r="CH12" s="417"/>
      <c r="CI12" s="417"/>
      <c r="CJ12" s="417"/>
      <c r="CK12" s="417"/>
      <c r="CL12" s="417"/>
      <c r="CM12" s="417"/>
      <c r="CN12" s="417"/>
      <c r="CO12" s="417"/>
      <c r="CP12" s="417"/>
      <c r="CQ12" s="417"/>
      <c r="CR12" s="417"/>
      <c r="CS12" s="418"/>
      <c r="CT12" s="520" t="s">
        <v>125</v>
      </c>
      <c r="CU12" s="521"/>
      <c r="CV12" s="521"/>
      <c r="CW12" s="521"/>
      <c r="CX12" s="521"/>
      <c r="CY12" s="521"/>
      <c r="CZ12" s="521"/>
      <c r="DA12" s="522"/>
      <c r="DB12" s="520" t="s">
        <v>125</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133</v>
      </c>
      <c r="N13" s="508"/>
      <c r="O13" s="508"/>
      <c r="P13" s="508"/>
      <c r="Q13" s="509"/>
      <c r="R13" s="510">
        <v>157221</v>
      </c>
      <c r="S13" s="511"/>
      <c r="T13" s="511"/>
      <c r="U13" s="511"/>
      <c r="V13" s="512"/>
      <c r="W13" s="498" t="s">
        <v>134</v>
      </c>
      <c r="X13" s="422"/>
      <c r="Y13" s="422"/>
      <c r="Z13" s="422"/>
      <c r="AA13" s="422"/>
      <c r="AB13" s="423"/>
      <c r="AC13" s="383">
        <v>1169</v>
      </c>
      <c r="AD13" s="384"/>
      <c r="AE13" s="384"/>
      <c r="AF13" s="384"/>
      <c r="AG13" s="385"/>
      <c r="AH13" s="383">
        <v>1135</v>
      </c>
      <c r="AI13" s="384"/>
      <c r="AJ13" s="384"/>
      <c r="AK13" s="384"/>
      <c r="AL13" s="386"/>
      <c r="AM13" s="476" t="s">
        <v>135</v>
      </c>
      <c r="AN13" s="381"/>
      <c r="AO13" s="381"/>
      <c r="AP13" s="381"/>
      <c r="AQ13" s="381"/>
      <c r="AR13" s="381"/>
      <c r="AS13" s="381"/>
      <c r="AT13" s="382"/>
      <c r="AU13" s="464" t="s">
        <v>136</v>
      </c>
      <c r="AV13" s="465"/>
      <c r="AW13" s="465"/>
      <c r="AX13" s="465"/>
      <c r="AY13" s="387" t="s">
        <v>137</v>
      </c>
      <c r="AZ13" s="388"/>
      <c r="BA13" s="388"/>
      <c r="BB13" s="388"/>
      <c r="BC13" s="388"/>
      <c r="BD13" s="388"/>
      <c r="BE13" s="388"/>
      <c r="BF13" s="388"/>
      <c r="BG13" s="388"/>
      <c r="BH13" s="388"/>
      <c r="BI13" s="388"/>
      <c r="BJ13" s="388"/>
      <c r="BK13" s="388"/>
      <c r="BL13" s="388"/>
      <c r="BM13" s="389"/>
      <c r="BN13" s="407">
        <v>452860</v>
      </c>
      <c r="BO13" s="408"/>
      <c r="BP13" s="408"/>
      <c r="BQ13" s="408"/>
      <c r="BR13" s="408"/>
      <c r="BS13" s="408"/>
      <c r="BT13" s="408"/>
      <c r="BU13" s="409"/>
      <c r="BV13" s="407">
        <v>-279421</v>
      </c>
      <c r="BW13" s="408"/>
      <c r="BX13" s="408"/>
      <c r="BY13" s="408"/>
      <c r="BZ13" s="408"/>
      <c r="CA13" s="408"/>
      <c r="CB13" s="408"/>
      <c r="CC13" s="409"/>
      <c r="CD13" s="416" t="s">
        <v>138</v>
      </c>
      <c r="CE13" s="417"/>
      <c r="CF13" s="417"/>
      <c r="CG13" s="417"/>
      <c r="CH13" s="417"/>
      <c r="CI13" s="417"/>
      <c r="CJ13" s="417"/>
      <c r="CK13" s="417"/>
      <c r="CL13" s="417"/>
      <c r="CM13" s="417"/>
      <c r="CN13" s="417"/>
      <c r="CO13" s="417"/>
      <c r="CP13" s="417"/>
      <c r="CQ13" s="417"/>
      <c r="CR13" s="417"/>
      <c r="CS13" s="418"/>
      <c r="CT13" s="377">
        <v>0.9</v>
      </c>
      <c r="CU13" s="378"/>
      <c r="CV13" s="378"/>
      <c r="CW13" s="378"/>
      <c r="CX13" s="378"/>
      <c r="CY13" s="378"/>
      <c r="CZ13" s="378"/>
      <c r="DA13" s="379"/>
      <c r="DB13" s="377">
        <v>0.9</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139</v>
      </c>
      <c r="M14" s="541"/>
      <c r="N14" s="541"/>
      <c r="O14" s="541"/>
      <c r="P14" s="541"/>
      <c r="Q14" s="542"/>
      <c r="R14" s="510">
        <v>162038</v>
      </c>
      <c r="S14" s="511"/>
      <c r="T14" s="511"/>
      <c r="U14" s="511"/>
      <c r="V14" s="512"/>
      <c r="W14" s="513"/>
      <c r="X14" s="425"/>
      <c r="Y14" s="425"/>
      <c r="Z14" s="425"/>
      <c r="AA14" s="425"/>
      <c r="AB14" s="426"/>
      <c r="AC14" s="503">
        <v>1.5</v>
      </c>
      <c r="AD14" s="504"/>
      <c r="AE14" s="504"/>
      <c r="AF14" s="504"/>
      <c r="AG14" s="505"/>
      <c r="AH14" s="503">
        <v>1.5</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140</v>
      </c>
      <c r="CE14" s="414"/>
      <c r="CF14" s="414"/>
      <c r="CG14" s="414"/>
      <c r="CH14" s="414"/>
      <c r="CI14" s="414"/>
      <c r="CJ14" s="414"/>
      <c r="CK14" s="414"/>
      <c r="CL14" s="414"/>
      <c r="CM14" s="414"/>
      <c r="CN14" s="414"/>
      <c r="CO14" s="414"/>
      <c r="CP14" s="414"/>
      <c r="CQ14" s="414"/>
      <c r="CR14" s="414"/>
      <c r="CS14" s="415"/>
      <c r="CT14" s="514">
        <v>5.7</v>
      </c>
      <c r="CU14" s="515"/>
      <c r="CV14" s="515"/>
      <c r="CW14" s="515"/>
      <c r="CX14" s="515"/>
      <c r="CY14" s="515"/>
      <c r="CZ14" s="515"/>
      <c r="DA14" s="516"/>
      <c r="DB14" s="514">
        <v>15.6</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133</v>
      </c>
      <c r="N15" s="508"/>
      <c r="O15" s="508"/>
      <c r="P15" s="508"/>
      <c r="Q15" s="509"/>
      <c r="R15" s="510">
        <v>157624</v>
      </c>
      <c r="S15" s="511"/>
      <c r="T15" s="511"/>
      <c r="U15" s="511"/>
      <c r="V15" s="512"/>
      <c r="W15" s="498" t="s">
        <v>141</v>
      </c>
      <c r="X15" s="422"/>
      <c r="Y15" s="422"/>
      <c r="Z15" s="422"/>
      <c r="AA15" s="422"/>
      <c r="AB15" s="423"/>
      <c r="AC15" s="383">
        <v>25646</v>
      </c>
      <c r="AD15" s="384"/>
      <c r="AE15" s="384"/>
      <c r="AF15" s="384"/>
      <c r="AG15" s="385"/>
      <c r="AH15" s="383">
        <v>25228</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22573994</v>
      </c>
      <c r="BO15" s="403"/>
      <c r="BP15" s="403"/>
      <c r="BQ15" s="403"/>
      <c r="BR15" s="403"/>
      <c r="BS15" s="403"/>
      <c r="BT15" s="403"/>
      <c r="BU15" s="404"/>
      <c r="BV15" s="402">
        <v>22706635</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5"/>
      <c r="Y16" s="425"/>
      <c r="Z16" s="425"/>
      <c r="AA16" s="425"/>
      <c r="AB16" s="426"/>
      <c r="AC16" s="503">
        <v>33.6</v>
      </c>
      <c r="AD16" s="504"/>
      <c r="AE16" s="504"/>
      <c r="AF16" s="504"/>
      <c r="AG16" s="505"/>
      <c r="AH16" s="503">
        <v>34</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25396601</v>
      </c>
      <c r="BO16" s="408"/>
      <c r="BP16" s="408"/>
      <c r="BQ16" s="408"/>
      <c r="BR16" s="408"/>
      <c r="BS16" s="408"/>
      <c r="BT16" s="408"/>
      <c r="BU16" s="409"/>
      <c r="BV16" s="407">
        <v>25357115</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147</v>
      </c>
      <c r="N17" s="493"/>
      <c r="O17" s="493"/>
      <c r="P17" s="493"/>
      <c r="Q17" s="494"/>
      <c r="R17" s="495" t="s">
        <v>148</v>
      </c>
      <c r="S17" s="496"/>
      <c r="T17" s="496"/>
      <c r="U17" s="496"/>
      <c r="V17" s="497"/>
      <c r="W17" s="498" t="s">
        <v>149</v>
      </c>
      <c r="X17" s="422"/>
      <c r="Y17" s="422"/>
      <c r="Z17" s="422"/>
      <c r="AA17" s="422"/>
      <c r="AB17" s="423"/>
      <c r="AC17" s="383">
        <v>49431</v>
      </c>
      <c r="AD17" s="384"/>
      <c r="AE17" s="384"/>
      <c r="AF17" s="384"/>
      <c r="AG17" s="385"/>
      <c r="AH17" s="383">
        <v>47735</v>
      </c>
      <c r="AI17" s="384"/>
      <c r="AJ17" s="384"/>
      <c r="AK17" s="384"/>
      <c r="AL17" s="386"/>
      <c r="AM17" s="476"/>
      <c r="AN17" s="381"/>
      <c r="AO17" s="381"/>
      <c r="AP17" s="381"/>
      <c r="AQ17" s="381"/>
      <c r="AR17" s="381"/>
      <c r="AS17" s="381"/>
      <c r="AT17" s="382"/>
      <c r="AU17" s="464"/>
      <c r="AV17" s="465"/>
      <c r="AW17" s="465"/>
      <c r="AX17" s="465"/>
      <c r="AY17" s="387" t="s">
        <v>150</v>
      </c>
      <c r="AZ17" s="388"/>
      <c r="BA17" s="388"/>
      <c r="BB17" s="388"/>
      <c r="BC17" s="388"/>
      <c r="BD17" s="388"/>
      <c r="BE17" s="388"/>
      <c r="BF17" s="388"/>
      <c r="BG17" s="388"/>
      <c r="BH17" s="388"/>
      <c r="BI17" s="388"/>
      <c r="BJ17" s="388"/>
      <c r="BK17" s="388"/>
      <c r="BL17" s="388"/>
      <c r="BM17" s="389"/>
      <c r="BN17" s="407">
        <v>29068639</v>
      </c>
      <c r="BO17" s="408"/>
      <c r="BP17" s="408"/>
      <c r="BQ17" s="408"/>
      <c r="BR17" s="408"/>
      <c r="BS17" s="408"/>
      <c r="BT17" s="408"/>
      <c r="BU17" s="409"/>
      <c r="BV17" s="407">
        <v>29252534</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151</v>
      </c>
      <c r="C18" s="470"/>
      <c r="D18" s="470"/>
      <c r="E18" s="471"/>
      <c r="F18" s="471"/>
      <c r="G18" s="471"/>
      <c r="H18" s="471"/>
      <c r="I18" s="471"/>
      <c r="J18" s="471"/>
      <c r="K18" s="471"/>
      <c r="L18" s="472">
        <v>206.57</v>
      </c>
      <c r="M18" s="472"/>
      <c r="N18" s="472"/>
      <c r="O18" s="472"/>
      <c r="P18" s="472"/>
      <c r="Q18" s="472"/>
      <c r="R18" s="473"/>
      <c r="S18" s="473"/>
      <c r="T18" s="473"/>
      <c r="U18" s="473"/>
      <c r="V18" s="474"/>
      <c r="W18" s="488"/>
      <c r="X18" s="489"/>
      <c r="Y18" s="489"/>
      <c r="Z18" s="489"/>
      <c r="AA18" s="489"/>
      <c r="AB18" s="499"/>
      <c r="AC18" s="371">
        <v>64.8</v>
      </c>
      <c r="AD18" s="372"/>
      <c r="AE18" s="372"/>
      <c r="AF18" s="372"/>
      <c r="AG18" s="475"/>
      <c r="AH18" s="371">
        <v>64.400000000000006</v>
      </c>
      <c r="AI18" s="372"/>
      <c r="AJ18" s="372"/>
      <c r="AK18" s="372"/>
      <c r="AL18" s="373"/>
      <c r="AM18" s="476"/>
      <c r="AN18" s="381"/>
      <c r="AO18" s="381"/>
      <c r="AP18" s="381"/>
      <c r="AQ18" s="381"/>
      <c r="AR18" s="381"/>
      <c r="AS18" s="381"/>
      <c r="AT18" s="382"/>
      <c r="AU18" s="464"/>
      <c r="AV18" s="465"/>
      <c r="AW18" s="465"/>
      <c r="AX18" s="465"/>
      <c r="AY18" s="387" t="s">
        <v>152</v>
      </c>
      <c r="AZ18" s="388"/>
      <c r="BA18" s="388"/>
      <c r="BB18" s="388"/>
      <c r="BC18" s="388"/>
      <c r="BD18" s="388"/>
      <c r="BE18" s="388"/>
      <c r="BF18" s="388"/>
      <c r="BG18" s="388"/>
      <c r="BH18" s="388"/>
      <c r="BI18" s="388"/>
      <c r="BJ18" s="388"/>
      <c r="BK18" s="388"/>
      <c r="BL18" s="388"/>
      <c r="BM18" s="389"/>
      <c r="BN18" s="407">
        <v>31462538</v>
      </c>
      <c r="BO18" s="408"/>
      <c r="BP18" s="408"/>
      <c r="BQ18" s="408"/>
      <c r="BR18" s="408"/>
      <c r="BS18" s="408"/>
      <c r="BT18" s="408"/>
      <c r="BU18" s="409"/>
      <c r="BV18" s="407">
        <v>31011735</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153</v>
      </c>
      <c r="C19" s="470"/>
      <c r="D19" s="470"/>
      <c r="E19" s="471"/>
      <c r="F19" s="471"/>
      <c r="G19" s="471"/>
      <c r="H19" s="471"/>
      <c r="I19" s="471"/>
      <c r="J19" s="471"/>
      <c r="K19" s="471"/>
      <c r="L19" s="477">
        <v>774</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154</v>
      </c>
      <c r="AZ19" s="388"/>
      <c r="BA19" s="388"/>
      <c r="BB19" s="388"/>
      <c r="BC19" s="388"/>
      <c r="BD19" s="388"/>
      <c r="BE19" s="388"/>
      <c r="BF19" s="388"/>
      <c r="BG19" s="388"/>
      <c r="BH19" s="388"/>
      <c r="BI19" s="388"/>
      <c r="BJ19" s="388"/>
      <c r="BK19" s="388"/>
      <c r="BL19" s="388"/>
      <c r="BM19" s="389"/>
      <c r="BN19" s="407">
        <v>40774707</v>
      </c>
      <c r="BO19" s="408"/>
      <c r="BP19" s="408"/>
      <c r="BQ19" s="408"/>
      <c r="BR19" s="408"/>
      <c r="BS19" s="408"/>
      <c r="BT19" s="408"/>
      <c r="BU19" s="409"/>
      <c r="BV19" s="407">
        <v>40792208</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155</v>
      </c>
      <c r="C20" s="470"/>
      <c r="D20" s="470"/>
      <c r="E20" s="471"/>
      <c r="F20" s="471"/>
      <c r="G20" s="471"/>
      <c r="H20" s="471"/>
      <c r="I20" s="471"/>
      <c r="J20" s="471"/>
      <c r="K20" s="471"/>
      <c r="L20" s="477">
        <v>60085</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6"/>
      <c r="AO20" s="456"/>
      <c r="AP20" s="456"/>
      <c r="AQ20" s="456"/>
      <c r="AR20" s="456"/>
      <c r="AS20" s="456"/>
      <c r="AT20" s="457"/>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8" t="s">
        <v>157</v>
      </c>
      <c r="C22" s="439"/>
      <c r="D22" s="440"/>
      <c r="E22" s="447" t="s">
        <v>1</v>
      </c>
      <c r="F22" s="422"/>
      <c r="G22" s="422"/>
      <c r="H22" s="422"/>
      <c r="I22" s="422"/>
      <c r="J22" s="422"/>
      <c r="K22" s="423"/>
      <c r="L22" s="447" t="s">
        <v>158</v>
      </c>
      <c r="M22" s="422"/>
      <c r="N22" s="422"/>
      <c r="O22" s="422"/>
      <c r="P22" s="423"/>
      <c r="Q22" s="432" t="s">
        <v>159</v>
      </c>
      <c r="R22" s="433"/>
      <c r="S22" s="433"/>
      <c r="T22" s="433"/>
      <c r="U22" s="433"/>
      <c r="V22" s="448"/>
      <c r="W22" s="450" t="s">
        <v>160</v>
      </c>
      <c r="X22" s="439"/>
      <c r="Y22" s="440"/>
      <c r="Z22" s="447" t="s">
        <v>1</v>
      </c>
      <c r="AA22" s="422"/>
      <c r="AB22" s="422"/>
      <c r="AC22" s="422"/>
      <c r="AD22" s="422"/>
      <c r="AE22" s="422"/>
      <c r="AF22" s="422"/>
      <c r="AG22" s="423"/>
      <c r="AH22" s="421" t="s">
        <v>161</v>
      </c>
      <c r="AI22" s="422"/>
      <c r="AJ22" s="422"/>
      <c r="AK22" s="422"/>
      <c r="AL22" s="423"/>
      <c r="AM22" s="421" t="s">
        <v>162</v>
      </c>
      <c r="AN22" s="427"/>
      <c r="AO22" s="427"/>
      <c r="AP22" s="427"/>
      <c r="AQ22" s="427"/>
      <c r="AR22" s="428"/>
      <c r="AS22" s="432" t="s">
        <v>159</v>
      </c>
      <c r="AT22" s="433"/>
      <c r="AU22" s="433"/>
      <c r="AV22" s="433"/>
      <c r="AW22" s="433"/>
      <c r="AX22" s="434"/>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41"/>
      <c r="C23" s="442"/>
      <c r="D23" s="443"/>
      <c r="E23" s="424"/>
      <c r="F23" s="425"/>
      <c r="G23" s="425"/>
      <c r="H23" s="425"/>
      <c r="I23" s="425"/>
      <c r="J23" s="425"/>
      <c r="K23" s="426"/>
      <c r="L23" s="424"/>
      <c r="M23" s="425"/>
      <c r="N23" s="425"/>
      <c r="O23" s="425"/>
      <c r="P23" s="426"/>
      <c r="Q23" s="435"/>
      <c r="R23" s="436"/>
      <c r="S23" s="436"/>
      <c r="T23" s="436"/>
      <c r="U23" s="436"/>
      <c r="V23" s="449"/>
      <c r="W23" s="451"/>
      <c r="X23" s="442"/>
      <c r="Y23" s="443"/>
      <c r="Z23" s="424"/>
      <c r="AA23" s="425"/>
      <c r="AB23" s="425"/>
      <c r="AC23" s="425"/>
      <c r="AD23" s="425"/>
      <c r="AE23" s="425"/>
      <c r="AF23" s="425"/>
      <c r="AG23" s="426"/>
      <c r="AH23" s="424"/>
      <c r="AI23" s="425"/>
      <c r="AJ23" s="425"/>
      <c r="AK23" s="425"/>
      <c r="AL23" s="426"/>
      <c r="AM23" s="429"/>
      <c r="AN23" s="430"/>
      <c r="AO23" s="430"/>
      <c r="AP23" s="430"/>
      <c r="AQ23" s="430"/>
      <c r="AR23" s="431"/>
      <c r="AS23" s="435"/>
      <c r="AT23" s="436"/>
      <c r="AU23" s="436"/>
      <c r="AV23" s="436"/>
      <c r="AW23" s="436"/>
      <c r="AX23" s="437"/>
      <c r="AY23" s="399" t="s">
        <v>163</v>
      </c>
      <c r="AZ23" s="400"/>
      <c r="BA23" s="400"/>
      <c r="BB23" s="400"/>
      <c r="BC23" s="400"/>
      <c r="BD23" s="400"/>
      <c r="BE23" s="400"/>
      <c r="BF23" s="400"/>
      <c r="BG23" s="400"/>
      <c r="BH23" s="400"/>
      <c r="BI23" s="400"/>
      <c r="BJ23" s="400"/>
      <c r="BK23" s="400"/>
      <c r="BL23" s="400"/>
      <c r="BM23" s="401"/>
      <c r="BN23" s="407">
        <v>65166785</v>
      </c>
      <c r="BO23" s="408"/>
      <c r="BP23" s="408"/>
      <c r="BQ23" s="408"/>
      <c r="BR23" s="408"/>
      <c r="BS23" s="408"/>
      <c r="BT23" s="408"/>
      <c r="BU23" s="409"/>
      <c r="BV23" s="407">
        <v>65501820</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41"/>
      <c r="C24" s="442"/>
      <c r="D24" s="443"/>
      <c r="E24" s="380" t="s">
        <v>164</v>
      </c>
      <c r="F24" s="381"/>
      <c r="G24" s="381"/>
      <c r="H24" s="381"/>
      <c r="I24" s="381"/>
      <c r="J24" s="381"/>
      <c r="K24" s="382"/>
      <c r="L24" s="383">
        <v>1</v>
      </c>
      <c r="M24" s="384"/>
      <c r="N24" s="384"/>
      <c r="O24" s="384"/>
      <c r="P24" s="385"/>
      <c r="Q24" s="383">
        <v>8968</v>
      </c>
      <c r="R24" s="384"/>
      <c r="S24" s="384"/>
      <c r="T24" s="384"/>
      <c r="U24" s="384"/>
      <c r="V24" s="385"/>
      <c r="W24" s="451"/>
      <c r="X24" s="442"/>
      <c r="Y24" s="443"/>
      <c r="Z24" s="380" t="s">
        <v>165</v>
      </c>
      <c r="AA24" s="381"/>
      <c r="AB24" s="381"/>
      <c r="AC24" s="381"/>
      <c r="AD24" s="381"/>
      <c r="AE24" s="381"/>
      <c r="AF24" s="381"/>
      <c r="AG24" s="382"/>
      <c r="AH24" s="383">
        <v>966</v>
      </c>
      <c r="AI24" s="384"/>
      <c r="AJ24" s="384"/>
      <c r="AK24" s="384"/>
      <c r="AL24" s="385"/>
      <c r="AM24" s="383">
        <v>2994600</v>
      </c>
      <c r="AN24" s="384"/>
      <c r="AO24" s="384"/>
      <c r="AP24" s="384"/>
      <c r="AQ24" s="384"/>
      <c r="AR24" s="385"/>
      <c r="AS24" s="383">
        <v>3100</v>
      </c>
      <c r="AT24" s="384"/>
      <c r="AU24" s="384"/>
      <c r="AV24" s="384"/>
      <c r="AW24" s="384"/>
      <c r="AX24" s="386"/>
      <c r="AY24" s="374" t="s">
        <v>166</v>
      </c>
      <c r="AZ24" s="375"/>
      <c r="BA24" s="375"/>
      <c r="BB24" s="375"/>
      <c r="BC24" s="375"/>
      <c r="BD24" s="375"/>
      <c r="BE24" s="375"/>
      <c r="BF24" s="375"/>
      <c r="BG24" s="375"/>
      <c r="BH24" s="375"/>
      <c r="BI24" s="375"/>
      <c r="BJ24" s="375"/>
      <c r="BK24" s="375"/>
      <c r="BL24" s="375"/>
      <c r="BM24" s="376"/>
      <c r="BN24" s="407">
        <v>26189772</v>
      </c>
      <c r="BO24" s="408"/>
      <c r="BP24" s="408"/>
      <c r="BQ24" s="408"/>
      <c r="BR24" s="408"/>
      <c r="BS24" s="408"/>
      <c r="BT24" s="408"/>
      <c r="BU24" s="409"/>
      <c r="BV24" s="407">
        <v>28851896</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41"/>
      <c r="C25" s="442"/>
      <c r="D25" s="443"/>
      <c r="E25" s="380" t="s">
        <v>167</v>
      </c>
      <c r="F25" s="381"/>
      <c r="G25" s="381"/>
      <c r="H25" s="381"/>
      <c r="I25" s="381"/>
      <c r="J25" s="381"/>
      <c r="K25" s="382"/>
      <c r="L25" s="383">
        <v>1</v>
      </c>
      <c r="M25" s="384"/>
      <c r="N25" s="384"/>
      <c r="O25" s="384"/>
      <c r="P25" s="385"/>
      <c r="Q25" s="383">
        <v>8091</v>
      </c>
      <c r="R25" s="384"/>
      <c r="S25" s="384"/>
      <c r="T25" s="384"/>
      <c r="U25" s="384"/>
      <c r="V25" s="385"/>
      <c r="W25" s="451"/>
      <c r="X25" s="442"/>
      <c r="Y25" s="443"/>
      <c r="Z25" s="380" t="s">
        <v>168</v>
      </c>
      <c r="AA25" s="381"/>
      <c r="AB25" s="381"/>
      <c r="AC25" s="381"/>
      <c r="AD25" s="381"/>
      <c r="AE25" s="381"/>
      <c r="AF25" s="381"/>
      <c r="AG25" s="382"/>
      <c r="AH25" s="383" t="s">
        <v>125</v>
      </c>
      <c r="AI25" s="384"/>
      <c r="AJ25" s="384"/>
      <c r="AK25" s="384"/>
      <c r="AL25" s="385"/>
      <c r="AM25" s="383" t="s">
        <v>169</v>
      </c>
      <c r="AN25" s="384"/>
      <c r="AO25" s="384"/>
      <c r="AP25" s="384"/>
      <c r="AQ25" s="384"/>
      <c r="AR25" s="385"/>
      <c r="AS25" s="383" t="s">
        <v>169</v>
      </c>
      <c r="AT25" s="384"/>
      <c r="AU25" s="384"/>
      <c r="AV25" s="384"/>
      <c r="AW25" s="384"/>
      <c r="AX25" s="386"/>
      <c r="AY25" s="399" t="s">
        <v>170</v>
      </c>
      <c r="AZ25" s="400"/>
      <c r="BA25" s="400"/>
      <c r="BB25" s="400"/>
      <c r="BC25" s="400"/>
      <c r="BD25" s="400"/>
      <c r="BE25" s="400"/>
      <c r="BF25" s="400"/>
      <c r="BG25" s="400"/>
      <c r="BH25" s="400"/>
      <c r="BI25" s="400"/>
      <c r="BJ25" s="400"/>
      <c r="BK25" s="400"/>
      <c r="BL25" s="400"/>
      <c r="BM25" s="401"/>
      <c r="BN25" s="402">
        <v>20519104</v>
      </c>
      <c r="BO25" s="403"/>
      <c r="BP25" s="403"/>
      <c r="BQ25" s="403"/>
      <c r="BR25" s="403"/>
      <c r="BS25" s="403"/>
      <c r="BT25" s="403"/>
      <c r="BU25" s="404"/>
      <c r="BV25" s="402">
        <v>12742737</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41"/>
      <c r="C26" s="442"/>
      <c r="D26" s="443"/>
      <c r="E26" s="380" t="s">
        <v>171</v>
      </c>
      <c r="F26" s="381"/>
      <c r="G26" s="381"/>
      <c r="H26" s="381"/>
      <c r="I26" s="381"/>
      <c r="J26" s="381"/>
      <c r="K26" s="382"/>
      <c r="L26" s="383">
        <v>1</v>
      </c>
      <c r="M26" s="384"/>
      <c r="N26" s="384"/>
      <c r="O26" s="384"/>
      <c r="P26" s="385"/>
      <c r="Q26" s="383">
        <v>6546</v>
      </c>
      <c r="R26" s="384"/>
      <c r="S26" s="384"/>
      <c r="T26" s="384"/>
      <c r="U26" s="384"/>
      <c r="V26" s="385"/>
      <c r="W26" s="451"/>
      <c r="X26" s="442"/>
      <c r="Y26" s="443"/>
      <c r="Z26" s="380" t="s">
        <v>172</v>
      </c>
      <c r="AA26" s="419"/>
      <c r="AB26" s="419"/>
      <c r="AC26" s="419"/>
      <c r="AD26" s="419"/>
      <c r="AE26" s="419"/>
      <c r="AF26" s="419"/>
      <c r="AG26" s="420"/>
      <c r="AH26" s="383">
        <v>190</v>
      </c>
      <c r="AI26" s="384"/>
      <c r="AJ26" s="384"/>
      <c r="AK26" s="384"/>
      <c r="AL26" s="385"/>
      <c r="AM26" s="383">
        <v>548150</v>
      </c>
      <c r="AN26" s="384"/>
      <c r="AO26" s="384"/>
      <c r="AP26" s="384"/>
      <c r="AQ26" s="384"/>
      <c r="AR26" s="385"/>
      <c r="AS26" s="383">
        <v>2885</v>
      </c>
      <c r="AT26" s="384"/>
      <c r="AU26" s="384"/>
      <c r="AV26" s="384"/>
      <c r="AW26" s="384"/>
      <c r="AX26" s="386"/>
      <c r="AY26" s="416" t="s">
        <v>173</v>
      </c>
      <c r="AZ26" s="417"/>
      <c r="BA26" s="417"/>
      <c r="BB26" s="417"/>
      <c r="BC26" s="417"/>
      <c r="BD26" s="417"/>
      <c r="BE26" s="417"/>
      <c r="BF26" s="417"/>
      <c r="BG26" s="417"/>
      <c r="BH26" s="417"/>
      <c r="BI26" s="417"/>
      <c r="BJ26" s="417"/>
      <c r="BK26" s="417"/>
      <c r="BL26" s="417"/>
      <c r="BM26" s="418"/>
      <c r="BN26" s="407">
        <v>100000</v>
      </c>
      <c r="BO26" s="408"/>
      <c r="BP26" s="408"/>
      <c r="BQ26" s="408"/>
      <c r="BR26" s="408"/>
      <c r="BS26" s="408"/>
      <c r="BT26" s="408"/>
      <c r="BU26" s="409"/>
      <c r="BV26" s="407">
        <v>80000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41"/>
      <c r="C27" s="442"/>
      <c r="D27" s="443"/>
      <c r="E27" s="380" t="s">
        <v>174</v>
      </c>
      <c r="F27" s="381"/>
      <c r="G27" s="381"/>
      <c r="H27" s="381"/>
      <c r="I27" s="381"/>
      <c r="J27" s="381"/>
      <c r="K27" s="382"/>
      <c r="L27" s="383">
        <v>1</v>
      </c>
      <c r="M27" s="384"/>
      <c r="N27" s="384"/>
      <c r="O27" s="384"/>
      <c r="P27" s="385"/>
      <c r="Q27" s="383">
        <v>6300</v>
      </c>
      <c r="R27" s="384"/>
      <c r="S27" s="384"/>
      <c r="T27" s="384"/>
      <c r="U27" s="384"/>
      <c r="V27" s="385"/>
      <c r="W27" s="451"/>
      <c r="X27" s="442"/>
      <c r="Y27" s="443"/>
      <c r="Z27" s="380" t="s">
        <v>175</v>
      </c>
      <c r="AA27" s="381"/>
      <c r="AB27" s="381"/>
      <c r="AC27" s="381"/>
      <c r="AD27" s="381"/>
      <c r="AE27" s="381"/>
      <c r="AF27" s="381"/>
      <c r="AG27" s="382"/>
      <c r="AH27" s="383">
        <v>90</v>
      </c>
      <c r="AI27" s="384"/>
      <c r="AJ27" s="384"/>
      <c r="AK27" s="384"/>
      <c r="AL27" s="385"/>
      <c r="AM27" s="383">
        <v>259662</v>
      </c>
      <c r="AN27" s="384"/>
      <c r="AO27" s="384"/>
      <c r="AP27" s="384"/>
      <c r="AQ27" s="384"/>
      <c r="AR27" s="385"/>
      <c r="AS27" s="383">
        <v>2885</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t="s">
        <v>177</v>
      </c>
      <c r="BO27" s="411"/>
      <c r="BP27" s="411"/>
      <c r="BQ27" s="411"/>
      <c r="BR27" s="411"/>
      <c r="BS27" s="411"/>
      <c r="BT27" s="411"/>
      <c r="BU27" s="412"/>
      <c r="BV27" s="410" t="s">
        <v>125</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41"/>
      <c r="C28" s="442"/>
      <c r="D28" s="443"/>
      <c r="E28" s="380" t="s">
        <v>178</v>
      </c>
      <c r="F28" s="381"/>
      <c r="G28" s="381"/>
      <c r="H28" s="381"/>
      <c r="I28" s="381"/>
      <c r="J28" s="381"/>
      <c r="K28" s="382"/>
      <c r="L28" s="383">
        <v>1</v>
      </c>
      <c r="M28" s="384"/>
      <c r="N28" s="384"/>
      <c r="O28" s="384"/>
      <c r="P28" s="385"/>
      <c r="Q28" s="383">
        <v>5790</v>
      </c>
      <c r="R28" s="384"/>
      <c r="S28" s="384"/>
      <c r="T28" s="384"/>
      <c r="U28" s="384"/>
      <c r="V28" s="385"/>
      <c r="W28" s="451"/>
      <c r="X28" s="442"/>
      <c r="Y28" s="443"/>
      <c r="Z28" s="380" t="s">
        <v>179</v>
      </c>
      <c r="AA28" s="381"/>
      <c r="AB28" s="381"/>
      <c r="AC28" s="381"/>
      <c r="AD28" s="381"/>
      <c r="AE28" s="381"/>
      <c r="AF28" s="381"/>
      <c r="AG28" s="382"/>
      <c r="AH28" s="383" t="s">
        <v>169</v>
      </c>
      <c r="AI28" s="384"/>
      <c r="AJ28" s="384"/>
      <c r="AK28" s="384"/>
      <c r="AL28" s="385"/>
      <c r="AM28" s="383" t="s">
        <v>169</v>
      </c>
      <c r="AN28" s="384"/>
      <c r="AO28" s="384"/>
      <c r="AP28" s="384"/>
      <c r="AQ28" s="384"/>
      <c r="AR28" s="385"/>
      <c r="AS28" s="383" t="s">
        <v>169</v>
      </c>
      <c r="AT28" s="384"/>
      <c r="AU28" s="384"/>
      <c r="AV28" s="384"/>
      <c r="AW28" s="384"/>
      <c r="AX28" s="386"/>
      <c r="AY28" s="390" t="s">
        <v>180</v>
      </c>
      <c r="AZ28" s="391"/>
      <c r="BA28" s="391"/>
      <c r="BB28" s="392"/>
      <c r="BC28" s="399" t="s">
        <v>42</v>
      </c>
      <c r="BD28" s="400"/>
      <c r="BE28" s="400"/>
      <c r="BF28" s="400"/>
      <c r="BG28" s="400"/>
      <c r="BH28" s="400"/>
      <c r="BI28" s="400"/>
      <c r="BJ28" s="400"/>
      <c r="BK28" s="400"/>
      <c r="BL28" s="400"/>
      <c r="BM28" s="401"/>
      <c r="BN28" s="402">
        <v>4936400</v>
      </c>
      <c r="BO28" s="403"/>
      <c r="BP28" s="403"/>
      <c r="BQ28" s="403"/>
      <c r="BR28" s="403"/>
      <c r="BS28" s="403"/>
      <c r="BT28" s="403"/>
      <c r="BU28" s="404"/>
      <c r="BV28" s="402">
        <v>4424000</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41"/>
      <c r="C29" s="442"/>
      <c r="D29" s="443"/>
      <c r="E29" s="380" t="s">
        <v>181</v>
      </c>
      <c r="F29" s="381"/>
      <c r="G29" s="381"/>
      <c r="H29" s="381"/>
      <c r="I29" s="381"/>
      <c r="J29" s="381"/>
      <c r="K29" s="382"/>
      <c r="L29" s="383">
        <v>22</v>
      </c>
      <c r="M29" s="384"/>
      <c r="N29" s="384"/>
      <c r="O29" s="384"/>
      <c r="P29" s="385"/>
      <c r="Q29" s="383">
        <v>5530</v>
      </c>
      <c r="R29" s="384"/>
      <c r="S29" s="384"/>
      <c r="T29" s="384"/>
      <c r="U29" s="384"/>
      <c r="V29" s="385"/>
      <c r="W29" s="452"/>
      <c r="X29" s="453"/>
      <c r="Y29" s="454"/>
      <c r="Z29" s="380" t="s">
        <v>182</v>
      </c>
      <c r="AA29" s="381"/>
      <c r="AB29" s="381"/>
      <c r="AC29" s="381"/>
      <c r="AD29" s="381"/>
      <c r="AE29" s="381"/>
      <c r="AF29" s="381"/>
      <c r="AG29" s="382"/>
      <c r="AH29" s="383">
        <v>1056</v>
      </c>
      <c r="AI29" s="384"/>
      <c r="AJ29" s="384"/>
      <c r="AK29" s="384"/>
      <c r="AL29" s="385"/>
      <c r="AM29" s="383">
        <v>3254262</v>
      </c>
      <c r="AN29" s="384"/>
      <c r="AO29" s="384"/>
      <c r="AP29" s="384"/>
      <c r="AQ29" s="384"/>
      <c r="AR29" s="385"/>
      <c r="AS29" s="383">
        <v>3082</v>
      </c>
      <c r="AT29" s="384"/>
      <c r="AU29" s="384"/>
      <c r="AV29" s="384"/>
      <c r="AW29" s="384"/>
      <c r="AX29" s="386"/>
      <c r="AY29" s="393"/>
      <c r="AZ29" s="394"/>
      <c r="BA29" s="394"/>
      <c r="BB29" s="395"/>
      <c r="BC29" s="387" t="s">
        <v>183</v>
      </c>
      <c r="BD29" s="388"/>
      <c r="BE29" s="388"/>
      <c r="BF29" s="388"/>
      <c r="BG29" s="388"/>
      <c r="BH29" s="388"/>
      <c r="BI29" s="388"/>
      <c r="BJ29" s="388"/>
      <c r="BK29" s="388"/>
      <c r="BL29" s="388"/>
      <c r="BM29" s="389"/>
      <c r="BN29" s="407">
        <v>616200</v>
      </c>
      <c r="BO29" s="408"/>
      <c r="BP29" s="408"/>
      <c r="BQ29" s="408"/>
      <c r="BR29" s="408"/>
      <c r="BS29" s="408"/>
      <c r="BT29" s="408"/>
      <c r="BU29" s="409"/>
      <c r="BV29" s="407">
        <v>615900</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4"/>
      <c r="C30" s="445"/>
      <c r="D30" s="446"/>
      <c r="E30" s="455"/>
      <c r="F30" s="456"/>
      <c r="G30" s="456"/>
      <c r="H30" s="456"/>
      <c r="I30" s="456"/>
      <c r="J30" s="456"/>
      <c r="K30" s="457"/>
      <c r="L30" s="458"/>
      <c r="M30" s="459"/>
      <c r="N30" s="459"/>
      <c r="O30" s="459"/>
      <c r="P30" s="460"/>
      <c r="Q30" s="458"/>
      <c r="R30" s="459"/>
      <c r="S30" s="459"/>
      <c r="T30" s="459"/>
      <c r="U30" s="459"/>
      <c r="V30" s="460"/>
      <c r="W30" s="461" t="s">
        <v>184</v>
      </c>
      <c r="X30" s="462"/>
      <c r="Y30" s="462"/>
      <c r="Z30" s="462"/>
      <c r="AA30" s="462"/>
      <c r="AB30" s="462"/>
      <c r="AC30" s="462"/>
      <c r="AD30" s="462"/>
      <c r="AE30" s="462"/>
      <c r="AF30" s="462"/>
      <c r="AG30" s="463"/>
      <c r="AH30" s="371">
        <v>101</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7697395</v>
      </c>
      <c r="BO30" s="411"/>
      <c r="BP30" s="411"/>
      <c r="BQ30" s="411"/>
      <c r="BR30" s="411"/>
      <c r="BS30" s="411"/>
      <c r="BT30" s="411"/>
      <c r="BU30" s="412"/>
      <c r="BV30" s="410">
        <v>6628555</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191</v>
      </c>
      <c r="D33" s="370"/>
      <c r="E33" s="369" t="s">
        <v>192</v>
      </c>
      <c r="F33" s="369"/>
      <c r="G33" s="369"/>
      <c r="H33" s="369"/>
      <c r="I33" s="369"/>
      <c r="J33" s="369"/>
      <c r="K33" s="369"/>
      <c r="L33" s="369"/>
      <c r="M33" s="369"/>
      <c r="N33" s="369"/>
      <c r="O33" s="369"/>
      <c r="P33" s="369"/>
      <c r="Q33" s="369"/>
      <c r="R33" s="369"/>
      <c r="S33" s="369"/>
      <c r="T33" s="195"/>
      <c r="U33" s="370" t="s">
        <v>191</v>
      </c>
      <c r="V33" s="370"/>
      <c r="W33" s="369" t="s">
        <v>193</v>
      </c>
      <c r="X33" s="369"/>
      <c r="Y33" s="369"/>
      <c r="Z33" s="369"/>
      <c r="AA33" s="369"/>
      <c r="AB33" s="369"/>
      <c r="AC33" s="369"/>
      <c r="AD33" s="369"/>
      <c r="AE33" s="369"/>
      <c r="AF33" s="369"/>
      <c r="AG33" s="369"/>
      <c r="AH33" s="369"/>
      <c r="AI33" s="369"/>
      <c r="AJ33" s="369"/>
      <c r="AK33" s="369"/>
      <c r="AL33" s="195"/>
      <c r="AM33" s="370" t="s">
        <v>191</v>
      </c>
      <c r="AN33" s="370"/>
      <c r="AO33" s="369" t="s">
        <v>192</v>
      </c>
      <c r="AP33" s="369"/>
      <c r="AQ33" s="369"/>
      <c r="AR33" s="369"/>
      <c r="AS33" s="369"/>
      <c r="AT33" s="369"/>
      <c r="AU33" s="369"/>
      <c r="AV33" s="369"/>
      <c r="AW33" s="369"/>
      <c r="AX33" s="369"/>
      <c r="AY33" s="369"/>
      <c r="AZ33" s="369"/>
      <c r="BA33" s="369"/>
      <c r="BB33" s="369"/>
      <c r="BC33" s="369"/>
      <c r="BD33" s="196"/>
      <c r="BE33" s="369" t="s">
        <v>194</v>
      </c>
      <c r="BF33" s="369"/>
      <c r="BG33" s="369" t="s">
        <v>195</v>
      </c>
      <c r="BH33" s="369"/>
      <c r="BI33" s="369"/>
      <c r="BJ33" s="369"/>
      <c r="BK33" s="369"/>
      <c r="BL33" s="369"/>
      <c r="BM33" s="369"/>
      <c r="BN33" s="369"/>
      <c r="BO33" s="369"/>
      <c r="BP33" s="369"/>
      <c r="BQ33" s="369"/>
      <c r="BR33" s="369"/>
      <c r="BS33" s="369"/>
      <c r="BT33" s="369"/>
      <c r="BU33" s="369"/>
      <c r="BV33" s="196"/>
      <c r="BW33" s="370" t="s">
        <v>194</v>
      </c>
      <c r="BX33" s="370"/>
      <c r="BY33" s="369" t="s">
        <v>196</v>
      </c>
      <c r="BZ33" s="369"/>
      <c r="CA33" s="369"/>
      <c r="CB33" s="369"/>
      <c r="CC33" s="369"/>
      <c r="CD33" s="369"/>
      <c r="CE33" s="369"/>
      <c r="CF33" s="369"/>
      <c r="CG33" s="369"/>
      <c r="CH33" s="369"/>
      <c r="CI33" s="369"/>
      <c r="CJ33" s="369"/>
      <c r="CK33" s="369"/>
      <c r="CL33" s="369"/>
      <c r="CM33" s="369"/>
      <c r="CN33" s="195"/>
      <c r="CO33" s="370" t="s">
        <v>191</v>
      </c>
      <c r="CP33" s="370"/>
      <c r="CQ33" s="369" t="s">
        <v>197</v>
      </c>
      <c r="CR33" s="369"/>
      <c r="CS33" s="369"/>
      <c r="CT33" s="369"/>
      <c r="CU33" s="369"/>
      <c r="CV33" s="369"/>
      <c r="CW33" s="369"/>
      <c r="CX33" s="369"/>
      <c r="CY33" s="369"/>
      <c r="CZ33" s="369"/>
      <c r="DA33" s="369"/>
      <c r="DB33" s="369"/>
      <c r="DC33" s="369"/>
      <c r="DD33" s="369"/>
      <c r="DE33" s="369"/>
      <c r="DF33" s="195"/>
      <c r="DG33" s="368" t="s">
        <v>198</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5</v>
      </c>
      <c r="V34" s="366"/>
      <c r="W34" s="365" t="str">
        <f>IF('各会計、関係団体の財政状況及び健全化判断比率'!B28="","",'各会計、関係団体の財政状況及び健全化判断比率'!B28)</f>
        <v>交通災害共済事業会計</v>
      </c>
      <c r="X34" s="365"/>
      <c r="Y34" s="365"/>
      <c r="Z34" s="365"/>
      <c r="AA34" s="365"/>
      <c r="AB34" s="365"/>
      <c r="AC34" s="365"/>
      <c r="AD34" s="365"/>
      <c r="AE34" s="365"/>
      <c r="AF34" s="365"/>
      <c r="AG34" s="365"/>
      <c r="AH34" s="365"/>
      <c r="AI34" s="365"/>
      <c r="AJ34" s="365"/>
      <c r="AK34" s="365"/>
      <c r="AL34" s="193"/>
      <c r="AM34" s="366">
        <f>IF(AO34="","",MAX(C34:D43,U34:V43)+1)</f>
        <v>12</v>
      </c>
      <c r="AN34" s="366"/>
      <c r="AO34" s="365" t="str">
        <f>IF('各会計、関係団体の財政状況及び健全化判断比率'!B35="","",'各会計、関係団体の財政状況及び健全化判断比率'!B35)</f>
        <v>病院事業会計</v>
      </c>
      <c r="AP34" s="365"/>
      <c r="AQ34" s="365"/>
      <c r="AR34" s="365"/>
      <c r="AS34" s="365"/>
      <c r="AT34" s="365"/>
      <c r="AU34" s="365"/>
      <c r="AV34" s="365"/>
      <c r="AW34" s="365"/>
      <c r="AX34" s="365"/>
      <c r="AY34" s="365"/>
      <c r="AZ34" s="365"/>
      <c r="BA34" s="365"/>
      <c r="BB34" s="365"/>
      <c r="BC34" s="365"/>
      <c r="BD34" s="193"/>
      <c r="BE34" s="366">
        <f>IF(BG34="","",MAX(C34:D43,U34:V43,AM34:AN43)+1)</f>
        <v>14</v>
      </c>
      <c r="BF34" s="366"/>
      <c r="BG34" s="365" t="str">
        <f>IF('各会計、関係団体の財政状況及び健全化判断比率'!B37="","",'各会計、関係団体の財政状況及び健全化判断比率'!B37)</f>
        <v>簡易水道事業会計</v>
      </c>
      <c r="BH34" s="365"/>
      <c r="BI34" s="365"/>
      <c r="BJ34" s="365"/>
      <c r="BK34" s="365"/>
      <c r="BL34" s="365"/>
      <c r="BM34" s="365"/>
      <c r="BN34" s="365"/>
      <c r="BO34" s="365"/>
      <c r="BP34" s="365"/>
      <c r="BQ34" s="365"/>
      <c r="BR34" s="365"/>
      <c r="BS34" s="365"/>
      <c r="BT34" s="365"/>
      <c r="BU34" s="365"/>
      <c r="BV34" s="193"/>
      <c r="BW34" s="366">
        <f>IF(BY34="","",MAX(C34:D43,U34:V43,AM34:AN43,BE34:BF43)+1)</f>
        <v>19</v>
      </c>
      <c r="BX34" s="366"/>
      <c r="BY34" s="365" t="str">
        <f>IF('各会計、関係団体の財政状況及び健全化判断比率'!B68="","",'各会計、関係団体の財政状況及び健全化判断比率'!B68)</f>
        <v>大垣消防組合</v>
      </c>
      <c r="BZ34" s="365"/>
      <c r="CA34" s="365"/>
      <c r="CB34" s="365"/>
      <c r="CC34" s="365"/>
      <c r="CD34" s="365"/>
      <c r="CE34" s="365"/>
      <c r="CF34" s="365"/>
      <c r="CG34" s="365"/>
      <c r="CH34" s="365"/>
      <c r="CI34" s="365"/>
      <c r="CJ34" s="365"/>
      <c r="CK34" s="365"/>
      <c r="CL34" s="365"/>
      <c r="CM34" s="365"/>
      <c r="CN34" s="193"/>
      <c r="CO34" s="366">
        <f>IF(CQ34="","",MAX(C34:D43,U34:V43,AM34:AN43,BE34:BF43,BW34:BX43)+1)</f>
        <v>29</v>
      </c>
      <c r="CP34" s="366"/>
      <c r="CQ34" s="365" t="str">
        <f>IF('各会計、関係団体の財政状況及び健全化判断比率'!BS7="","",'各会計、関係団体の財政状況及び健全化判断比率'!BS7)</f>
        <v>大垣勤労者福祉サービスセンター</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物品調達会計</v>
      </c>
      <c r="F35" s="365"/>
      <c r="G35" s="365"/>
      <c r="H35" s="365"/>
      <c r="I35" s="365"/>
      <c r="J35" s="365"/>
      <c r="K35" s="365"/>
      <c r="L35" s="365"/>
      <c r="M35" s="365"/>
      <c r="N35" s="365"/>
      <c r="O35" s="365"/>
      <c r="P35" s="365"/>
      <c r="Q35" s="365"/>
      <c r="R35" s="365"/>
      <c r="S35" s="365"/>
      <c r="T35" s="193"/>
      <c r="U35" s="366">
        <f>IF(W35="","",U34+1)</f>
        <v>6</v>
      </c>
      <c r="V35" s="366"/>
      <c r="W35" s="365" t="str">
        <f>IF('各会計、関係団体の財政状況及び健全化判断比率'!B29="","",'各会計、関係団体の財政状況及び健全化判断比率'!B29)</f>
        <v>国民健康保険事業会計</v>
      </c>
      <c r="X35" s="365"/>
      <c r="Y35" s="365"/>
      <c r="Z35" s="365"/>
      <c r="AA35" s="365"/>
      <c r="AB35" s="365"/>
      <c r="AC35" s="365"/>
      <c r="AD35" s="365"/>
      <c r="AE35" s="365"/>
      <c r="AF35" s="365"/>
      <c r="AG35" s="365"/>
      <c r="AH35" s="365"/>
      <c r="AI35" s="365"/>
      <c r="AJ35" s="365"/>
      <c r="AK35" s="365"/>
      <c r="AL35" s="193"/>
      <c r="AM35" s="366">
        <f t="shared" ref="AM35:AM43" si="0">IF(AO35="","",AM34+1)</f>
        <v>13</v>
      </c>
      <c r="AN35" s="366"/>
      <c r="AO35" s="365" t="str">
        <f>IF('各会計、関係団体の財政状況及び健全化判断比率'!B36="","",'各会計、関係団体の財政状況及び健全化判断比率'!B36)</f>
        <v>水道事業会計</v>
      </c>
      <c r="AP35" s="365"/>
      <c r="AQ35" s="365"/>
      <c r="AR35" s="365"/>
      <c r="AS35" s="365"/>
      <c r="AT35" s="365"/>
      <c r="AU35" s="365"/>
      <c r="AV35" s="365"/>
      <c r="AW35" s="365"/>
      <c r="AX35" s="365"/>
      <c r="AY35" s="365"/>
      <c r="AZ35" s="365"/>
      <c r="BA35" s="365"/>
      <c r="BB35" s="365"/>
      <c r="BC35" s="365"/>
      <c r="BD35" s="193"/>
      <c r="BE35" s="366">
        <f t="shared" ref="BE35:BE43" si="1">IF(BG35="","",BE34+1)</f>
        <v>15</v>
      </c>
      <c r="BF35" s="366"/>
      <c r="BG35" s="365" t="str">
        <f>IF('各会計、関係団体の財政状況及び健全化判断比率'!B38="","",'各会計、関係団体の財政状況及び健全化判断比率'!B38)</f>
        <v>公設地方卸売市場事業会計</v>
      </c>
      <c r="BH35" s="365"/>
      <c r="BI35" s="365"/>
      <c r="BJ35" s="365"/>
      <c r="BK35" s="365"/>
      <c r="BL35" s="365"/>
      <c r="BM35" s="365"/>
      <c r="BN35" s="365"/>
      <c r="BO35" s="365"/>
      <c r="BP35" s="365"/>
      <c r="BQ35" s="365"/>
      <c r="BR35" s="365"/>
      <c r="BS35" s="365"/>
      <c r="BT35" s="365"/>
      <c r="BU35" s="365"/>
      <c r="BV35" s="193"/>
      <c r="BW35" s="366">
        <f t="shared" ref="BW35:BW43" si="2">IF(BY35="","",BW34+1)</f>
        <v>20</v>
      </c>
      <c r="BX35" s="366"/>
      <c r="BY35" s="365" t="str">
        <f>IF('各会計、関係団体の財政状況及び健全化判断比率'!B69="","",'各会計、関係団体の財政状況及び健全化判断比率'!B69)</f>
        <v>大垣衛生施設組合</v>
      </c>
      <c r="BZ35" s="365"/>
      <c r="CA35" s="365"/>
      <c r="CB35" s="365"/>
      <c r="CC35" s="365"/>
      <c r="CD35" s="365"/>
      <c r="CE35" s="365"/>
      <c r="CF35" s="365"/>
      <c r="CG35" s="365"/>
      <c r="CH35" s="365"/>
      <c r="CI35" s="365"/>
      <c r="CJ35" s="365"/>
      <c r="CK35" s="365"/>
      <c r="CL35" s="365"/>
      <c r="CM35" s="365"/>
      <c r="CN35" s="193"/>
      <c r="CO35" s="366">
        <f t="shared" ref="CO35:CO43" si="3">IF(CQ35="","",CO34+1)</f>
        <v>30</v>
      </c>
      <c r="CP35" s="366"/>
      <c r="CQ35" s="365" t="str">
        <f>IF('各会計、関係団体の財政状況及び健全化判断比率'!BS8="","",'各会計、関係団体の財政状況及び健全化判断比率'!BS8)</f>
        <v>大垣市文化事業団</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公共用地先行取得事業会計</v>
      </c>
      <c r="F36" s="365"/>
      <c r="G36" s="365"/>
      <c r="H36" s="365"/>
      <c r="I36" s="365"/>
      <c r="J36" s="365"/>
      <c r="K36" s="365"/>
      <c r="L36" s="365"/>
      <c r="M36" s="365"/>
      <c r="N36" s="365"/>
      <c r="O36" s="365"/>
      <c r="P36" s="365"/>
      <c r="Q36" s="365"/>
      <c r="R36" s="365"/>
      <c r="S36" s="365"/>
      <c r="T36" s="193"/>
      <c r="U36" s="366">
        <f t="shared" ref="U36:U43" si="4">IF(W36="","",U35+1)</f>
        <v>7</v>
      </c>
      <c r="V36" s="366"/>
      <c r="W36" s="365" t="str">
        <f>IF('各会計、関係団体の財政状況及び健全化判断比率'!B30="","",'各会計、関係団体の財政状況及び健全化判断比率'!B30)</f>
        <v>国民健康保険直営診療施設事業会計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16</v>
      </c>
      <c r="BF36" s="366"/>
      <c r="BG36" s="365" t="str">
        <f>IF('各会計、関係団体の財政状況及び健全化判断比率'!B39="","",'各会計、関係団体の財政状況及び健全化判断比率'!B39)</f>
        <v>公共下水道事業会計</v>
      </c>
      <c r="BH36" s="365"/>
      <c r="BI36" s="365"/>
      <c r="BJ36" s="365"/>
      <c r="BK36" s="365"/>
      <c r="BL36" s="365"/>
      <c r="BM36" s="365"/>
      <c r="BN36" s="365"/>
      <c r="BO36" s="365"/>
      <c r="BP36" s="365"/>
      <c r="BQ36" s="365"/>
      <c r="BR36" s="365"/>
      <c r="BS36" s="365"/>
      <c r="BT36" s="365"/>
      <c r="BU36" s="365"/>
      <c r="BV36" s="193"/>
      <c r="BW36" s="366">
        <f t="shared" si="2"/>
        <v>21</v>
      </c>
      <c r="BX36" s="366"/>
      <c r="BY36" s="365" t="str">
        <f>IF('各会計、関係団体の財政状況及び健全化判断比率'!B70="","",'各会計、関係団体の財政状況及び健全化判断比率'!B70)</f>
        <v>西南濃粗大廃棄物処理組合</v>
      </c>
      <c r="BZ36" s="365"/>
      <c r="CA36" s="365"/>
      <c r="CB36" s="365"/>
      <c r="CC36" s="365"/>
      <c r="CD36" s="365"/>
      <c r="CE36" s="365"/>
      <c r="CF36" s="365"/>
      <c r="CG36" s="365"/>
      <c r="CH36" s="365"/>
      <c r="CI36" s="365"/>
      <c r="CJ36" s="365"/>
      <c r="CK36" s="365"/>
      <c r="CL36" s="365"/>
      <c r="CM36" s="365"/>
      <c r="CN36" s="193"/>
      <c r="CO36" s="366">
        <f t="shared" si="3"/>
        <v>31</v>
      </c>
      <c r="CP36" s="366"/>
      <c r="CQ36" s="365" t="str">
        <f>IF('各会計、関係団体の財政状況及び健全化判断比率'!BS9="","",'各会計、関係団体の財政状況及び健全化判断比率'!BS9)</f>
        <v>大垣地方市場冷蔵</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f>IF(E37="","",C36+1)</f>
        <v>4</v>
      </c>
      <c r="D37" s="366"/>
      <c r="E37" s="365" t="str">
        <f>IF('各会計、関係団体の財政状況及び健全化判断比率'!B10="","",'各会計、関係団体の財政状況及び健全化判断比率'!B10)</f>
        <v>市行造林事業会計</v>
      </c>
      <c r="F37" s="365"/>
      <c r="G37" s="365"/>
      <c r="H37" s="365"/>
      <c r="I37" s="365"/>
      <c r="J37" s="365"/>
      <c r="K37" s="365"/>
      <c r="L37" s="365"/>
      <c r="M37" s="365"/>
      <c r="N37" s="365"/>
      <c r="O37" s="365"/>
      <c r="P37" s="365"/>
      <c r="Q37" s="365"/>
      <c r="R37" s="365"/>
      <c r="S37" s="365"/>
      <c r="T37" s="193"/>
      <c r="U37" s="366">
        <f t="shared" si="4"/>
        <v>8</v>
      </c>
      <c r="V37" s="366"/>
      <c r="W37" s="365" t="str">
        <f>IF('各会計、関係団体の財政状況及び健全化判断比率'!B31="","",'各会計、関係団体の財政状況及び健全化判断比率'!B31)</f>
        <v>後期高齢者医療事業会計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f t="shared" si="1"/>
        <v>17</v>
      </c>
      <c r="BF37" s="366"/>
      <c r="BG37" s="365" t="str">
        <f>IF('各会計、関係団体の財政状況及び健全化判断比率'!B40="","",'各会計、関係団体の財政状況及び健全化判断比率'!B40)</f>
        <v>特定環境保全公共下水道事業会計</v>
      </c>
      <c r="BH37" s="365"/>
      <c r="BI37" s="365"/>
      <c r="BJ37" s="365"/>
      <c r="BK37" s="365"/>
      <c r="BL37" s="365"/>
      <c r="BM37" s="365"/>
      <c r="BN37" s="365"/>
      <c r="BO37" s="365"/>
      <c r="BP37" s="365"/>
      <c r="BQ37" s="365"/>
      <c r="BR37" s="365"/>
      <c r="BS37" s="365"/>
      <c r="BT37" s="365"/>
      <c r="BU37" s="365"/>
      <c r="BV37" s="193"/>
      <c r="BW37" s="366">
        <f t="shared" si="2"/>
        <v>22</v>
      </c>
      <c r="BX37" s="366"/>
      <c r="BY37" s="365" t="str">
        <f>IF('各会計、関係団体の財政状況及び健全化判断比率'!B71="","",'各会計、関係団体の財政状況及び健全化判断比率'!B71)</f>
        <v>西濃環境整備組合</v>
      </c>
      <c r="BZ37" s="365"/>
      <c r="CA37" s="365"/>
      <c r="CB37" s="365"/>
      <c r="CC37" s="365"/>
      <c r="CD37" s="365"/>
      <c r="CE37" s="365"/>
      <c r="CF37" s="365"/>
      <c r="CG37" s="365"/>
      <c r="CH37" s="365"/>
      <c r="CI37" s="365"/>
      <c r="CJ37" s="365"/>
      <c r="CK37" s="365"/>
      <c r="CL37" s="365"/>
      <c r="CM37" s="365"/>
      <c r="CN37" s="193"/>
      <c r="CO37" s="366">
        <f t="shared" si="3"/>
        <v>32</v>
      </c>
      <c r="CP37" s="366"/>
      <c r="CQ37" s="365" t="str">
        <f>IF('各会計、関係団体の財政状況及び健全化判断比率'!BS10="","",'各会計、関係団体の財政状況及び健全化判断比率'!BS10)</f>
        <v>大垣市土地開発公社</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f t="shared" si="4"/>
        <v>9</v>
      </c>
      <c r="V38" s="366"/>
      <c r="W38" s="365" t="str">
        <f>IF('各会計、関係団体の財政状況及び健全化判断比率'!B32="","",'各会計、関係団体の財政状況及び健全化判断比率'!B32)</f>
        <v>介護保険事業会計</v>
      </c>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f t="shared" si="1"/>
        <v>18</v>
      </c>
      <c r="BF38" s="366"/>
      <c r="BG38" s="365" t="str">
        <f>IF('各会計、関係団体の財政状況及び健全化判断比率'!B41="","",'各会計、関係団体の財政状況及び健全化判断比率'!B41)</f>
        <v>農業集落排水事業会計</v>
      </c>
      <c r="BH38" s="365"/>
      <c r="BI38" s="365"/>
      <c r="BJ38" s="365"/>
      <c r="BK38" s="365"/>
      <c r="BL38" s="365"/>
      <c r="BM38" s="365"/>
      <c r="BN38" s="365"/>
      <c r="BO38" s="365"/>
      <c r="BP38" s="365"/>
      <c r="BQ38" s="365"/>
      <c r="BR38" s="365"/>
      <c r="BS38" s="365"/>
      <c r="BT38" s="365"/>
      <c r="BU38" s="365"/>
      <c r="BV38" s="193"/>
      <c r="BW38" s="366">
        <f t="shared" si="2"/>
        <v>23</v>
      </c>
      <c r="BX38" s="366"/>
      <c r="BY38" s="365" t="str">
        <f>IF('各会計、関係団体の財政状況及び健全化判断比率'!B72="","",'各会計、関係団体の財政状況及び健全化判断比率'!B72)</f>
        <v>西南濃老人福祉施設事務組合</v>
      </c>
      <c r="BZ38" s="365"/>
      <c r="CA38" s="365"/>
      <c r="CB38" s="365"/>
      <c r="CC38" s="365"/>
      <c r="CD38" s="365"/>
      <c r="CE38" s="365"/>
      <c r="CF38" s="365"/>
      <c r="CG38" s="365"/>
      <c r="CH38" s="365"/>
      <c r="CI38" s="365"/>
      <c r="CJ38" s="365"/>
      <c r="CK38" s="365"/>
      <c r="CL38" s="365"/>
      <c r="CM38" s="365"/>
      <c r="CN38" s="193"/>
      <c r="CO38" s="366">
        <f t="shared" si="3"/>
        <v>33</v>
      </c>
      <c r="CP38" s="366"/>
      <c r="CQ38" s="365" t="str">
        <f>IF('各会計、関係団体の財政状況及び健全化判断比率'!BS11="","",'各会計、関係団体の財政状況及び健全化判断比率'!BS11)</f>
        <v>かみいしづ緑の村公社</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f t="shared" si="4"/>
        <v>10</v>
      </c>
      <c r="V39" s="366"/>
      <c r="W39" s="365" t="str">
        <f>IF('各会計、関係団体の財政状況及び健全化判断比率'!B33="","",'各会計、関係団体の財政状況及び健全化判断比率'!B33)</f>
        <v>駐車場事業会計</v>
      </c>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24</v>
      </c>
      <c r="BX39" s="366"/>
      <c r="BY39" s="365" t="str">
        <f>IF('各会計、関係団体の財政状況及び健全化判断比率'!B73="","",'各会計、関係団体の財政状況及び健全化判断比率'!B73)</f>
        <v>あすわ苑老人福祉施設事務組合</v>
      </c>
      <c r="BZ39" s="365"/>
      <c r="CA39" s="365"/>
      <c r="CB39" s="365"/>
      <c r="CC39" s="365"/>
      <c r="CD39" s="365"/>
      <c r="CE39" s="365"/>
      <c r="CF39" s="365"/>
      <c r="CG39" s="365"/>
      <c r="CH39" s="365"/>
      <c r="CI39" s="365"/>
      <c r="CJ39" s="365"/>
      <c r="CK39" s="365"/>
      <c r="CL39" s="365"/>
      <c r="CM39" s="365"/>
      <c r="CN39" s="193"/>
      <c r="CO39" s="366">
        <f t="shared" si="3"/>
        <v>34</v>
      </c>
      <c r="CP39" s="366"/>
      <c r="CQ39" s="365" t="str">
        <f>IF('各会計、関係団体の財政状況及び健全化判断比率'!BS12="","",'各会計、関係団体の財政状況及び健全化判断比率'!BS12)</f>
        <v>養老線管理機構</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f t="shared" si="4"/>
        <v>11</v>
      </c>
      <c r="V40" s="366"/>
      <c r="W40" s="365" t="str">
        <f>IF('各会計、関係団体の財政状況及び健全化判断比率'!B34="","",'各会計、関係団体の財政状況及び健全化判断比率'!B34)</f>
        <v>競輪事業会計</v>
      </c>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25</v>
      </c>
      <c r="BX40" s="366"/>
      <c r="BY40" s="365" t="str">
        <f>IF('各会計、関係団体の財政状況及び健全化判断比率'!B74="","",'各会計、関係団体の財政状況及び健全化判断比率'!B74)</f>
        <v>大垣市安八郡安八町東安中学校組合</v>
      </c>
      <c r="BZ40" s="365"/>
      <c r="CA40" s="365"/>
      <c r="CB40" s="365"/>
      <c r="CC40" s="365"/>
      <c r="CD40" s="365"/>
      <c r="CE40" s="365"/>
      <c r="CF40" s="365"/>
      <c r="CG40" s="365"/>
      <c r="CH40" s="365"/>
      <c r="CI40" s="365"/>
      <c r="CJ40" s="365"/>
      <c r="CK40" s="365"/>
      <c r="CL40" s="365"/>
      <c r="CM40" s="365"/>
      <c r="CN40" s="193"/>
      <c r="CO40" s="366">
        <f t="shared" si="3"/>
        <v>35</v>
      </c>
      <c r="CP40" s="366"/>
      <c r="CQ40" s="365" t="str">
        <f>IF('各会計、関係団体の財政状況及び健全化判断比率'!BS13="","",'各会計、関係団体の財政状況及び健全化判断比率'!BS13)</f>
        <v>樽見鉄道株式会社</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26</v>
      </c>
      <c r="BX41" s="366"/>
      <c r="BY41" s="365" t="str">
        <f>IF('各会計、関係団体の財政状況及び健全化判断比率'!B75="","",'各会計、関係団体の財政状況及び健全化判断比率'!B75)</f>
        <v>岐阜県後期高齢者医療広域連合（一般会計）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27</v>
      </c>
      <c r="BX42" s="366"/>
      <c r="BY42" s="365" t="str">
        <f>IF('各会計、関係団体の財政状況及び健全化判断比率'!B76="","",'各会計、関係団体の財政状況及び健全化判断比率'!B76)</f>
        <v>岐阜県後期高齢者医療広域連合（特別会計）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28</v>
      </c>
      <c r="BX43" s="366"/>
      <c r="BY43" s="365" t="str">
        <f>IF('各会計、関係団体の財政状況及び健全化判断比率'!B77="","",'各会計、関係団体の財政状況及び健全化判断比率'!B77)</f>
        <v>西美濃さくら苑介護老人保健施設事務組合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8pM2oAJHnYUn/yj/JpXAmsKhIeu6xyQ6CgZxYwyeCCy2kiZ7AFemPep3O+KthKcNIOimOvTQDRQLPmX9JW2rNw==" saltValue="NN1jIUy/FGPo9urpTg0Wh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186" t="s">
        <v>560</v>
      </c>
      <c r="D34" s="1186"/>
      <c r="E34" s="1187"/>
      <c r="F34" s="32">
        <v>73.88</v>
      </c>
      <c r="G34" s="33">
        <v>74.95</v>
      </c>
      <c r="H34" s="33">
        <v>78.7</v>
      </c>
      <c r="I34" s="33">
        <v>78.64</v>
      </c>
      <c r="J34" s="34">
        <v>77.680000000000007</v>
      </c>
      <c r="K34" s="22"/>
      <c r="L34" s="22"/>
      <c r="M34" s="22"/>
      <c r="N34" s="22"/>
      <c r="O34" s="22"/>
      <c r="P34" s="22"/>
    </row>
    <row r="35" spans="1:16" ht="39" customHeight="1">
      <c r="A35" s="22"/>
      <c r="B35" s="35"/>
      <c r="C35" s="1180" t="s">
        <v>561</v>
      </c>
      <c r="D35" s="1181"/>
      <c r="E35" s="1182"/>
      <c r="F35" s="36">
        <v>6.42</v>
      </c>
      <c r="G35" s="37">
        <v>6.37</v>
      </c>
      <c r="H35" s="37">
        <v>6.55</v>
      </c>
      <c r="I35" s="37">
        <v>7.64</v>
      </c>
      <c r="J35" s="38">
        <v>8.83</v>
      </c>
      <c r="K35" s="22"/>
      <c r="L35" s="22"/>
      <c r="M35" s="22"/>
      <c r="N35" s="22"/>
      <c r="O35" s="22"/>
      <c r="P35" s="22"/>
    </row>
    <row r="36" spans="1:16" ht="39" customHeight="1">
      <c r="A36" s="22"/>
      <c r="B36" s="35"/>
      <c r="C36" s="1180" t="s">
        <v>562</v>
      </c>
      <c r="D36" s="1181"/>
      <c r="E36" s="1182"/>
      <c r="F36" s="36">
        <v>6.39</v>
      </c>
      <c r="G36" s="37">
        <v>6.68</v>
      </c>
      <c r="H36" s="37">
        <v>6.7</v>
      </c>
      <c r="I36" s="37">
        <v>6.75</v>
      </c>
      <c r="J36" s="38">
        <v>6.09</v>
      </c>
      <c r="K36" s="22"/>
      <c r="L36" s="22"/>
      <c r="M36" s="22"/>
      <c r="N36" s="22"/>
      <c r="O36" s="22"/>
      <c r="P36" s="22"/>
    </row>
    <row r="37" spans="1:16" ht="39" customHeight="1">
      <c r="A37" s="22"/>
      <c r="B37" s="35"/>
      <c r="C37" s="1180" t="s">
        <v>563</v>
      </c>
      <c r="D37" s="1181"/>
      <c r="E37" s="1182"/>
      <c r="F37" s="36">
        <v>5.26</v>
      </c>
      <c r="G37" s="37">
        <v>6.01</v>
      </c>
      <c r="H37" s="37">
        <v>6.69</v>
      </c>
      <c r="I37" s="37">
        <v>6.09</v>
      </c>
      <c r="J37" s="38">
        <v>5.87</v>
      </c>
      <c r="K37" s="22"/>
      <c r="L37" s="22"/>
      <c r="M37" s="22"/>
      <c r="N37" s="22"/>
      <c r="O37" s="22"/>
      <c r="P37" s="22"/>
    </row>
    <row r="38" spans="1:16" ht="39" customHeight="1">
      <c r="A38" s="22"/>
      <c r="B38" s="35"/>
      <c r="C38" s="1180" t="s">
        <v>564</v>
      </c>
      <c r="D38" s="1181"/>
      <c r="E38" s="1182"/>
      <c r="F38" s="36">
        <v>2.52</v>
      </c>
      <c r="G38" s="37">
        <v>2.5099999999999998</v>
      </c>
      <c r="H38" s="37">
        <v>3.3</v>
      </c>
      <c r="I38" s="37">
        <v>4.01</v>
      </c>
      <c r="J38" s="38">
        <v>4.91</v>
      </c>
      <c r="K38" s="22"/>
      <c r="L38" s="22"/>
      <c r="M38" s="22"/>
      <c r="N38" s="22"/>
      <c r="O38" s="22"/>
      <c r="P38" s="22"/>
    </row>
    <row r="39" spans="1:16" ht="39" customHeight="1">
      <c r="A39" s="22"/>
      <c r="B39" s="35"/>
      <c r="C39" s="1180" t="s">
        <v>565</v>
      </c>
      <c r="D39" s="1181"/>
      <c r="E39" s="1182"/>
      <c r="F39" s="36">
        <v>2.91</v>
      </c>
      <c r="G39" s="37">
        <v>3.04</v>
      </c>
      <c r="H39" s="37">
        <v>3.31</v>
      </c>
      <c r="I39" s="37">
        <v>3.51</v>
      </c>
      <c r="J39" s="38">
        <v>3.5</v>
      </c>
      <c r="K39" s="22"/>
      <c r="L39" s="22"/>
      <c r="M39" s="22"/>
      <c r="N39" s="22"/>
      <c r="O39" s="22"/>
      <c r="P39" s="22"/>
    </row>
    <row r="40" spans="1:16" ht="39" customHeight="1">
      <c r="A40" s="22"/>
      <c r="B40" s="35"/>
      <c r="C40" s="1180" t="s">
        <v>566</v>
      </c>
      <c r="D40" s="1181"/>
      <c r="E40" s="1182"/>
      <c r="F40" s="36">
        <v>0.05</v>
      </c>
      <c r="G40" s="37">
        <v>0.1</v>
      </c>
      <c r="H40" s="37">
        <v>0.15</v>
      </c>
      <c r="I40" s="37">
        <v>0.16</v>
      </c>
      <c r="J40" s="38">
        <v>0.17</v>
      </c>
      <c r="K40" s="22"/>
      <c r="L40" s="22"/>
      <c r="M40" s="22"/>
      <c r="N40" s="22"/>
      <c r="O40" s="22"/>
      <c r="P40" s="22"/>
    </row>
    <row r="41" spans="1:16" ht="39" customHeight="1">
      <c r="A41" s="22"/>
      <c r="B41" s="35"/>
      <c r="C41" s="1180" t="s">
        <v>567</v>
      </c>
      <c r="D41" s="1181"/>
      <c r="E41" s="1182"/>
      <c r="F41" s="36">
        <v>0</v>
      </c>
      <c r="G41" s="37">
        <v>0.02</v>
      </c>
      <c r="H41" s="37">
        <v>0.06</v>
      </c>
      <c r="I41" s="37">
        <v>0.08</v>
      </c>
      <c r="J41" s="38">
        <v>0.04</v>
      </c>
      <c r="K41" s="22"/>
      <c r="L41" s="22"/>
      <c r="M41" s="22"/>
      <c r="N41" s="22"/>
      <c r="O41" s="22"/>
      <c r="P41" s="22"/>
    </row>
    <row r="42" spans="1:16" ht="39" customHeight="1">
      <c r="A42" s="22"/>
      <c r="B42" s="39"/>
      <c r="C42" s="1180" t="s">
        <v>568</v>
      </c>
      <c r="D42" s="1181"/>
      <c r="E42" s="1182"/>
      <c r="F42" s="36" t="s">
        <v>511</v>
      </c>
      <c r="G42" s="37" t="s">
        <v>511</v>
      </c>
      <c r="H42" s="37" t="s">
        <v>511</v>
      </c>
      <c r="I42" s="37" t="s">
        <v>511</v>
      </c>
      <c r="J42" s="38" t="s">
        <v>511</v>
      </c>
      <c r="K42" s="22"/>
      <c r="L42" s="22"/>
      <c r="M42" s="22"/>
      <c r="N42" s="22"/>
      <c r="O42" s="22"/>
      <c r="P42" s="22"/>
    </row>
    <row r="43" spans="1:16" ht="39" customHeight="1" thickBot="1">
      <c r="A43" s="22"/>
      <c r="B43" s="40"/>
      <c r="C43" s="1183" t="s">
        <v>569</v>
      </c>
      <c r="D43" s="1184"/>
      <c r="E43" s="1185"/>
      <c r="F43" s="41">
        <v>0.05</v>
      </c>
      <c r="G43" s="42">
        <v>0.01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pAa2VKDGSBf0rqmfSR+i7JZ+kOkZUxMmcFSiPUSYmqE9mQ/iOpo7KpeiK2dKG1LTeJVA3FJG1nkt8zR7S/Nwg==" saltValue="wNI2TWoeQKMaU0z4WM6+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196" t="s">
        <v>11</v>
      </c>
      <c r="C45" s="1197"/>
      <c r="D45" s="58"/>
      <c r="E45" s="1202" t="s">
        <v>12</v>
      </c>
      <c r="F45" s="1202"/>
      <c r="G45" s="1202"/>
      <c r="H45" s="1202"/>
      <c r="I45" s="1202"/>
      <c r="J45" s="1203"/>
      <c r="K45" s="59">
        <v>4970</v>
      </c>
      <c r="L45" s="60">
        <v>4967</v>
      </c>
      <c r="M45" s="60">
        <v>5100</v>
      </c>
      <c r="N45" s="60">
        <v>5212</v>
      </c>
      <c r="O45" s="61">
        <v>5211</v>
      </c>
      <c r="P45" s="48"/>
      <c r="Q45" s="48"/>
      <c r="R45" s="48"/>
      <c r="S45" s="48"/>
      <c r="T45" s="48"/>
      <c r="U45" s="48"/>
    </row>
    <row r="46" spans="1:21" ht="30.75" customHeight="1">
      <c r="A46" s="48"/>
      <c r="B46" s="1198"/>
      <c r="C46" s="1199"/>
      <c r="D46" s="62"/>
      <c r="E46" s="1190" t="s">
        <v>13</v>
      </c>
      <c r="F46" s="1190"/>
      <c r="G46" s="1190"/>
      <c r="H46" s="1190"/>
      <c r="I46" s="1190"/>
      <c r="J46" s="1191"/>
      <c r="K46" s="63" t="s">
        <v>511</v>
      </c>
      <c r="L46" s="64" t="s">
        <v>511</v>
      </c>
      <c r="M46" s="64" t="s">
        <v>511</v>
      </c>
      <c r="N46" s="64" t="s">
        <v>511</v>
      </c>
      <c r="O46" s="65" t="s">
        <v>511</v>
      </c>
      <c r="P46" s="48"/>
      <c r="Q46" s="48"/>
      <c r="R46" s="48"/>
      <c r="S46" s="48"/>
      <c r="T46" s="48"/>
      <c r="U46" s="48"/>
    </row>
    <row r="47" spans="1:21" ht="30.75" customHeight="1">
      <c r="A47" s="48"/>
      <c r="B47" s="1198"/>
      <c r="C47" s="1199"/>
      <c r="D47" s="62"/>
      <c r="E47" s="1190" t="s">
        <v>14</v>
      </c>
      <c r="F47" s="1190"/>
      <c r="G47" s="1190"/>
      <c r="H47" s="1190"/>
      <c r="I47" s="1190"/>
      <c r="J47" s="1191"/>
      <c r="K47" s="63" t="s">
        <v>511</v>
      </c>
      <c r="L47" s="64" t="s">
        <v>511</v>
      </c>
      <c r="M47" s="64" t="s">
        <v>511</v>
      </c>
      <c r="N47" s="64" t="s">
        <v>511</v>
      </c>
      <c r="O47" s="65" t="s">
        <v>511</v>
      </c>
      <c r="P47" s="48"/>
      <c r="Q47" s="48"/>
      <c r="R47" s="48"/>
      <c r="S47" s="48"/>
      <c r="T47" s="48"/>
      <c r="U47" s="48"/>
    </row>
    <row r="48" spans="1:21" ht="30.75" customHeight="1">
      <c r="A48" s="48"/>
      <c r="B48" s="1198"/>
      <c r="C48" s="1199"/>
      <c r="D48" s="62"/>
      <c r="E48" s="1190" t="s">
        <v>15</v>
      </c>
      <c r="F48" s="1190"/>
      <c r="G48" s="1190"/>
      <c r="H48" s="1190"/>
      <c r="I48" s="1190"/>
      <c r="J48" s="1191"/>
      <c r="K48" s="63">
        <v>1260</v>
      </c>
      <c r="L48" s="64">
        <v>1325</v>
      </c>
      <c r="M48" s="64">
        <v>1298</v>
      </c>
      <c r="N48" s="64">
        <v>1499</v>
      </c>
      <c r="O48" s="65">
        <v>1455</v>
      </c>
      <c r="P48" s="48"/>
      <c r="Q48" s="48"/>
      <c r="R48" s="48"/>
      <c r="S48" s="48"/>
      <c r="T48" s="48"/>
      <c r="U48" s="48"/>
    </row>
    <row r="49" spans="1:21" ht="30.75" customHeight="1">
      <c r="A49" s="48"/>
      <c r="B49" s="1198"/>
      <c r="C49" s="1199"/>
      <c r="D49" s="62"/>
      <c r="E49" s="1190" t="s">
        <v>16</v>
      </c>
      <c r="F49" s="1190"/>
      <c r="G49" s="1190"/>
      <c r="H49" s="1190"/>
      <c r="I49" s="1190"/>
      <c r="J49" s="1191"/>
      <c r="K49" s="63">
        <v>301</v>
      </c>
      <c r="L49" s="64">
        <v>241</v>
      </c>
      <c r="M49" s="64">
        <v>129</v>
      </c>
      <c r="N49" s="64">
        <v>78</v>
      </c>
      <c r="O49" s="65">
        <v>97</v>
      </c>
      <c r="P49" s="48"/>
      <c r="Q49" s="48"/>
      <c r="R49" s="48"/>
      <c r="S49" s="48"/>
      <c r="T49" s="48"/>
      <c r="U49" s="48"/>
    </row>
    <row r="50" spans="1:21" ht="30.75" customHeight="1">
      <c r="A50" s="48"/>
      <c r="B50" s="1198"/>
      <c r="C50" s="1199"/>
      <c r="D50" s="62"/>
      <c r="E50" s="1190" t="s">
        <v>17</v>
      </c>
      <c r="F50" s="1190"/>
      <c r="G50" s="1190"/>
      <c r="H50" s="1190"/>
      <c r="I50" s="1190"/>
      <c r="J50" s="1191"/>
      <c r="K50" s="63">
        <v>213</v>
      </c>
      <c r="L50" s="64">
        <v>211</v>
      </c>
      <c r="M50" s="64">
        <v>205</v>
      </c>
      <c r="N50" s="64">
        <v>203</v>
      </c>
      <c r="O50" s="65">
        <v>193</v>
      </c>
      <c r="P50" s="48"/>
      <c r="Q50" s="48"/>
      <c r="R50" s="48"/>
      <c r="S50" s="48"/>
      <c r="T50" s="48"/>
      <c r="U50" s="48"/>
    </row>
    <row r="51" spans="1:21" ht="30.75" customHeight="1">
      <c r="A51" s="48"/>
      <c r="B51" s="1200"/>
      <c r="C51" s="1201"/>
      <c r="D51" s="66"/>
      <c r="E51" s="1190" t="s">
        <v>18</v>
      </c>
      <c r="F51" s="1190"/>
      <c r="G51" s="1190"/>
      <c r="H51" s="1190"/>
      <c r="I51" s="1190"/>
      <c r="J51" s="1191"/>
      <c r="K51" s="63">
        <v>0</v>
      </c>
      <c r="L51" s="64" t="s">
        <v>511</v>
      </c>
      <c r="M51" s="64" t="s">
        <v>511</v>
      </c>
      <c r="N51" s="64" t="s">
        <v>511</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6080</v>
      </c>
      <c r="L52" s="64">
        <v>6579</v>
      </c>
      <c r="M52" s="64">
        <v>6431</v>
      </c>
      <c r="N52" s="64">
        <v>6634</v>
      </c>
      <c r="O52" s="65">
        <v>6754</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664</v>
      </c>
      <c r="L53" s="69">
        <v>165</v>
      </c>
      <c r="M53" s="69">
        <v>301</v>
      </c>
      <c r="N53" s="69">
        <v>358</v>
      </c>
      <c r="O53" s="70">
        <v>202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8KieT6I+GCDix9rwrZvFpR4KVTh/zm1swV83dLH1JQMr+hU5ViQIeoXmdOCWaZ0WQ+G7TQ56DeLlYWt0LWvOYw==" saltValue="kz46BmhBob6bhYrzDVbea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553</v>
      </c>
      <c r="J40" s="79" t="s">
        <v>554</v>
      </c>
      <c r="K40" s="79" t="s">
        <v>555</v>
      </c>
      <c r="L40" s="79" t="s">
        <v>556</v>
      </c>
      <c r="M40" s="80" t="s">
        <v>557</v>
      </c>
    </row>
    <row r="41" spans="2:13" ht="27.75" customHeight="1">
      <c r="B41" s="1216" t="s">
        <v>24</v>
      </c>
      <c r="C41" s="1217"/>
      <c r="D41" s="81"/>
      <c r="E41" s="1218" t="s">
        <v>25</v>
      </c>
      <c r="F41" s="1218"/>
      <c r="G41" s="1218"/>
      <c r="H41" s="1219"/>
      <c r="I41" s="82">
        <v>59675</v>
      </c>
      <c r="J41" s="83">
        <v>61695</v>
      </c>
      <c r="K41" s="83">
        <v>63352</v>
      </c>
      <c r="L41" s="83">
        <v>65555</v>
      </c>
      <c r="M41" s="84">
        <v>65207</v>
      </c>
    </row>
    <row r="42" spans="2:13" ht="27.75" customHeight="1">
      <c r="B42" s="1206"/>
      <c r="C42" s="1207"/>
      <c r="D42" s="85"/>
      <c r="E42" s="1210" t="s">
        <v>26</v>
      </c>
      <c r="F42" s="1210"/>
      <c r="G42" s="1210"/>
      <c r="H42" s="1211"/>
      <c r="I42" s="86">
        <v>7597</v>
      </c>
      <c r="J42" s="87">
        <v>6850</v>
      </c>
      <c r="K42" s="87">
        <v>6559</v>
      </c>
      <c r="L42" s="87">
        <v>4986</v>
      </c>
      <c r="M42" s="88">
        <v>4648</v>
      </c>
    </row>
    <row r="43" spans="2:13" ht="27.75" customHeight="1">
      <c r="B43" s="1206"/>
      <c r="C43" s="1207"/>
      <c r="D43" s="85"/>
      <c r="E43" s="1210" t="s">
        <v>27</v>
      </c>
      <c r="F43" s="1210"/>
      <c r="G43" s="1210"/>
      <c r="H43" s="1211"/>
      <c r="I43" s="86">
        <v>19709</v>
      </c>
      <c r="J43" s="87">
        <v>19901</v>
      </c>
      <c r="K43" s="87">
        <v>19909</v>
      </c>
      <c r="L43" s="87">
        <v>20193</v>
      </c>
      <c r="M43" s="88">
        <v>19710</v>
      </c>
    </row>
    <row r="44" spans="2:13" ht="27.75" customHeight="1">
      <c r="B44" s="1206"/>
      <c r="C44" s="1207"/>
      <c r="D44" s="85"/>
      <c r="E44" s="1210" t="s">
        <v>28</v>
      </c>
      <c r="F44" s="1210"/>
      <c r="G44" s="1210"/>
      <c r="H44" s="1211"/>
      <c r="I44" s="86">
        <v>728</v>
      </c>
      <c r="J44" s="87">
        <v>809</v>
      </c>
      <c r="K44" s="87">
        <v>831</v>
      </c>
      <c r="L44" s="87">
        <v>885</v>
      </c>
      <c r="M44" s="88">
        <v>932</v>
      </c>
    </row>
    <row r="45" spans="2:13" ht="27.75" customHeight="1">
      <c r="B45" s="1206"/>
      <c r="C45" s="1207"/>
      <c r="D45" s="85"/>
      <c r="E45" s="1210" t="s">
        <v>29</v>
      </c>
      <c r="F45" s="1210"/>
      <c r="G45" s="1210"/>
      <c r="H45" s="1211"/>
      <c r="I45" s="86">
        <v>8914</v>
      </c>
      <c r="J45" s="87">
        <v>8283</v>
      </c>
      <c r="K45" s="87">
        <v>7859</v>
      </c>
      <c r="L45" s="87">
        <v>8023</v>
      </c>
      <c r="M45" s="88">
        <v>8180</v>
      </c>
    </row>
    <row r="46" spans="2:13" ht="27.75" customHeight="1">
      <c r="B46" s="1206"/>
      <c r="C46" s="1207"/>
      <c r="D46" s="89"/>
      <c r="E46" s="1210" t="s">
        <v>30</v>
      </c>
      <c r="F46" s="1210"/>
      <c r="G46" s="1210"/>
      <c r="H46" s="1211"/>
      <c r="I46" s="86">
        <v>4653</v>
      </c>
      <c r="J46" s="87">
        <v>4402</v>
      </c>
      <c r="K46" s="87">
        <v>3799</v>
      </c>
      <c r="L46" s="87">
        <v>3164</v>
      </c>
      <c r="M46" s="88">
        <v>2512</v>
      </c>
    </row>
    <row r="47" spans="2:13" ht="27.75" customHeight="1">
      <c r="B47" s="1206"/>
      <c r="C47" s="1207"/>
      <c r="D47" s="90"/>
      <c r="E47" s="1220" t="s">
        <v>31</v>
      </c>
      <c r="F47" s="1221"/>
      <c r="G47" s="1221"/>
      <c r="H47" s="1222"/>
      <c r="I47" s="86" t="s">
        <v>511</v>
      </c>
      <c r="J47" s="87" t="s">
        <v>511</v>
      </c>
      <c r="K47" s="87" t="s">
        <v>511</v>
      </c>
      <c r="L47" s="87" t="s">
        <v>511</v>
      </c>
      <c r="M47" s="88" t="s">
        <v>511</v>
      </c>
    </row>
    <row r="48" spans="2:13" ht="27.75" customHeight="1">
      <c r="B48" s="1206"/>
      <c r="C48" s="1207"/>
      <c r="D48" s="85"/>
      <c r="E48" s="1210" t="s">
        <v>32</v>
      </c>
      <c r="F48" s="1210"/>
      <c r="G48" s="1210"/>
      <c r="H48" s="1211"/>
      <c r="I48" s="86" t="s">
        <v>511</v>
      </c>
      <c r="J48" s="87" t="s">
        <v>511</v>
      </c>
      <c r="K48" s="87" t="s">
        <v>511</v>
      </c>
      <c r="L48" s="87" t="s">
        <v>511</v>
      </c>
      <c r="M48" s="88" t="s">
        <v>511</v>
      </c>
    </row>
    <row r="49" spans="2:13" ht="27.75" customHeight="1">
      <c r="B49" s="1208"/>
      <c r="C49" s="1209"/>
      <c r="D49" s="85"/>
      <c r="E49" s="1210" t="s">
        <v>33</v>
      </c>
      <c r="F49" s="1210"/>
      <c r="G49" s="1210"/>
      <c r="H49" s="1211"/>
      <c r="I49" s="86" t="s">
        <v>511</v>
      </c>
      <c r="J49" s="87" t="s">
        <v>511</v>
      </c>
      <c r="K49" s="87" t="s">
        <v>511</v>
      </c>
      <c r="L49" s="87" t="s">
        <v>511</v>
      </c>
      <c r="M49" s="88" t="s">
        <v>511</v>
      </c>
    </row>
    <row r="50" spans="2:13" ht="27.75" customHeight="1">
      <c r="B50" s="1204" t="s">
        <v>34</v>
      </c>
      <c r="C50" s="1205"/>
      <c r="D50" s="91"/>
      <c r="E50" s="1210" t="s">
        <v>35</v>
      </c>
      <c r="F50" s="1210"/>
      <c r="G50" s="1210"/>
      <c r="H50" s="1211"/>
      <c r="I50" s="86">
        <v>11410</v>
      </c>
      <c r="J50" s="87">
        <v>11141</v>
      </c>
      <c r="K50" s="87">
        <v>12590</v>
      </c>
      <c r="L50" s="87">
        <v>13094</v>
      </c>
      <c r="M50" s="88">
        <v>15196</v>
      </c>
    </row>
    <row r="51" spans="2:13" ht="27.75" customHeight="1">
      <c r="B51" s="1206"/>
      <c r="C51" s="1207"/>
      <c r="D51" s="85"/>
      <c r="E51" s="1210" t="s">
        <v>36</v>
      </c>
      <c r="F51" s="1210"/>
      <c r="G51" s="1210"/>
      <c r="H51" s="1211"/>
      <c r="I51" s="86">
        <v>21904</v>
      </c>
      <c r="J51" s="87">
        <v>22765</v>
      </c>
      <c r="K51" s="87">
        <v>23170</v>
      </c>
      <c r="L51" s="87">
        <v>23067</v>
      </c>
      <c r="M51" s="88">
        <v>23108</v>
      </c>
    </row>
    <row r="52" spans="2:13" ht="27.75" customHeight="1">
      <c r="B52" s="1208"/>
      <c r="C52" s="1209"/>
      <c r="D52" s="85"/>
      <c r="E52" s="1210" t="s">
        <v>37</v>
      </c>
      <c r="F52" s="1210"/>
      <c r="G52" s="1210"/>
      <c r="H52" s="1211"/>
      <c r="I52" s="86">
        <v>62835</v>
      </c>
      <c r="J52" s="87">
        <v>62280</v>
      </c>
      <c r="K52" s="87">
        <v>62557</v>
      </c>
      <c r="L52" s="87">
        <v>61951</v>
      </c>
      <c r="M52" s="88">
        <v>61151</v>
      </c>
    </row>
    <row r="53" spans="2:13" ht="27.75" customHeight="1" thickBot="1">
      <c r="B53" s="1212" t="s">
        <v>38</v>
      </c>
      <c r="C53" s="1213"/>
      <c r="D53" s="92"/>
      <c r="E53" s="1214" t="s">
        <v>39</v>
      </c>
      <c r="F53" s="1214"/>
      <c r="G53" s="1214"/>
      <c r="H53" s="1215"/>
      <c r="I53" s="93">
        <v>5126</v>
      </c>
      <c r="J53" s="94">
        <v>5754</v>
      </c>
      <c r="K53" s="94">
        <v>3992</v>
      </c>
      <c r="L53" s="94">
        <v>4694</v>
      </c>
      <c r="M53" s="95">
        <v>1733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PtSNBXhpFP/UJE2QD4mV5oYTTryyldQnnS/bV0zHBW0fsgUpnodntUrxjhOmvxex2ZeQ7orI9huMbLLG4hqw==" saltValue="RRoKMMEvQOouc4IkREv4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555</v>
      </c>
      <c r="G54" s="104" t="s">
        <v>556</v>
      </c>
      <c r="H54" s="105" t="s">
        <v>557</v>
      </c>
    </row>
    <row r="55" spans="2:8" ht="52.5" customHeight="1">
      <c r="B55" s="106"/>
      <c r="C55" s="1231" t="s">
        <v>42</v>
      </c>
      <c r="D55" s="1231"/>
      <c r="E55" s="1232"/>
      <c r="F55" s="107">
        <v>4515</v>
      </c>
      <c r="G55" s="107">
        <v>4424</v>
      </c>
      <c r="H55" s="108">
        <v>4936</v>
      </c>
    </row>
    <row r="56" spans="2:8" ht="52.5" customHeight="1">
      <c r="B56" s="109"/>
      <c r="C56" s="1233" t="s">
        <v>43</v>
      </c>
      <c r="D56" s="1233"/>
      <c r="E56" s="1234"/>
      <c r="F56" s="110">
        <v>615</v>
      </c>
      <c r="G56" s="110">
        <v>616</v>
      </c>
      <c r="H56" s="111">
        <v>616</v>
      </c>
    </row>
    <row r="57" spans="2:8" ht="53.25" customHeight="1">
      <c r="B57" s="109"/>
      <c r="C57" s="1235" t="s">
        <v>44</v>
      </c>
      <c r="D57" s="1235"/>
      <c r="E57" s="1236"/>
      <c r="F57" s="112">
        <v>5899</v>
      </c>
      <c r="G57" s="112">
        <v>6629</v>
      </c>
      <c r="H57" s="113">
        <v>7697</v>
      </c>
    </row>
    <row r="58" spans="2:8" ht="45.75" customHeight="1">
      <c r="B58" s="114"/>
      <c r="C58" s="1223" t="s">
        <v>45</v>
      </c>
      <c r="D58" s="1224"/>
      <c r="E58" s="1225"/>
      <c r="F58" s="115"/>
      <c r="G58" s="115"/>
      <c r="H58" s="116"/>
    </row>
    <row r="59" spans="2:8" ht="45.75" customHeight="1">
      <c r="B59" s="114"/>
      <c r="C59" s="1223" t="s">
        <v>45</v>
      </c>
      <c r="D59" s="1224"/>
      <c r="E59" s="1225"/>
      <c r="F59" s="115"/>
      <c r="G59" s="115"/>
      <c r="H59" s="116"/>
    </row>
    <row r="60" spans="2:8" ht="45.75" customHeight="1">
      <c r="B60" s="114"/>
      <c r="C60" s="1223" t="s">
        <v>45</v>
      </c>
      <c r="D60" s="1224"/>
      <c r="E60" s="1225"/>
      <c r="F60" s="115"/>
      <c r="G60" s="115"/>
      <c r="H60" s="116"/>
    </row>
    <row r="61" spans="2:8" ht="45.75" customHeight="1">
      <c r="B61" s="114"/>
      <c r="C61" s="1223" t="s">
        <v>45</v>
      </c>
      <c r="D61" s="1224"/>
      <c r="E61" s="1225"/>
      <c r="F61" s="115"/>
      <c r="G61" s="115"/>
      <c r="H61" s="116"/>
    </row>
    <row r="62" spans="2:8" ht="45.75" customHeight="1" thickBot="1">
      <c r="B62" s="117"/>
      <c r="C62" s="1226" t="s">
        <v>45</v>
      </c>
      <c r="D62" s="1227"/>
      <c r="E62" s="1228"/>
      <c r="F62" s="118"/>
      <c r="G62" s="118"/>
      <c r="H62" s="119"/>
    </row>
    <row r="63" spans="2:8" ht="52.5" customHeight="1" thickBot="1">
      <c r="B63" s="120"/>
      <c r="C63" s="1229" t="s">
        <v>46</v>
      </c>
      <c r="D63" s="1229"/>
      <c r="E63" s="1230"/>
      <c r="F63" s="121">
        <v>11029</v>
      </c>
      <c r="G63" s="121">
        <v>11668</v>
      </c>
      <c r="H63" s="122">
        <v>13250</v>
      </c>
    </row>
    <row r="64" spans="2:8" ht="15" customHeight="1"/>
    <row r="65" ht="0" hidden="1" customHeight="1"/>
    <row r="66" ht="0" hidden="1" customHeight="1"/>
  </sheetData>
  <sheetProtection algorithmName="SHA-512" hashValue="QvaQkxIgTZJGMgsPThGUdMmsdPAZqDp6aErnBLlJmLLXkCjYifqmeDN6d3Eb2nagS4PpOlOhLYxhoLE6BlRlLA==" saltValue="Mt4sqobvEltHcxNYOWHk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603</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603</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604</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605</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606</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607</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553</v>
      </c>
      <c r="BQ50" s="1271"/>
      <c r="BR50" s="1271"/>
      <c r="BS50" s="1271"/>
      <c r="BT50" s="1271"/>
      <c r="BU50" s="1271"/>
      <c r="BV50" s="1271"/>
      <c r="BW50" s="1271"/>
      <c r="BX50" s="1271" t="s">
        <v>554</v>
      </c>
      <c r="BY50" s="1271"/>
      <c r="BZ50" s="1271"/>
      <c r="CA50" s="1271"/>
      <c r="CB50" s="1271"/>
      <c r="CC50" s="1271"/>
      <c r="CD50" s="1271"/>
      <c r="CE50" s="1271"/>
      <c r="CF50" s="1271" t="s">
        <v>555</v>
      </c>
      <c r="CG50" s="1271"/>
      <c r="CH50" s="1271"/>
      <c r="CI50" s="1271"/>
      <c r="CJ50" s="1271"/>
      <c r="CK50" s="1271"/>
      <c r="CL50" s="1271"/>
      <c r="CM50" s="1271"/>
      <c r="CN50" s="1271" t="s">
        <v>556</v>
      </c>
      <c r="CO50" s="1271"/>
      <c r="CP50" s="1271"/>
      <c r="CQ50" s="1271"/>
      <c r="CR50" s="1271"/>
      <c r="CS50" s="1271"/>
      <c r="CT50" s="1271"/>
      <c r="CU50" s="1271"/>
      <c r="CV50" s="1271" t="s">
        <v>557</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608</v>
      </c>
      <c r="AO51" s="1275"/>
      <c r="AP51" s="1275"/>
      <c r="AQ51" s="1275"/>
      <c r="AR51" s="1275"/>
      <c r="AS51" s="1275"/>
      <c r="AT51" s="1275"/>
      <c r="AU51" s="1275"/>
      <c r="AV51" s="1275"/>
      <c r="AW51" s="1275"/>
      <c r="AX51" s="1275"/>
      <c r="AY51" s="1275"/>
      <c r="AZ51" s="1275"/>
      <c r="BA51" s="1275"/>
      <c r="BB51" s="1275" t="s">
        <v>609</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15.6</v>
      </c>
      <c r="CO51" s="1277"/>
      <c r="CP51" s="1277"/>
      <c r="CQ51" s="1277"/>
      <c r="CR51" s="1277"/>
      <c r="CS51" s="1277"/>
      <c r="CT51" s="1277"/>
      <c r="CU51" s="1277"/>
      <c r="CV51" s="1277">
        <v>5.7</v>
      </c>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610</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73.8</v>
      </c>
      <c r="CO53" s="1277"/>
      <c r="CP53" s="1277"/>
      <c r="CQ53" s="1277"/>
      <c r="CR53" s="1277"/>
      <c r="CS53" s="1277"/>
      <c r="CT53" s="1277"/>
      <c r="CU53" s="1277"/>
      <c r="CV53" s="1277">
        <v>73.5</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611</v>
      </c>
      <c r="AO55" s="1271"/>
      <c r="AP55" s="1271"/>
      <c r="AQ55" s="1271"/>
      <c r="AR55" s="1271"/>
      <c r="AS55" s="1271"/>
      <c r="AT55" s="1271"/>
      <c r="AU55" s="1271"/>
      <c r="AV55" s="1271"/>
      <c r="AW55" s="1271"/>
      <c r="AX55" s="1271"/>
      <c r="AY55" s="1271"/>
      <c r="AZ55" s="1271"/>
      <c r="BA55" s="1271"/>
      <c r="BB55" s="1275" t="s">
        <v>609</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24.1</v>
      </c>
      <c r="CO55" s="1277"/>
      <c r="CP55" s="1277"/>
      <c r="CQ55" s="1277"/>
      <c r="CR55" s="1277"/>
      <c r="CS55" s="1277"/>
      <c r="CT55" s="1277"/>
      <c r="CU55" s="1277"/>
      <c r="CV55" s="1277">
        <v>20.100000000000001</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610</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57.1</v>
      </c>
      <c r="CO57" s="1277"/>
      <c r="CP57" s="1277"/>
      <c r="CQ57" s="1277"/>
      <c r="CR57" s="1277"/>
      <c r="CS57" s="1277"/>
      <c r="CT57" s="1277"/>
      <c r="CU57" s="1277"/>
      <c r="CV57" s="1277">
        <v>55.3</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612</v>
      </c>
    </row>
    <row r="64" spans="1:109">
      <c r="B64" s="1246"/>
      <c r="G64" s="1253"/>
      <c r="I64" s="1287"/>
      <c r="J64" s="1287"/>
      <c r="K64" s="1287"/>
      <c r="L64" s="1287"/>
      <c r="M64" s="1287"/>
      <c r="N64" s="1288"/>
      <c r="AM64" s="1253"/>
      <c r="AN64" s="1253" t="s">
        <v>605</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613</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607</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553</v>
      </c>
      <c r="BQ72" s="1271"/>
      <c r="BR72" s="1271"/>
      <c r="BS72" s="1271"/>
      <c r="BT72" s="1271"/>
      <c r="BU72" s="1271"/>
      <c r="BV72" s="1271"/>
      <c r="BW72" s="1271"/>
      <c r="BX72" s="1271" t="s">
        <v>554</v>
      </c>
      <c r="BY72" s="1271"/>
      <c r="BZ72" s="1271"/>
      <c r="CA72" s="1271"/>
      <c r="CB72" s="1271"/>
      <c r="CC72" s="1271"/>
      <c r="CD72" s="1271"/>
      <c r="CE72" s="1271"/>
      <c r="CF72" s="1271" t="s">
        <v>555</v>
      </c>
      <c r="CG72" s="1271"/>
      <c r="CH72" s="1271"/>
      <c r="CI72" s="1271"/>
      <c r="CJ72" s="1271"/>
      <c r="CK72" s="1271"/>
      <c r="CL72" s="1271"/>
      <c r="CM72" s="1271"/>
      <c r="CN72" s="1271" t="s">
        <v>556</v>
      </c>
      <c r="CO72" s="1271"/>
      <c r="CP72" s="1271"/>
      <c r="CQ72" s="1271"/>
      <c r="CR72" s="1271"/>
      <c r="CS72" s="1271"/>
      <c r="CT72" s="1271"/>
      <c r="CU72" s="1271"/>
      <c r="CV72" s="1271" t="s">
        <v>557</v>
      </c>
      <c r="CW72" s="1271"/>
      <c r="CX72" s="1271"/>
      <c r="CY72" s="1271"/>
      <c r="CZ72" s="1271"/>
      <c r="DA72" s="1271"/>
      <c r="DB72" s="1271"/>
      <c r="DC72" s="1271"/>
    </row>
    <row r="73" spans="2:107">
      <c r="B73" s="1246"/>
      <c r="G73" s="1272"/>
      <c r="H73" s="1272"/>
      <c r="I73" s="1272"/>
      <c r="J73" s="1272"/>
      <c r="K73" s="1294"/>
      <c r="L73" s="1294"/>
      <c r="M73" s="1294"/>
      <c r="N73" s="1294"/>
      <c r="AM73" s="1264"/>
      <c r="AN73" s="1275" t="s">
        <v>608</v>
      </c>
      <c r="AO73" s="1275"/>
      <c r="AP73" s="1275"/>
      <c r="AQ73" s="1275"/>
      <c r="AR73" s="1275"/>
      <c r="AS73" s="1275"/>
      <c r="AT73" s="1275"/>
      <c r="AU73" s="1275"/>
      <c r="AV73" s="1275"/>
      <c r="AW73" s="1275"/>
      <c r="AX73" s="1275"/>
      <c r="AY73" s="1275"/>
      <c r="AZ73" s="1275"/>
      <c r="BA73" s="1275"/>
      <c r="BB73" s="1275" t="s">
        <v>609</v>
      </c>
      <c r="BC73" s="1275"/>
      <c r="BD73" s="1275"/>
      <c r="BE73" s="1275"/>
      <c r="BF73" s="1275"/>
      <c r="BG73" s="1275"/>
      <c r="BH73" s="1275"/>
      <c r="BI73" s="1275"/>
      <c r="BJ73" s="1275"/>
      <c r="BK73" s="1275"/>
      <c r="BL73" s="1275"/>
      <c r="BM73" s="1275"/>
      <c r="BN73" s="1275"/>
      <c r="BO73" s="1275"/>
      <c r="BP73" s="1277">
        <v>17</v>
      </c>
      <c r="BQ73" s="1277"/>
      <c r="BR73" s="1277"/>
      <c r="BS73" s="1277"/>
      <c r="BT73" s="1277"/>
      <c r="BU73" s="1277"/>
      <c r="BV73" s="1277"/>
      <c r="BW73" s="1277"/>
      <c r="BX73" s="1277">
        <v>19.3</v>
      </c>
      <c r="BY73" s="1277"/>
      <c r="BZ73" s="1277"/>
      <c r="CA73" s="1277"/>
      <c r="CB73" s="1277"/>
      <c r="CC73" s="1277"/>
      <c r="CD73" s="1277"/>
      <c r="CE73" s="1277"/>
      <c r="CF73" s="1277">
        <v>13.3</v>
      </c>
      <c r="CG73" s="1277"/>
      <c r="CH73" s="1277"/>
      <c r="CI73" s="1277"/>
      <c r="CJ73" s="1277"/>
      <c r="CK73" s="1277"/>
      <c r="CL73" s="1277"/>
      <c r="CM73" s="1277"/>
      <c r="CN73" s="1277">
        <v>15.6</v>
      </c>
      <c r="CO73" s="1277"/>
      <c r="CP73" s="1277"/>
      <c r="CQ73" s="1277"/>
      <c r="CR73" s="1277"/>
      <c r="CS73" s="1277"/>
      <c r="CT73" s="1277"/>
      <c r="CU73" s="1277"/>
      <c r="CV73" s="1277">
        <v>5.7</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614</v>
      </c>
      <c r="BC75" s="1275"/>
      <c r="BD75" s="1275"/>
      <c r="BE75" s="1275"/>
      <c r="BF75" s="1275"/>
      <c r="BG75" s="1275"/>
      <c r="BH75" s="1275"/>
      <c r="BI75" s="1275"/>
      <c r="BJ75" s="1275"/>
      <c r="BK75" s="1275"/>
      <c r="BL75" s="1275"/>
      <c r="BM75" s="1275"/>
      <c r="BN75" s="1275"/>
      <c r="BO75" s="1275"/>
      <c r="BP75" s="1277">
        <v>2.2999999999999998</v>
      </c>
      <c r="BQ75" s="1277"/>
      <c r="BR75" s="1277"/>
      <c r="BS75" s="1277"/>
      <c r="BT75" s="1277"/>
      <c r="BU75" s="1277"/>
      <c r="BV75" s="1277"/>
      <c r="BW75" s="1277"/>
      <c r="BX75" s="1277">
        <v>1.7</v>
      </c>
      <c r="BY75" s="1277"/>
      <c r="BZ75" s="1277"/>
      <c r="CA75" s="1277"/>
      <c r="CB75" s="1277"/>
      <c r="CC75" s="1277"/>
      <c r="CD75" s="1277"/>
      <c r="CE75" s="1277"/>
      <c r="CF75" s="1277">
        <v>1.2</v>
      </c>
      <c r="CG75" s="1277"/>
      <c r="CH75" s="1277"/>
      <c r="CI75" s="1277"/>
      <c r="CJ75" s="1277"/>
      <c r="CK75" s="1277"/>
      <c r="CL75" s="1277"/>
      <c r="CM75" s="1277"/>
      <c r="CN75" s="1277">
        <v>0.9</v>
      </c>
      <c r="CO75" s="1277"/>
      <c r="CP75" s="1277"/>
      <c r="CQ75" s="1277"/>
      <c r="CR75" s="1277"/>
      <c r="CS75" s="1277"/>
      <c r="CT75" s="1277"/>
      <c r="CU75" s="1277"/>
      <c r="CV75" s="1277">
        <v>0.9</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611</v>
      </c>
      <c r="AO77" s="1271"/>
      <c r="AP77" s="1271"/>
      <c r="AQ77" s="1271"/>
      <c r="AR77" s="1271"/>
      <c r="AS77" s="1271"/>
      <c r="AT77" s="1271"/>
      <c r="AU77" s="1271"/>
      <c r="AV77" s="1271"/>
      <c r="AW77" s="1271"/>
      <c r="AX77" s="1271"/>
      <c r="AY77" s="1271"/>
      <c r="AZ77" s="1271"/>
      <c r="BA77" s="1271"/>
      <c r="BB77" s="1275" t="s">
        <v>609</v>
      </c>
      <c r="BC77" s="1275"/>
      <c r="BD77" s="1275"/>
      <c r="BE77" s="1275"/>
      <c r="BF77" s="1275"/>
      <c r="BG77" s="1275"/>
      <c r="BH77" s="1275"/>
      <c r="BI77" s="1275"/>
      <c r="BJ77" s="1275"/>
      <c r="BK77" s="1275"/>
      <c r="BL77" s="1275"/>
      <c r="BM77" s="1275"/>
      <c r="BN77" s="1275"/>
      <c r="BO77" s="1275"/>
      <c r="BP77" s="1277">
        <v>32.6</v>
      </c>
      <c r="BQ77" s="1277"/>
      <c r="BR77" s="1277"/>
      <c r="BS77" s="1277"/>
      <c r="BT77" s="1277"/>
      <c r="BU77" s="1277"/>
      <c r="BV77" s="1277"/>
      <c r="BW77" s="1277"/>
      <c r="BX77" s="1277">
        <v>30.5</v>
      </c>
      <c r="BY77" s="1277"/>
      <c r="BZ77" s="1277"/>
      <c r="CA77" s="1277"/>
      <c r="CB77" s="1277"/>
      <c r="CC77" s="1277"/>
      <c r="CD77" s="1277"/>
      <c r="CE77" s="1277"/>
      <c r="CF77" s="1277">
        <v>13.7</v>
      </c>
      <c r="CG77" s="1277"/>
      <c r="CH77" s="1277"/>
      <c r="CI77" s="1277"/>
      <c r="CJ77" s="1277"/>
      <c r="CK77" s="1277"/>
      <c r="CL77" s="1277"/>
      <c r="CM77" s="1277"/>
      <c r="CN77" s="1277">
        <v>24.1</v>
      </c>
      <c r="CO77" s="1277"/>
      <c r="CP77" s="1277"/>
      <c r="CQ77" s="1277"/>
      <c r="CR77" s="1277"/>
      <c r="CS77" s="1277"/>
      <c r="CT77" s="1277"/>
      <c r="CU77" s="1277"/>
      <c r="CV77" s="1277">
        <v>20.100000000000001</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614</v>
      </c>
      <c r="BC79" s="1275"/>
      <c r="BD79" s="1275"/>
      <c r="BE79" s="1275"/>
      <c r="BF79" s="1275"/>
      <c r="BG79" s="1275"/>
      <c r="BH79" s="1275"/>
      <c r="BI79" s="1275"/>
      <c r="BJ79" s="1275"/>
      <c r="BK79" s="1275"/>
      <c r="BL79" s="1275"/>
      <c r="BM79" s="1275"/>
      <c r="BN79" s="1275"/>
      <c r="BO79" s="1275"/>
      <c r="BP79" s="1277">
        <v>5.9</v>
      </c>
      <c r="BQ79" s="1277"/>
      <c r="BR79" s="1277"/>
      <c r="BS79" s="1277"/>
      <c r="BT79" s="1277"/>
      <c r="BU79" s="1277"/>
      <c r="BV79" s="1277"/>
      <c r="BW79" s="1277"/>
      <c r="BX79" s="1277">
        <v>5.2</v>
      </c>
      <c r="BY79" s="1277"/>
      <c r="BZ79" s="1277"/>
      <c r="CA79" s="1277"/>
      <c r="CB79" s="1277"/>
      <c r="CC79" s="1277"/>
      <c r="CD79" s="1277"/>
      <c r="CE79" s="1277"/>
      <c r="CF79" s="1277">
        <v>5.8</v>
      </c>
      <c r="CG79" s="1277"/>
      <c r="CH79" s="1277"/>
      <c r="CI79" s="1277"/>
      <c r="CJ79" s="1277"/>
      <c r="CK79" s="1277"/>
      <c r="CL79" s="1277"/>
      <c r="CM79" s="1277"/>
      <c r="CN79" s="1277">
        <v>6</v>
      </c>
      <c r="CO79" s="1277"/>
      <c r="CP79" s="1277"/>
      <c r="CQ79" s="1277"/>
      <c r="CR79" s="1277"/>
      <c r="CS79" s="1277"/>
      <c r="CT79" s="1277"/>
      <c r="CU79" s="1277"/>
      <c r="CV79" s="1277">
        <v>5.8</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Kw3AlMH5TnEzWtvMkCYW9wuvW1sqlgCuiGP8ag5ILBBL5aT1eTOU2sJckRWM3J6AGEp+vWJGn6JJrzGHAywwA==" saltValue="Wg59BdpOSpMV6zCp8QftV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Cs2brDstCSpiG5PQPAZW0evGqooyiFxNKTz+GckbExXdcZevEQDGX2ZEjY1De//x1BPffFGgzGMvd6l/MCi0g==" saltValue="4b0gvXw3HX6nTG41zp6Kx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NPWV5RPOS9xHJdTJJndyo11gAZc8fbp/bGA06IXHR3e+I758jeiODgMMyRzQFOAuys0UYwC/DhBK1CvlmsubA==" saltValue="WP6jNcGY/joDhSC9m+a1HA=="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47</v>
      </c>
      <c r="E2" s="134"/>
      <c r="F2" s="135" t="s">
        <v>550</v>
      </c>
      <c r="G2" s="136"/>
      <c r="H2" s="137"/>
    </row>
    <row r="3" spans="1:8">
      <c r="A3" s="133" t="s">
        <v>543</v>
      </c>
      <c r="B3" s="138"/>
      <c r="C3" s="139"/>
      <c r="D3" s="140">
        <v>50558</v>
      </c>
      <c r="E3" s="141"/>
      <c r="F3" s="142">
        <v>43141</v>
      </c>
      <c r="G3" s="143"/>
      <c r="H3" s="144"/>
    </row>
    <row r="4" spans="1:8">
      <c r="A4" s="145"/>
      <c r="B4" s="146"/>
      <c r="C4" s="147"/>
      <c r="D4" s="148">
        <v>34298</v>
      </c>
      <c r="E4" s="149"/>
      <c r="F4" s="150">
        <v>21887</v>
      </c>
      <c r="G4" s="151"/>
      <c r="H4" s="152"/>
    </row>
    <row r="5" spans="1:8">
      <c r="A5" s="133" t="s">
        <v>545</v>
      </c>
      <c r="B5" s="138"/>
      <c r="C5" s="139"/>
      <c r="D5" s="140">
        <v>52065</v>
      </c>
      <c r="E5" s="141"/>
      <c r="F5" s="142">
        <v>45117</v>
      </c>
      <c r="G5" s="143"/>
      <c r="H5" s="144"/>
    </row>
    <row r="6" spans="1:8">
      <c r="A6" s="145"/>
      <c r="B6" s="146"/>
      <c r="C6" s="147"/>
      <c r="D6" s="148">
        <v>35682</v>
      </c>
      <c r="E6" s="149"/>
      <c r="F6" s="150">
        <v>25589</v>
      </c>
      <c r="G6" s="151"/>
      <c r="H6" s="152"/>
    </row>
    <row r="7" spans="1:8">
      <c r="A7" s="133" t="s">
        <v>546</v>
      </c>
      <c r="B7" s="138"/>
      <c r="C7" s="139"/>
      <c r="D7" s="140">
        <v>53312</v>
      </c>
      <c r="E7" s="141"/>
      <c r="F7" s="142">
        <v>52496</v>
      </c>
      <c r="G7" s="143"/>
      <c r="H7" s="144"/>
    </row>
    <row r="8" spans="1:8">
      <c r="A8" s="145"/>
      <c r="B8" s="146"/>
      <c r="C8" s="147"/>
      <c r="D8" s="148">
        <v>31016</v>
      </c>
      <c r="E8" s="149"/>
      <c r="F8" s="150">
        <v>29467</v>
      </c>
      <c r="G8" s="151"/>
      <c r="H8" s="152"/>
    </row>
    <row r="9" spans="1:8">
      <c r="A9" s="133" t="s">
        <v>547</v>
      </c>
      <c r="B9" s="138"/>
      <c r="C9" s="139"/>
      <c r="D9" s="140">
        <v>62969</v>
      </c>
      <c r="E9" s="141"/>
      <c r="F9" s="142">
        <v>52619</v>
      </c>
      <c r="G9" s="143"/>
      <c r="H9" s="144"/>
    </row>
    <row r="10" spans="1:8">
      <c r="A10" s="145"/>
      <c r="B10" s="146"/>
      <c r="C10" s="147"/>
      <c r="D10" s="148">
        <v>43998</v>
      </c>
      <c r="E10" s="149"/>
      <c r="F10" s="150">
        <v>31149</v>
      </c>
      <c r="G10" s="151"/>
      <c r="H10" s="152"/>
    </row>
    <row r="11" spans="1:8">
      <c r="A11" s="133" t="s">
        <v>548</v>
      </c>
      <c r="B11" s="138"/>
      <c r="C11" s="139"/>
      <c r="D11" s="140">
        <v>39551</v>
      </c>
      <c r="E11" s="141"/>
      <c r="F11" s="142">
        <v>51875</v>
      </c>
      <c r="G11" s="143"/>
      <c r="H11" s="144"/>
    </row>
    <row r="12" spans="1:8">
      <c r="A12" s="145"/>
      <c r="B12" s="146"/>
      <c r="C12" s="153"/>
      <c r="D12" s="148">
        <v>30214</v>
      </c>
      <c r="E12" s="149"/>
      <c r="F12" s="150">
        <v>29372</v>
      </c>
      <c r="G12" s="151"/>
      <c r="H12" s="152"/>
    </row>
    <row r="13" spans="1:8">
      <c r="A13" s="133"/>
      <c r="B13" s="138"/>
      <c r="C13" s="154"/>
      <c r="D13" s="155">
        <v>51691</v>
      </c>
      <c r="E13" s="156"/>
      <c r="F13" s="157">
        <v>49050</v>
      </c>
      <c r="G13" s="158"/>
      <c r="H13" s="144"/>
    </row>
    <row r="14" spans="1:8">
      <c r="A14" s="145"/>
      <c r="B14" s="146"/>
      <c r="C14" s="147"/>
      <c r="D14" s="148">
        <v>35042</v>
      </c>
      <c r="E14" s="149"/>
      <c r="F14" s="150">
        <v>27493</v>
      </c>
      <c r="G14" s="151"/>
      <c r="H14" s="152"/>
    </row>
    <row r="17" spans="1:11">
      <c r="A17" s="129" t="s">
        <v>48</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49</v>
      </c>
      <c r="B19" s="159">
        <f>ROUND(VALUE(SUBSTITUTE(実質収支比率等に係る経年分析!F$48,"▲","-")),2)</f>
        <v>5.27</v>
      </c>
      <c r="C19" s="159">
        <f>ROUND(VALUE(SUBSTITUTE(実質収支比率等に係る経年分析!G$48,"▲","-")),2)</f>
        <v>6.01</v>
      </c>
      <c r="D19" s="159">
        <f>ROUND(VALUE(SUBSTITUTE(実質収支比率等に係る経年分析!H$48,"▲","-")),2)</f>
        <v>6.7</v>
      </c>
      <c r="E19" s="159">
        <f>ROUND(VALUE(SUBSTITUTE(実質収支比率等に係る経年分析!I$48,"▲","-")),2)</f>
        <v>6.1</v>
      </c>
      <c r="F19" s="159">
        <f>ROUND(VALUE(SUBSTITUTE(実質収支比率等に係る経年分析!J$48,"▲","-")),2)</f>
        <v>5.88</v>
      </c>
    </row>
    <row r="20" spans="1:11">
      <c r="A20" s="159" t="s">
        <v>50</v>
      </c>
      <c r="B20" s="159">
        <f>ROUND(VALUE(SUBSTITUTE(実質収支比率等に係る経年分析!F$47,"▲","-")),2)</f>
        <v>13.37</v>
      </c>
      <c r="C20" s="159">
        <f>ROUND(VALUE(SUBSTITUTE(実質収支比率等に係る経年分析!G$47,"▲","-")),2)</f>
        <v>12.45</v>
      </c>
      <c r="D20" s="159">
        <f>ROUND(VALUE(SUBSTITUTE(実質収支比率等に係る経年分析!H$47,"▲","-")),2)</f>
        <v>13.06</v>
      </c>
      <c r="E20" s="159">
        <f>ROUND(VALUE(SUBSTITUTE(実質収支比率等に係る経年分析!I$47,"▲","-")),2)</f>
        <v>12.68</v>
      </c>
      <c r="F20" s="159">
        <f>ROUND(VALUE(SUBSTITUTE(実質収支比率等に係る経年分析!J$47,"▲","-")),2)</f>
        <v>14.04</v>
      </c>
    </row>
    <row r="21" spans="1:11">
      <c r="A21" s="159" t="s">
        <v>51</v>
      </c>
      <c r="B21" s="159">
        <f>IF(ISNUMBER(VALUE(SUBSTITUTE(実質収支比率等に係る経年分析!F$49,"▲","-"))),ROUND(VALUE(SUBSTITUTE(実質収支比率等に係る経年分析!F$49,"▲","-")),2),NA())</f>
        <v>3.44</v>
      </c>
      <c r="C21" s="159">
        <f>IF(ISNUMBER(VALUE(SUBSTITUTE(実質収支比率等に係る経年分析!G$49,"▲","-"))),ROUND(VALUE(SUBSTITUTE(実質収支比率等に係る経年分析!G$49,"▲","-")),2),NA())</f>
        <v>-0.04</v>
      </c>
      <c r="D21" s="159">
        <f>IF(ISNUMBER(VALUE(SUBSTITUTE(実質収支比率等に係る経年分析!H$49,"▲","-"))),ROUND(VALUE(SUBSTITUTE(実質収支比率等に係る経年分析!H$49,"▲","-")),2),NA())</f>
        <v>1.3</v>
      </c>
      <c r="E21" s="159">
        <f>IF(ISNUMBER(VALUE(SUBSTITUTE(実質収支比率等に係る経年分析!I$49,"▲","-"))),ROUND(VALUE(SUBSTITUTE(実質収支比率等に係る経年分析!I$49,"▲","-")),2),NA())</f>
        <v>-0.8</v>
      </c>
      <c r="F21" s="159">
        <f>IF(ISNUMBER(VALUE(SUBSTITUTE(実質収支比率等に係る経年分析!J$49,"▲","-"))),ROUND(VALUE(SUBSTITUTE(実質収支比率等に係る経年分析!J$49,"▲","-")),2),NA())</f>
        <v>1.29</v>
      </c>
    </row>
    <row r="24" spans="1:11">
      <c r="A24" s="129" t="s">
        <v>52</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53</v>
      </c>
      <c r="C26" s="160" t="s">
        <v>54</v>
      </c>
      <c r="D26" s="160" t="s">
        <v>53</v>
      </c>
      <c r="E26" s="160" t="s">
        <v>54</v>
      </c>
      <c r="F26" s="160" t="s">
        <v>53</v>
      </c>
      <c r="G26" s="160" t="s">
        <v>54</v>
      </c>
      <c r="H26" s="160" t="s">
        <v>53</v>
      </c>
      <c r="I26" s="160" t="s">
        <v>54</v>
      </c>
      <c r="J26" s="160" t="s">
        <v>53</v>
      </c>
      <c r="K26" s="160" t="s">
        <v>54</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駐車場事業会計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0.08</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c r="A30" s="160" t="str">
        <f>IF(連結実質赤字比率に係る赤字・黒字の構成分析!C$40="",NA(),連結実質赤字比率に係る赤字・黒字の構成分析!C$40)</f>
        <v>後期高齢者医療事業会計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0.17</v>
      </c>
    </row>
    <row r="31" spans="1:11">
      <c r="A31" s="160" t="str">
        <f>IF(連結実質赤字比率に係る赤字・黒字の構成分析!C$39="",NA(),連結実質赤字比率に係る赤字・黒字の構成分析!C$39)</f>
        <v>競輪事業会計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2.91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3.04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3.31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3.51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3.5</v>
      </c>
    </row>
    <row r="32" spans="1:11">
      <c r="A32" s="160" t="str">
        <f>IF(連結実質赤字比率に係る赤字・黒字の構成分析!C$38="",NA(),連結実質赤字比率に係る赤字・黒字の構成分析!C$38)</f>
        <v>介護保険事業会計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2.52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2.5099999999999998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3.3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4.01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4.91</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5.26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6.01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6.69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6.09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5.87</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6.39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6.68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6.75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6.09</v>
      </c>
    </row>
    <row r="35" spans="1:16">
      <c r="A35" s="160" t="str">
        <f>IF(連結実質赤字比率に係る赤字・黒字の構成分析!C$35="",NA(),連結実質赤字比率に係る赤字・黒字の構成分析!C$35)</f>
        <v>国民健康保険事業会計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6.42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6.37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6.55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7.64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8.83</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73.88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74.95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78.7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78.64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77.680000000000007</v>
      </c>
    </row>
    <row r="39" spans="1:16">
      <c r="A39" s="129" t="s">
        <v>55</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c r="A42" s="161" t="s">
        <v>58</v>
      </c>
      <c r="B42" s="161"/>
      <c r="C42" s="161"/>
      <c r="D42" s="161">
        <f>'実質公債費比率（分子）の構造'!K$52</f>
        <v>6080</v>
      </c>
      <c r="E42" s="161"/>
      <c r="F42" s="161"/>
      <c r="G42" s="161">
        <f>'実質公債費比率（分子）の構造'!L$52</f>
        <v>6579</v>
      </c>
      <c r="H42" s="161"/>
      <c r="I42" s="161"/>
      <c r="J42" s="161">
        <f>'実質公債費比率（分子）の構造'!M$52</f>
        <v>6431</v>
      </c>
      <c r="K42" s="161"/>
      <c r="L42" s="161"/>
      <c r="M42" s="161">
        <f>'実質公債費比率（分子）の構造'!N$52</f>
        <v>6634</v>
      </c>
      <c r="N42" s="161"/>
      <c r="O42" s="161"/>
      <c r="P42" s="161">
        <f>'実質公債費比率（分子）の構造'!O$52</f>
        <v>6754</v>
      </c>
    </row>
    <row r="43" spans="1:16">
      <c r="A43" s="161" t="s">
        <v>59</v>
      </c>
      <c r="B43" s="161">
        <f>'実質公債費比率（分子）の構造'!K$51</f>
        <v>0</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c r="A44" s="161" t="s">
        <v>60</v>
      </c>
      <c r="B44" s="161">
        <f>'実質公債費比率（分子）の構造'!K$50</f>
        <v>213</v>
      </c>
      <c r="C44" s="161"/>
      <c r="D44" s="161"/>
      <c r="E44" s="161">
        <f>'実質公債費比率（分子）の構造'!L$50</f>
        <v>211</v>
      </c>
      <c r="F44" s="161"/>
      <c r="G44" s="161"/>
      <c r="H44" s="161">
        <f>'実質公債費比率（分子）の構造'!M$50</f>
        <v>205</v>
      </c>
      <c r="I44" s="161"/>
      <c r="J44" s="161"/>
      <c r="K44" s="161">
        <f>'実質公債費比率（分子）の構造'!N$50</f>
        <v>203</v>
      </c>
      <c r="L44" s="161"/>
      <c r="M44" s="161"/>
      <c r="N44" s="161">
        <f>'実質公債費比率（分子）の構造'!O$50</f>
        <v>193</v>
      </c>
      <c r="O44" s="161"/>
      <c r="P44" s="161"/>
    </row>
    <row r="45" spans="1:16">
      <c r="A45" s="161" t="s">
        <v>61</v>
      </c>
      <c r="B45" s="161">
        <f>'実質公債費比率（分子）の構造'!K$49</f>
        <v>301</v>
      </c>
      <c r="C45" s="161"/>
      <c r="D45" s="161"/>
      <c r="E45" s="161">
        <f>'実質公債費比率（分子）の構造'!L$49</f>
        <v>241</v>
      </c>
      <c r="F45" s="161"/>
      <c r="G45" s="161"/>
      <c r="H45" s="161">
        <f>'実質公債費比率（分子）の構造'!M$49</f>
        <v>129</v>
      </c>
      <c r="I45" s="161"/>
      <c r="J45" s="161"/>
      <c r="K45" s="161">
        <f>'実質公債費比率（分子）の構造'!N$49</f>
        <v>78</v>
      </c>
      <c r="L45" s="161"/>
      <c r="M45" s="161"/>
      <c r="N45" s="161">
        <f>'実質公債費比率（分子）の構造'!O$49</f>
        <v>97</v>
      </c>
      <c r="O45" s="161"/>
      <c r="P45" s="161"/>
    </row>
    <row r="46" spans="1:16">
      <c r="A46" s="161" t="s">
        <v>62</v>
      </c>
      <c r="B46" s="161">
        <f>'実質公債費比率（分子）の構造'!K$48</f>
        <v>1260</v>
      </c>
      <c r="C46" s="161"/>
      <c r="D46" s="161"/>
      <c r="E46" s="161">
        <f>'実質公債費比率（分子）の構造'!L$48</f>
        <v>1325</v>
      </c>
      <c r="F46" s="161"/>
      <c r="G46" s="161"/>
      <c r="H46" s="161">
        <f>'実質公債費比率（分子）の構造'!M$48</f>
        <v>1298</v>
      </c>
      <c r="I46" s="161"/>
      <c r="J46" s="161"/>
      <c r="K46" s="161">
        <f>'実質公債費比率（分子）の構造'!N$48</f>
        <v>1499</v>
      </c>
      <c r="L46" s="161"/>
      <c r="M46" s="161"/>
      <c r="N46" s="161">
        <f>'実質公債費比率（分子）の構造'!O$48</f>
        <v>1455</v>
      </c>
      <c r="O46" s="161"/>
      <c r="P46" s="161"/>
    </row>
    <row r="47" spans="1:16">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65</v>
      </c>
      <c r="B49" s="161">
        <f>'実質公債費比率（分子）の構造'!K$45</f>
        <v>4970</v>
      </c>
      <c r="C49" s="161"/>
      <c r="D49" s="161"/>
      <c r="E49" s="161">
        <f>'実質公債費比率（分子）の構造'!L$45</f>
        <v>4967</v>
      </c>
      <c r="F49" s="161"/>
      <c r="G49" s="161"/>
      <c r="H49" s="161">
        <f>'実質公債費比率（分子）の構造'!M$45</f>
        <v>5100</v>
      </c>
      <c r="I49" s="161"/>
      <c r="J49" s="161"/>
      <c r="K49" s="161">
        <f>'実質公債費比率（分子）の構造'!N$45</f>
        <v>5212</v>
      </c>
      <c r="L49" s="161"/>
      <c r="M49" s="161"/>
      <c r="N49" s="161">
        <f>'実質公債費比率（分子）の構造'!O$45</f>
        <v>5211</v>
      </c>
      <c r="O49" s="161"/>
      <c r="P49" s="161"/>
    </row>
    <row r="50" spans="1:16">
      <c r="A50" s="161" t="s">
        <v>66</v>
      </c>
      <c r="B50" s="161" t="e">
        <f>NA()</f>
        <v>#N/A</v>
      </c>
      <c r="C50" s="161">
        <f>IF(ISNUMBER('実質公債費比率（分子）の構造'!K$53),'実質公債費比率（分子）の構造'!K$53,NA())</f>
        <v>664</v>
      </c>
      <c r="D50" s="161" t="e">
        <f>NA()</f>
        <v>#N/A</v>
      </c>
      <c r="E50" s="161" t="e">
        <f>NA()</f>
        <v>#N/A</v>
      </c>
      <c r="F50" s="161">
        <f>IF(ISNUMBER('実質公債費比率（分子）の構造'!L$53),'実質公債費比率（分子）の構造'!L$53,NA())</f>
        <v>165</v>
      </c>
      <c r="G50" s="161" t="e">
        <f>NA()</f>
        <v>#N/A</v>
      </c>
      <c r="H50" s="161" t="e">
        <f>NA()</f>
        <v>#N/A</v>
      </c>
      <c r="I50" s="161">
        <f>IF(ISNUMBER('実質公債費比率（分子）の構造'!M$53),'実質公債費比率（分子）の構造'!M$53,NA())</f>
        <v>301</v>
      </c>
      <c r="J50" s="161" t="e">
        <f>NA()</f>
        <v>#N/A</v>
      </c>
      <c r="K50" s="161" t="e">
        <f>NA()</f>
        <v>#N/A</v>
      </c>
      <c r="L50" s="161">
        <f>IF(ISNUMBER('実質公債費比率（分子）の構造'!N$53),'実質公債費比率（分子）の構造'!N$53,NA())</f>
        <v>358</v>
      </c>
      <c r="M50" s="161" t="e">
        <f>NA()</f>
        <v>#N/A</v>
      </c>
      <c r="N50" s="161" t="e">
        <f>NA()</f>
        <v>#N/A</v>
      </c>
      <c r="O50" s="161">
        <f>IF(ISNUMBER('実質公債費比率（分子）の構造'!O$53),'実質公債費比率（分子）の構造'!O$53,NA())</f>
        <v>202</v>
      </c>
      <c r="P50" s="161" t="e">
        <f>NA()</f>
        <v>#N/A</v>
      </c>
    </row>
    <row r="53" spans="1:16">
      <c r="A53" s="129" t="s">
        <v>67</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c r="A56" s="160" t="s">
        <v>37</v>
      </c>
      <c r="B56" s="160"/>
      <c r="C56" s="160"/>
      <c r="D56" s="160">
        <f>'将来負担比率（分子）の構造'!I$52</f>
        <v>62835</v>
      </c>
      <c r="E56" s="160"/>
      <c r="F56" s="160"/>
      <c r="G56" s="160">
        <f>'将来負担比率（分子）の構造'!J$52</f>
        <v>62280</v>
      </c>
      <c r="H56" s="160"/>
      <c r="I56" s="160"/>
      <c r="J56" s="160">
        <f>'将来負担比率（分子）の構造'!K$52</f>
        <v>62557</v>
      </c>
      <c r="K56" s="160"/>
      <c r="L56" s="160"/>
      <c r="M56" s="160">
        <f>'将来負担比率（分子）の構造'!L$52</f>
        <v>61951</v>
      </c>
      <c r="N56" s="160"/>
      <c r="O56" s="160"/>
      <c r="P56" s="160">
        <f>'将来負担比率（分子）の構造'!M$52</f>
        <v>61151</v>
      </c>
    </row>
    <row r="57" spans="1:16">
      <c r="A57" s="160" t="s">
        <v>36</v>
      </c>
      <c r="B57" s="160"/>
      <c r="C57" s="160"/>
      <c r="D57" s="160">
        <f>'将来負担比率（分子）の構造'!I$51</f>
        <v>21904</v>
      </c>
      <c r="E57" s="160"/>
      <c r="F57" s="160"/>
      <c r="G57" s="160">
        <f>'将来負担比率（分子）の構造'!J$51</f>
        <v>22765</v>
      </c>
      <c r="H57" s="160"/>
      <c r="I57" s="160"/>
      <c r="J57" s="160">
        <f>'将来負担比率（分子）の構造'!K$51</f>
        <v>23170</v>
      </c>
      <c r="K57" s="160"/>
      <c r="L57" s="160"/>
      <c r="M57" s="160">
        <f>'将来負担比率（分子）の構造'!L$51</f>
        <v>23067</v>
      </c>
      <c r="N57" s="160"/>
      <c r="O57" s="160"/>
      <c r="P57" s="160">
        <f>'将来負担比率（分子）の構造'!M$51</f>
        <v>23108</v>
      </c>
    </row>
    <row r="58" spans="1:16">
      <c r="A58" s="160" t="s">
        <v>35</v>
      </c>
      <c r="B58" s="160"/>
      <c r="C58" s="160"/>
      <c r="D58" s="160">
        <f>'将来負担比率（分子）の構造'!I$50</f>
        <v>11410</v>
      </c>
      <c r="E58" s="160"/>
      <c r="F58" s="160"/>
      <c r="G58" s="160">
        <f>'将来負担比率（分子）の構造'!J$50</f>
        <v>11141</v>
      </c>
      <c r="H58" s="160"/>
      <c r="I58" s="160"/>
      <c r="J58" s="160">
        <f>'将来負担比率（分子）の構造'!K$50</f>
        <v>12590</v>
      </c>
      <c r="K58" s="160"/>
      <c r="L58" s="160"/>
      <c r="M58" s="160">
        <f>'将来負担比率（分子）の構造'!L$50</f>
        <v>13094</v>
      </c>
      <c r="N58" s="160"/>
      <c r="O58" s="160"/>
      <c r="P58" s="160">
        <f>'将来負担比率（分子）の構造'!M$50</f>
        <v>15196</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4653</v>
      </c>
      <c r="C61" s="160"/>
      <c r="D61" s="160"/>
      <c r="E61" s="160">
        <f>'将来負担比率（分子）の構造'!J$46</f>
        <v>4402</v>
      </c>
      <c r="F61" s="160"/>
      <c r="G61" s="160"/>
      <c r="H61" s="160">
        <f>'将来負担比率（分子）の構造'!K$46</f>
        <v>3799</v>
      </c>
      <c r="I61" s="160"/>
      <c r="J61" s="160"/>
      <c r="K61" s="160">
        <f>'将来負担比率（分子）の構造'!L$46</f>
        <v>3164</v>
      </c>
      <c r="L61" s="160"/>
      <c r="M61" s="160"/>
      <c r="N61" s="160">
        <f>'将来負担比率（分子）の構造'!M$46</f>
        <v>2512</v>
      </c>
      <c r="O61" s="160"/>
      <c r="P61" s="160"/>
    </row>
    <row r="62" spans="1:16">
      <c r="A62" s="160" t="s">
        <v>29</v>
      </c>
      <c r="B62" s="160">
        <f>'将来負担比率（分子）の構造'!I$45</f>
        <v>8914</v>
      </c>
      <c r="C62" s="160"/>
      <c r="D62" s="160"/>
      <c r="E62" s="160">
        <f>'将来負担比率（分子）の構造'!J$45</f>
        <v>8283</v>
      </c>
      <c r="F62" s="160"/>
      <c r="G62" s="160"/>
      <c r="H62" s="160">
        <f>'将来負担比率（分子）の構造'!K$45</f>
        <v>7859</v>
      </c>
      <c r="I62" s="160"/>
      <c r="J62" s="160"/>
      <c r="K62" s="160">
        <f>'将来負担比率（分子）の構造'!L$45</f>
        <v>8023</v>
      </c>
      <c r="L62" s="160"/>
      <c r="M62" s="160"/>
      <c r="N62" s="160">
        <f>'将来負担比率（分子）の構造'!M$45</f>
        <v>8180</v>
      </c>
      <c r="O62" s="160"/>
      <c r="P62" s="160"/>
    </row>
    <row r="63" spans="1:16">
      <c r="A63" s="160" t="s">
        <v>28</v>
      </c>
      <c r="B63" s="160">
        <f>'将来負担比率（分子）の構造'!I$44</f>
        <v>728</v>
      </c>
      <c r="C63" s="160"/>
      <c r="D63" s="160"/>
      <c r="E63" s="160">
        <f>'将来負担比率（分子）の構造'!J$44</f>
        <v>809</v>
      </c>
      <c r="F63" s="160"/>
      <c r="G63" s="160"/>
      <c r="H63" s="160">
        <f>'将来負担比率（分子）の構造'!K$44</f>
        <v>831</v>
      </c>
      <c r="I63" s="160"/>
      <c r="J63" s="160"/>
      <c r="K63" s="160">
        <f>'将来負担比率（分子）の構造'!L$44</f>
        <v>885</v>
      </c>
      <c r="L63" s="160"/>
      <c r="M63" s="160"/>
      <c r="N63" s="160">
        <f>'将来負担比率（分子）の構造'!M$44</f>
        <v>932</v>
      </c>
      <c r="O63" s="160"/>
      <c r="P63" s="160"/>
    </row>
    <row r="64" spans="1:16">
      <c r="A64" s="160" t="s">
        <v>27</v>
      </c>
      <c r="B64" s="160">
        <f>'将来負担比率（分子）の構造'!I$43</f>
        <v>19709</v>
      </c>
      <c r="C64" s="160"/>
      <c r="D64" s="160"/>
      <c r="E64" s="160">
        <f>'将来負担比率（分子）の構造'!J$43</f>
        <v>19901</v>
      </c>
      <c r="F64" s="160"/>
      <c r="G64" s="160"/>
      <c r="H64" s="160">
        <f>'将来負担比率（分子）の構造'!K$43</f>
        <v>19909</v>
      </c>
      <c r="I64" s="160"/>
      <c r="J64" s="160"/>
      <c r="K64" s="160">
        <f>'将来負担比率（分子）の構造'!L$43</f>
        <v>20193</v>
      </c>
      <c r="L64" s="160"/>
      <c r="M64" s="160"/>
      <c r="N64" s="160">
        <f>'将来負担比率（分子）の構造'!M$43</f>
        <v>19710</v>
      </c>
      <c r="O64" s="160"/>
      <c r="P64" s="160"/>
    </row>
    <row r="65" spans="1:16">
      <c r="A65" s="160" t="s">
        <v>26</v>
      </c>
      <c r="B65" s="160">
        <f>'将来負担比率（分子）の構造'!I$42</f>
        <v>7597</v>
      </c>
      <c r="C65" s="160"/>
      <c r="D65" s="160"/>
      <c r="E65" s="160">
        <f>'将来負担比率（分子）の構造'!J$42</f>
        <v>6850</v>
      </c>
      <c r="F65" s="160"/>
      <c r="G65" s="160"/>
      <c r="H65" s="160">
        <f>'将来負担比率（分子）の構造'!K$42</f>
        <v>6559</v>
      </c>
      <c r="I65" s="160"/>
      <c r="J65" s="160"/>
      <c r="K65" s="160">
        <f>'将来負担比率（分子）の構造'!L$42</f>
        <v>4986</v>
      </c>
      <c r="L65" s="160"/>
      <c r="M65" s="160"/>
      <c r="N65" s="160">
        <f>'将来負担比率（分子）の構造'!M$42</f>
        <v>4648</v>
      </c>
      <c r="O65" s="160"/>
      <c r="P65" s="160"/>
    </row>
    <row r="66" spans="1:16">
      <c r="A66" s="160" t="s">
        <v>25</v>
      </c>
      <c r="B66" s="160">
        <f>'将来負担比率（分子）の構造'!I$41</f>
        <v>59675</v>
      </c>
      <c r="C66" s="160"/>
      <c r="D66" s="160"/>
      <c r="E66" s="160">
        <f>'将来負担比率（分子）の構造'!J$41</f>
        <v>61695</v>
      </c>
      <c r="F66" s="160"/>
      <c r="G66" s="160"/>
      <c r="H66" s="160">
        <f>'将来負担比率（分子）の構造'!K$41</f>
        <v>63352</v>
      </c>
      <c r="I66" s="160"/>
      <c r="J66" s="160"/>
      <c r="K66" s="160">
        <f>'将来負担比率（分子）の構造'!L$41</f>
        <v>65555</v>
      </c>
      <c r="L66" s="160"/>
      <c r="M66" s="160"/>
      <c r="N66" s="160">
        <f>'将来負担比率（分子）の構造'!M$41</f>
        <v>65207</v>
      </c>
      <c r="O66" s="160"/>
      <c r="P66" s="160"/>
    </row>
    <row r="67" spans="1:16">
      <c r="A67" s="160" t="s">
        <v>70</v>
      </c>
      <c r="B67" s="160" t="e">
        <f>NA()</f>
        <v>#N/A</v>
      </c>
      <c r="C67" s="160">
        <f>IF(ISNUMBER('将来負担比率（分子）の構造'!I$53), IF('将来負担比率（分子）の構造'!I$53 &lt; 0, 0, '将来負担比率（分子）の構造'!I$53), NA())</f>
        <v>5126</v>
      </c>
      <c r="D67" s="160" t="e">
        <f>NA()</f>
        <v>#N/A</v>
      </c>
      <c r="E67" s="160" t="e">
        <f>NA()</f>
        <v>#N/A</v>
      </c>
      <c r="F67" s="160">
        <f>IF(ISNUMBER('将来負担比率（分子）の構造'!J$53), IF('将来負担比率（分子）の構造'!J$53 &lt; 0, 0, '将来負担比率（分子）の構造'!J$53), NA())</f>
        <v>5754</v>
      </c>
      <c r="G67" s="160" t="e">
        <f>NA()</f>
        <v>#N/A</v>
      </c>
      <c r="H67" s="160" t="e">
        <f>NA()</f>
        <v>#N/A</v>
      </c>
      <c r="I67" s="160">
        <f>IF(ISNUMBER('将来負担比率（分子）の構造'!K$53), IF('将来負担比率（分子）の構造'!K$53 &lt; 0, 0, '将来負担比率（分子）の構造'!K$53), NA())</f>
        <v>3992</v>
      </c>
      <c r="J67" s="160" t="e">
        <f>NA()</f>
        <v>#N/A</v>
      </c>
      <c r="K67" s="160" t="e">
        <f>NA()</f>
        <v>#N/A</v>
      </c>
      <c r="L67" s="160">
        <f>IF(ISNUMBER('将来負担比率（分子）の構造'!L$53), IF('将来負担比率（分子）の構造'!L$53 &lt; 0, 0, '将来負担比率（分子）の構造'!L$53), NA())</f>
        <v>4694</v>
      </c>
      <c r="M67" s="160" t="e">
        <f>NA()</f>
        <v>#N/A</v>
      </c>
      <c r="N67" s="160" t="e">
        <f>NA()</f>
        <v>#N/A</v>
      </c>
      <c r="O67" s="160">
        <f>IF(ISNUMBER('将来負担比率（分子）の構造'!M$53), IF('将来負担比率（分子）の構造'!M$53 &lt; 0, 0, '将来負担比率（分子）の構造'!M$53), NA())</f>
        <v>1733</v>
      </c>
      <c r="P67" s="160" t="e">
        <f>NA()</f>
        <v>#N/A</v>
      </c>
    </row>
    <row r="70" spans="1:16">
      <c r="A70" s="162" t="s">
        <v>71</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72</v>
      </c>
      <c r="B72" s="164">
        <f>基金残高に係る経年分析!F55</f>
        <v>4515</v>
      </c>
      <c r="C72" s="164">
        <f>基金残高に係る経年分析!G55</f>
        <v>4424</v>
      </c>
      <c r="D72" s="164">
        <f>基金残高に係る経年分析!H55</f>
        <v>4936</v>
      </c>
    </row>
    <row r="73" spans="1:16">
      <c r="A73" s="163" t="s">
        <v>73</v>
      </c>
      <c r="B73" s="164">
        <f>基金残高に係る経年分析!F56</f>
        <v>615</v>
      </c>
      <c r="C73" s="164">
        <f>基金残高に係る経年分析!G56</f>
        <v>616</v>
      </c>
      <c r="D73" s="164">
        <f>基金残高に係る経年分析!H56</f>
        <v>616</v>
      </c>
    </row>
    <row r="74" spans="1:16">
      <c r="A74" s="163" t="s">
        <v>74</v>
      </c>
      <c r="B74" s="164">
        <f>基金残高に係る経年分析!F57</f>
        <v>5899</v>
      </c>
      <c r="C74" s="164">
        <f>基金残高に係る経年分析!G57</f>
        <v>6629</v>
      </c>
      <c r="D74" s="164">
        <f>基金残高に係る経年分析!H57</f>
        <v>7697</v>
      </c>
    </row>
  </sheetData>
  <sheetProtection algorithmName="SHA-512" hashValue="GUjVSi0UzW01W3GQCZneISrKVI/93EDGmKfBxkf5KIeFSjwW1OqVdW5rtEGZqXNxJMjrIoFV/fMXJ2vi/HHROg==" saltValue="sNo0lLpSS2KxG5JYnk8I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208</v>
      </c>
      <c r="DI1" s="736"/>
      <c r="DJ1" s="736"/>
      <c r="DK1" s="736"/>
      <c r="DL1" s="736"/>
      <c r="DM1" s="736"/>
      <c r="DN1" s="737"/>
      <c r="DO1" s="205"/>
      <c r="DP1" s="735" t="s">
        <v>209</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214</v>
      </c>
      <c r="S4" s="678"/>
      <c r="T4" s="678"/>
      <c r="U4" s="678"/>
      <c r="V4" s="678"/>
      <c r="W4" s="678"/>
      <c r="X4" s="678"/>
      <c r="Y4" s="679"/>
      <c r="Z4" s="677" t="s">
        <v>215</v>
      </c>
      <c r="AA4" s="678"/>
      <c r="AB4" s="678"/>
      <c r="AC4" s="679"/>
      <c r="AD4" s="677" t="s">
        <v>216</v>
      </c>
      <c r="AE4" s="678"/>
      <c r="AF4" s="678"/>
      <c r="AG4" s="678"/>
      <c r="AH4" s="678"/>
      <c r="AI4" s="678"/>
      <c r="AJ4" s="678"/>
      <c r="AK4" s="679"/>
      <c r="AL4" s="677" t="s">
        <v>215</v>
      </c>
      <c r="AM4" s="678"/>
      <c r="AN4" s="678"/>
      <c r="AO4" s="679"/>
      <c r="AP4" s="738" t="s">
        <v>217</v>
      </c>
      <c r="AQ4" s="738"/>
      <c r="AR4" s="738"/>
      <c r="AS4" s="738"/>
      <c r="AT4" s="738"/>
      <c r="AU4" s="738"/>
      <c r="AV4" s="738"/>
      <c r="AW4" s="738"/>
      <c r="AX4" s="738"/>
      <c r="AY4" s="738"/>
      <c r="AZ4" s="738"/>
      <c r="BA4" s="738"/>
      <c r="BB4" s="738"/>
      <c r="BC4" s="738"/>
      <c r="BD4" s="738"/>
      <c r="BE4" s="738"/>
      <c r="BF4" s="738"/>
      <c r="BG4" s="738" t="s">
        <v>218</v>
      </c>
      <c r="BH4" s="738"/>
      <c r="BI4" s="738"/>
      <c r="BJ4" s="738"/>
      <c r="BK4" s="738"/>
      <c r="BL4" s="738"/>
      <c r="BM4" s="738"/>
      <c r="BN4" s="738"/>
      <c r="BO4" s="738" t="s">
        <v>215</v>
      </c>
      <c r="BP4" s="738"/>
      <c r="BQ4" s="738"/>
      <c r="BR4" s="738"/>
      <c r="BS4" s="738" t="s">
        <v>219</v>
      </c>
      <c r="BT4" s="738"/>
      <c r="BU4" s="738"/>
      <c r="BV4" s="738"/>
      <c r="BW4" s="738"/>
      <c r="BX4" s="738"/>
      <c r="BY4" s="738"/>
      <c r="BZ4" s="738"/>
      <c r="CA4" s="738"/>
      <c r="CB4" s="738"/>
      <c r="CD4" s="720" t="s">
        <v>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221</v>
      </c>
      <c r="C5" s="703"/>
      <c r="D5" s="703"/>
      <c r="E5" s="703"/>
      <c r="F5" s="703"/>
      <c r="G5" s="703"/>
      <c r="H5" s="703"/>
      <c r="I5" s="703"/>
      <c r="J5" s="703"/>
      <c r="K5" s="703"/>
      <c r="L5" s="703"/>
      <c r="M5" s="703"/>
      <c r="N5" s="703"/>
      <c r="O5" s="703"/>
      <c r="P5" s="703"/>
      <c r="Q5" s="704"/>
      <c r="R5" s="668">
        <v>27362658</v>
      </c>
      <c r="S5" s="669"/>
      <c r="T5" s="669"/>
      <c r="U5" s="669"/>
      <c r="V5" s="669"/>
      <c r="W5" s="669"/>
      <c r="X5" s="669"/>
      <c r="Y5" s="715"/>
      <c r="Z5" s="733">
        <v>45.9</v>
      </c>
      <c r="AA5" s="733"/>
      <c r="AB5" s="733"/>
      <c r="AC5" s="733"/>
      <c r="AD5" s="734">
        <v>25226932</v>
      </c>
      <c r="AE5" s="734"/>
      <c r="AF5" s="734"/>
      <c r="AG5" s="734"/>
      <c r="AH5" s="734"/>
      <c r="AI5" s="734"/>
      <c r="AJ5" s="734"/>
      <c r="AK5" s="734"/>
      <c r="AL5" s="716">
        <v>75.400000000000006</v>
      </c>
      <c r="AM5" s="685"/>
      <c r="AN5" s="685"/>
      <c r="AO5" s="717"/>
      <c r="AP5" s="702" t="s">
        <v>222</v>
      </c>
      <c r="AQ5" s="703"/>
      <c r="AR5" s="703"/>
      <c r="AS5" s="703"/>
      <c r="AT5" s="703"/>
      <c r="AU5" s="703"/>
      <c r="AV5" s="703"/>
      <c r="AW5" s="703"/>
      <c r="AX5" s="703"/>
      <c r="AY5" s="703"/>
      <c r="AZ5" s="703"/>
      <c r="BA5" s="703"/>
      <c r="BB5" s="703"/>
      <c r="BC5" s="703"/>
      <c r="BD5" s="703"/>
      <c r="BE5" s="703"/>
      <c r="BF5" s="704"/>
      <c r="BG5" s="616">
        <v>25226932</v>
      </c>
      <c r="BH5" s="617"/>
      <c r="BI5" s="617"/>
      <c r="BJ5" s="617"/>
      <c r="BK5" s="617"/>
      <c r="BL5" s="617"/>
      <c r="BM5" s="617"/>
      <c r="BN5" s="618"/>
      <c r="BO5" s="665">
        <v>92.2</v>
      </c>
      <c r="BP5" s="665"/>
      <c r="BQ5" s="665"/>
      <c r="BR5" s="665"/>
      <c r="BS5" s="666" t="s">
        <v>125</v>
      </c>
      <c r="BT5" s="666"/>
      <c r="BU5" s="666"/>
      <c r="BV5" s="666"/>
      <c r="BW5" s="666"/>
      <c r="BX5" s="666"/>
      <c r="BY5" s="666"/>
      <c r="BZ5" s="666"/>
      <c r="CA5" s="666"/>
      <c r="CB5" s="707"/>
      <c r="CD5" s="720" t="s">
        <v>217</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215</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c r="B6" s="613" t="s">
        <v>226</v>
      </c>
      <c r="C6" s="614"/>
      <c r="D6" s="614"/>
      <c r="E6" s="614"/>
      <c r="F6" s="614"/>
      <c r="G6" s="614"/>
      <c r="H6" s="614"/>
      <c r="I6" s="614"/>
      <c r="J6" s="614"/>
      <c r="K6" s="614"/>
      <c r="L6" s="614"/>
      <c r="M6" s="614"/>
      <c r="N6" s="614"/>
      <c r="O6" s="614"/>
      <c r="P6" s="614"/>
      <c r="Q6" s="615"/>
      <c r="R6" s="616">
        <v>561643</v>
      </c>
      <c r="S6" s="617"/>
      <c r="T6" s="617"/>
      <c r="U6" s="617"/>
      <c r="V6" s="617"/>
      <c r="W6" s="617"/>
      <c r="X6" s="617"/>
      <c r="Y6" s="618"/>
      <c r="Z6" s="665">
        <v>0.9</v>
      </c>
      <c r="AA6" s="665"/>
      <c r="AB6" s="665"/>
      <c r="AC6" s="665"/>
      <c r="AD6" s="666">
        <v>561643</v>
      </c>
      <c r="AE6" s="666"/>
      <c r="AF6" s="666"/>
      <c r="AG6" s="666"/>
      <c r="AH6" s="666"/>
      <c r="AI6" s="666"/>
      <c r="AJ6" s="666"/>
      <c r="AK6" s="666"/>
      <c r="AL6" s="619">
        <v>1.7</v>
      </c>
      <c r="AM6" s="620"/>
      <c r="AN6" s="620"/>
      <c r="AO6" s="667"/>
      <c r="AP6" s="613" t="s">
        <v>227</v>
      </c>
      <c r="AQ6" s="614"/>
      <c r="AR6" s="614"/>
      <c r="AS6" s="614"/>
      <c r="AT6" s="614"/>
      <c r="AU6" s="614"/>
      <c r="AV6" s="614"/>
      <c r="AW6" s="614"/>
      <c r="AX6" s="614"/>
      <c r="AY6" s="614"/>
      <c r="AZ6" s="614"/>
      <c r="BA6" s="614"/>
      <c r="BB6" s="614"/>
      <c r="BC6" s="614"/>
      <c r="BD6" s="614"/>
      <c r="BE6" s="614"/>
      <c r="BF6" s="615"/>
      <c r="BG6" s="616">
        <v>25226932</v>
      </c>
      <c r="BH6" s="617"/>
      <c r="BI6" s="617"/>
      <c r="BJ6" s="617"/>
      <c r="BK6" s="617"/>
      <c r="BL6" s="617"/>
      <c r="BM6" s="617"/>
      <c r="BN6" s="618"/>
      <c r="BO6" s="665">
        <v>92.2</v>
      </c>
      <c r="BP6" s="665"/>
      <c r="BQ6" s="665"/>
      <c r="BR6" s="665"/>
      <c r="BS6" s="666" t="s">
        <v>228</v>
      </c>
      <c r="BT6" s="666"/>
      <c r="BU6" s="666"/>
      <c r="BV6" s="666"/>
      <c r="BW6" s="666"/>
      <c r="BX6" s="666"/>
      <c r="BY6" s="666"/>
      <c r="BZ6" s="666"/>
      <c r="CA6" s="666"/>
      <c r="CB6" s="707"/>
      <c r="CD6" s="674" t="s">
        <v>229</v>
      </c>
      <c r="CE6" s="675"/>
      <c r="CF6" s="675"/>
      <c r="CG6" s="675"/>
      <c r="CH6" s="675"/>
      <c r="CI6" s="675"/>
      <c r="CJ6" s="675"/>
      <c r="CK6" s="675"/>
      <c r="CL6" s="675"/>
      <c r="CM6" s="675"/>
      <c r="CN6" s="675"/>
      <c r="CO6" s="675"/>
      <c r="CP6" s="675"/>
      <c r="CQ6" s="676"/>
      <c r="CR6" s="616">
        <v>355952</v>
      </c>
      <c r="CS6" s="617"/>
      <c r="CT6" s="617"/>
      <c r="CU6" s="617"/>
      <c r="CV6" s="617"/>
      <c r="CW6" s="617"/>
      <c r="CX6" s="617"/>
      <c r="CY6" s="618"/>
      <c r="CZ6" s="716">
        <v>0.6</v>
      </c>
      <c r="DA6" s="685"/>
      <c r="DB6" s="685"/>
      <c r="DC6" s="719"/>
      <c r="DD6" s="622" t="s">
        <v>125</v>
      </c>
      <c r="DE6" s="617"/>
      <c r="DF6" s="617"/>
      <c r="DG6" s="617"/>
      <c r="DH6" s="617"/>
      <c r="DI6" s="617"/>
      <c r="DJ6" s="617"/>
      <c r="DK6" s="617"/>
      <c r="DL6" s="617"/>
      <c r="DM6" s="617"/>
      <c r="DN6" s="617"/>
      <c r="DO6" s="617"/>
      <c r="DP6" s="618"/>
      <c r="DQ6" s="622">
        <v>355952</v>
      </c>
      <c r="DR6" s="617"/>
      <c r="DS6" s="617"/>
      <c r="DT6" s="617"/>
      <c r="DU6" s="617"/>
      <c r="DV6" s="617"/>
      <c r="DW6" s="617"/>
      <c r="DX6" s="617"/>
      <c r="DY6" s="617"/>
      <c r="DZ6" s="617"/>
      <c r="EA6" s="617"/>
      <c r="EB6" s="617"/>
      <c r="EC6" s="646"/>
    </row>
    <row r="7" spans="2:143" ht="11.25" customHeight="1">
      <c r="B7" s="613" t="s">
        <v>230</v>
      </c>
      <c r="C7" s="614"/>
      <c r="D7" s="614"/>
      <c r="E7" s="614"/>
      <c r="F7" s="614"/>
      <c r="G7" s="614"/>
      <c r="H7" s="614"/>
      <c r="I7" s="614"/>
      <c r="J7" s="614"/>
      <c r="K7" s="614"/>
      <c r="L7" s="614"/>
      <c r="M7" s="614"/>
      <c r="N7" s="614"/>
      <c r="O7" s="614"/>
      <c r="P7" s="614"/>
      <c r="Q7" s="615"/>
      <c r="R7" s="616">
        <v>59112</v>
      </c>
      <c r="S7" s="617"/>
      <c r="T7" s="617"/>
      <c r="U7" s="617"/>
      <c r="V7" s="617"/>
      <c r="W7" s="617"/>
      <c r="X7" s="617"/>
      <c r="Y7" s="618"/>
      <c r="Z7" s="665">
        <v>0.1</v>
      </c>
      <c r="AA7" s="665"/>
      <c r="AB7" s="665"/>
      <c r="AC7" s="665"/>
      <c r="AD7" s="666">
        <v>59112</v>
      </c>
      <c r="AE7" s="666"/>
      <c r="AF7" s="666"/>
      <c r="AG7" s="666"/>
      <c r="AH7" s="666"/>
      <c r="AI7" s="666"/>
      <c r="AJ7" s="666"/>
      <c r="AK7" s="666"/>
      <c r="AL7" s="619">
        <v>0.2</v>
      </c>
      <c r="AM7" s="620"/>
      <c r="AN7" s="620"/>
      <c r="AO7" s="667"/>
      <c r="AP7" s="613" t="s">
        <v>231</v>
      </c>
      <c r="AQ7" s="614"/>
      <c r="AR7" s="614"/>
      <c r="AS7" s="614"/>
      <c r="AT7" s="614"/>
      <c r="AU7" s="614"/>
      <c r="AV7" s="614"/>
      <c r="AW7" s="614"/>
      <c r="AX7" s="614"/>
      <c r="AY7" s="614"/>
      <c r="AZ7" s="614"/>
      <c r="BA7" s="614"/>
      <c r="BB7" s="614"/>
      <c r="BC7" s="614"/>
      <c r="BD7" s="614"/>
      <c r="BE7" s="614"/>
      <c r="BF7" s="615"/>
      <c r="BG7" s="616">
        <v>11221918</v>
      </c>
      <c r="BH7" s="617"/>
      <c r="BI7" s="617"/>
      <c r="BJ7" s="617"/>
      <c r="BK7" s="617"/>
      <c r="BL7" s="617"/>
      <c r="BM7" s="617"/>
      <c r="BN7" s="618"/>
      <c r="BO7" s="665">
        <v>41</v>
      </c>
      <c r="BP7" s="665"/>
      <c r="BQ7" s="665"/>
      <c r="BR7" s="665"/>
      <c r="BS7" s="666" t="s">
        <v>228</v>
      </c>
      <c r="BT7" s="666"/>
      <c r="BU7" s="666"/>
      <c r="BV7" s="666"/>
      <c r="BW7" s="666"/>
      <c r="BX7" s="666"/>
      <c r="BY7" s="666"/>
      <c r="BZ7" s="666"/>
      <c r="CA7" s="666"/>
      <c r="CB7" s="707"/>
      <c r="CD7" s="647" t="s">
        <v>232</v>
      </c>
      <c r="CE7" s="644"/>
      <c r="CF7" s="644"/>
      <c r="CG7" s="644"/>
      <c r="CH7" s="644"/>
      <c r="CI7" s="644"/>
      <c r="CJ7" s="644"/>
      <c r="CK7" s="644"/>
      <c r="CL7" s="644"/>
      <c r="CM7" s="644"/>
      <c r="CN7" s="644"/>
      <c r="CO7" s="644"/>
      <c r="CP7" s="644"/>
      <c r="CQ7" s="645"/>
      <c r="CR7" s="616">
        <v>7153239</v>
      </c>
      <c r="CS7" s="617"/>
      <c r="CT7" s="617"/>
      <c r="CU7" s="617"/>
      <c r="CV7" s="617"/>
      <c r="CW7" s="617"/>
      <c r="CX7" s="617"/>
      <c r="CY7" s="618"/>
      <c r="CZ7" s="665">
        <v>12.5</v>
      </c>
      <c r="DA7" s="665"/>
      <c r="DB7" s="665"/>
      <c r="DC7" s="665"/>
      <c r="DD7" s="622">
        <v>640074</v>
      </c>
      <c r="DE7" s="617"/>
      <c r="DF7" s="617"/>
      <c r="DG7" s="617"/>
      <c r="DH7" s="617"/>
      <c r="DI7" s="617"/>
      <c r="DJ7" s="617"/>
      <c r="DK7" s="617"/>
      <c r="DL7" s="617"/>
      <c r="DM7" s="617"/>
      <c r="DN7" s="617"/>
      <c r="DO7" s="617"/>
      <c r="DP7" s="618"/>
      <c r="DQ7" s="622">
        <v>5030433</v>
      </c>
      <c r="DR7" s="617"/>
      <c r="DS7" s="617"/>
      <c r="DT7" s="617"/>
      <c r="DU7" s="617"/>
      <c r="DV7" s="617"/>
      <c r="DW7" s="617"/>
      <c r="DX7" s="617"/>
      <c r="DY7" s="617"/>
      <c r="DZ7" s="617"/>
      <c r="EA7" s="617"/>
      <c r="EB7" s="617"/>
      <c r="EC7" s="646"/>
    </row>
    <row r="8" spans="2:143" ht="11.25" customHeight="1">
      <c r="B8" s="613" t="s">
        <v>233</v>
      </c>
      <c r="C8" s="614"/>
      <c r="D8" s="614"/>
      <c r="E8" s="614"/>
      <c r="F8" s="614"/>
      <c r="G8" s="614"/>
      <c r="H8" s="614"/>
      <c r="I8" s="614"/>
      <c r="J8" s="614"/>
      <c r="K8" s="614"/>
      <c r="L8" s="614"/>
      <c r="M8" s="614"/>
      <c r="N8" s="614"/>
      <c r="O8" s="614"/>
      <c r="P8" s="614"/>
      <c r="Q8" s="615"/>
      <c r="R8" s="616">
        <v>116267</v>
      </c>
      <c r="S8" s="617"/>
      <c r="T8" s="617"/>
      <c r="U8" s="617"/>
      <c r="V8" s="617"/>
      <c r="W8" s="617"/>
      <c r="X8" s="617"/>
      <c r="Y8" s="618"/>
      <c r="Z8" s="665">
        <v>0.2</v>
      </c>
      <c r="AA8" s="665"/>
      <c r="AB8" s="665"/>
      <c r="AC8" s="665"/>
      <c r="AD8" s="666">
        <v>116267</v>
      </c>
      <c r="AE8" s="666"/>
      <c r="AF8" s="666"/>
      <c r="AG8" s="666"/>
      <c r="AH8" s="666"/>
      <c r="AI8" s="666"/>
      <c r="AJ8" s="666"/>
      <c r="AK8" s="666"/>
      <c r="AL8" s="619">
        <v>0.3</v>
      </c>
      <c r="AM8" s="620"/>
      <c r="AN8" s="620"/>
      <c r="AO8" s="667"/>
      <c r="AP8" s="613" t="s">
        <v>234</v>
      </c>
      <c r="AQ8" s="614"/>
      <c r="AR8" s="614"/>
      <c r="AS8" s="614"/>
      <c r="AT8" s="614"/>
      <c r="AU8" s="614"/>
      <c r="AV8" s="614"/>
      <c r="AW8" s="614"/>
      <c r="AX8" s="614"/>
      <c r="AY8" s="614"/>
      <c r="AZ8" s="614"/>
      <c r="BA8" s="614"/>
      <c r="BB8" s="614"/>
      <c r="BC8" s="614"/>
      <c r="BD8" s="614"/>
      <c r="BE8" s="614"/>
      <c r="BF8" s="615"/>
      <c r="BG8" s="616">
        <v>278842</v>
      </c>
      <c r="BH8" s="617"/>
      <c r="BI8" s="617"/>
      <c r="BJ8" s="617"/>
      <c r="BK8" s="617"/>
      <c r="BL8" s="617"/>
      <c r="BM8" s="617"/>
      <c r="BN8" s="618"/>
      <c r="BO8" s="665">
        <v>1</v>
      </c>
      <c r="BP8" s="665"/>
      <c r="BQ8" s="665"/>
      <c r="BR8" s="665"/>
      <c r="BS8" s="622" t="s">
        <v>125</v>
      </c>
      <c r="BT8" s="617"/>
      <c r="BU8" s="617"/>
      <c r="BV8" s="617"/>
      <c r="BW8" s="617"/>
      <c r="BX8" s="617"/>
      <c r="BY8" s="617"/>
      <c r="BZ8" s="617"/>
      <c r="CA8" s="617"/>
      <c r="CB8" s="646"/>
      <c r="CD8" s="647" t="s">
        <v>235</v>
      </c>
      <c r="CE8" s="644"/>
      <c r="CF8" s="644"/>
      <c r="CG8" s="644"/>
      <c r="CH8" s="644"/>
      <c r="CI8" s="644"/>
      <c r="CJ8" s="644"/>
      <c r="CK8" s="644"/>
      <c r="CL8" s="644"/>
      <c r="CM8" s="644"/>
      <c r="CN8" s="644"/>
      <c r="CO8" s="644"/>
      <c r="CP8" s="644"/>
      <c r="CQ8" s="645"/>
      <c r="CR8" s="616">
        <v>20788290</v>
      </c>
      <c r="CS8" s="617"/>
      <c r="CT8" s="617"/>
      <c r="CU8" s="617"/>
      <c r="CV8" s="617"/>
      <c r="CW8" s="617"/>
      <c r="CX8" s="617"/>
      <c r="CY8" s="618"/>
      <c r="CZ8" s="665">
        <v>36.299999999999997</v>
      </c>
      <c r="DA8" s="665"/>
      <c r="DB8" s="665"/>
      <c r="DC8" s="665"/>
      <c r="DD8" s="622">
        <v>461398</v>
      </c>
      <c r="DE8" s="617"/>
      <c r="DF8" s="617"/>
      <c r="DG8" s="617"/>
      <c r="DH8" s="617"/>
      <c r="DI8" s="617"/>
      <c r="DJ8" s="617"/>
      <c r="DK8" s="617"/>
      <c r="DL8" s="617"/>
      <c r="DM8" s="617"/>
      <c r="DN8" s="617"/>
      <c r="DO8" s="617"/>
      <c r="DP8" s="618"/>
      <c r="DQ8" s="622">
        <v>10808288</v>
      </c>
      <c r="DR8" s="617"/>
      <c r="DS8" s="617"/>
      <c r="DT8" s="617"/>
      <c r="DU8" s="617"/>
      <c r="DV8" s="617"/>
      <c r="DW8" s="617"/>
      <c r="DX8" s="617"/>
      <c r="DY8" s="617"/>
      <c r="DZ8" s="617"/>
      <c r="EA8" s="617"/>
      <c r="EB8" s="617"/>
      <c r="EC8" s="646"/>
    </row>
    <row r="9" spans="2:143" ht="11.25" customHeight="1">
      <c r="B9" s="613" t="s">
        <v>236</v>
      </c>
      <c r="C9" s="614"/>
      <c r="D9" s="614"/>
      <c r="E9" s="614"/>
      <c r="F9" s="614"/>
      <c r="G9" s="614"/>
      <c r="H9" s="614"/>
      <c r="I9" s="614"/>
      <c r="J9" s="614"/>
      <c r="K9" s="614"/>
      <c r="L9" s="614"/>
      <c r="M9" s="614"/>
      <c r="N9" s="614"/>
      <c r="O9" s="614"/>
      <c r="P9" s="614"/>
      <c r="Q9" s="615"/>
      <c r="R9" s="616">
        <v>135445</v>
      </c>
      <c r="S9" s="617"/>
      <c r="T9" s="617"/>
      <c r="U9" s="617"/>
      <c r="V9" s="617"/>
      <c r="W9" s="617"/>
      <c r="X9" s="617"/>
      <c r="Y9" s="618"/>
      <c r="Z9" s="665">
        <v>0.2</v>
      </c>
      <c r="AA9" s="665"/>
      <c r="AB9" s="665"/>
      <c r="AC9" s="665"/>
      <c r="AD9" s="666">
        <v>135445</v>
      </c>
      <c r="AE9" s="666"/>
      <c r="AF9" s="666"/>
      <c r="AG9" s="666"/>
      <c r="AH9" s="666"/>
      <c r="AI9" s="666"/>
      <c r="AJ9" s="666"/>
      <c r="AK9" s="666"/>
      <c r="AL9" s="619">
        <v>0.4</v>
      </c>
      <c r="AM9" s="620"/>
      <c r="AN9" s="620"/>
      <c r="AO9" s="667"/>
      <c r="AP9" s="613" t="s">
        <v>237</v>
      </c>
      <c r="AQ9" s="614"/>
      <c r="AR9" s="614"/>
      <c r="AS9" s="614"/>
      <c r="AT9" s="614"/>
      <c r="AU9" s="614"/>
      <c r="AV9" s="614"/>
      <c r="AW9" s="614"/>
      <c r="AX9" s="614"/>
      <c r="AY9" s="614"/>
      <c r="AZ9" s="614"/>
      <c r="BA9" s="614"/>
      <c r="BB9" s="614"/>
      <c r="BC9" s="614"/>
      <c r="BD9" s="614"/>
      <c r="BE9" s="614"/>
      <c r="BF9" s="615"/>
      <c r="BG9" s="616">
        <v>8724499</v>
      </c>
      <c r="BH9" s="617"/>
      <c r="BI9" s="617"/>
      <c r="BJ9" s="617"/>
      <c r="BK9" s="617"/>
      <c r="BL9" s="617"/>
      <c r="BM9" s="617"/>
      <c r="BN9" s="618"/>
      <c r="BO9" s="665">
        <v>31.9</v>
      </c>
      <c r="BP9" s="665"/>
      <c r="BQ9" s="665"/>
      <c r="BR9" s="665"/>
      <c r="BS9" s="622" t="s">
        <v>169</v>
      </c>
      <c r="BT9" s="617"/>
      <c r="BU9" s="617"/>
      <c r="BV9" s="617"/>
      <c r="BW9" s="617"/>
      <c r="BX9" s="617"/>
      <c r="BY9" s="617"/>
      <c r="BZ9" s="617"/>
      <c r="CA9" s="617"/>
      <c r="CB9" s="646"/>
      <c r="CD9" s="647" t="s">
        <v>238</v>
      </c>
      <c r="CE9" s="644"/>
      <c r="CF9" s="644"/>
      <c r="CG9" s="644"/>
      <c r="CH9" s="644"/>
      <c r="CI9" s="644"/>
      <c r="CJ9" s="644"/>
      <c r="CK9" s="644"/>
      <c r="CL9" s="644"/>
      <c r="CM9" s="644"/>
      <c r="CN9" s="644"/>
      <c r="CO9" s="644"/>
      <c r="CP9" s="644"/>
      <c r="CQ9" s="645"/>
      <c r="CR9" s="616">
        <v>4920192</v>
      </c>
      <c r="CS9" s="617"/>
      <c r="CT9" s="617"/>
      <c r="CU9" s="617"/>
      <c r="CV9" s="617"/>
      <c r="CW9" s="617"/>
      <c r="CX9" s="617"/>
      <c r="CY9" s="618"/>
      <c r="CZ9" s="665">
        <v>8.6</v>
      </c>
      <c r="DA9" s="665"/>
      <c r="DB9" s="665"/>
      <c r="DC9" s="665"/>
      <c r="DD9" s="622">
        <v>1095221</v>
      </c>
      <c r="DE9" s="617"/>
      <c r="DF9" s="617"/>
      <c r="DG9" s="617"/>
      <c r="DH9" s="617"/>
      <c r="DI9" s="617"/>
      <c r="DJ9" s="617"/>
      <c r="DK9" s="617"/>
      <c r="DL9" s="617"/>
      <c r="DM9" s="617"/>
      <c r="DN9" s="617"/>
      <c r="DO9" s="617"/>
      <c r="DP9" s="618"/>
      <c r="DQ9" s="622">
        <v>3632100</v>
      </c>
      <c r="DR9" s="617"/>
      <c r="DS9" s="617"/>
      <c r="DT9" s="617"/>
      <c r="DU9" s="617"/>
      <c r="DV9" s="617"/>
      <c r="DW9" s="617"/>
      <c r="DX9" s="617"/>
      <c r="DY9" s="617"/>
      <c r="DZ9" s="617"/>
      <c r="EA9" s="617"/>
      <c r="EB9" s="617"/>
      <c r="EC9" s="646"/>
    </row>
    <row r="10" spans="2:143" ht="11.25" customHeight="1">
      <c r="B10" s="613" t="s">
        <v>239</v>
      </c>
      <c r="C10" s="614"/>
      <c r="D10" s="614"/>
      <c r="E10" s="614"/>
      <c r="F10" s="614"/>
      <c r="G10" s="614"/>
      <c r="H10" s="614"/>
      <c r="I10" s="614"/>
      <c r="J10" s="614"/>
      <c r="K10" s="614"/>
      <c r="L10" s="614"/>
      <c r="M10" s="614"/>
      <c r="N10" s="614"/>
      <c r="O10" s="614"/>
      <c r="P10" s="614"/>
      <c r="Q10" s="615"/>
      <c r="R10" s="616" t="s">
        <v>228</v>
      </c>
      <c r="S10" s="617"/>
      <c r="T10" s="617"/>
      <c r="U10" s="617"/>
      <c r="V10" s="617"/>
      <c r="W10" s="617"/>
      <c r="X10" s="617"/>
      <c r="Y10" s="618"/>
      <c r="Z10" s="665" t="s">
        <v>228</v>
      </c>
      <c r="AA10" s="665"/>
      <c r="AB10" s="665"/>
      <c r="AC10" s="665"/>
      <c r="AD10" s="666" t="s">
        <v>228</v>
      </c>
      <c r="AE10" s="666"/>
      <c r="AF10" s="666"/>
      <c r="AG10" s="666"/>
      <c r="AH10" s="666"/>
      <c r="AI10" s="666"/>
      <c r="AJ10" s="666"/>
      <c r="AK10" s="666"/>
      <c r="AL10" s="619" t="s">
        <v>125</v>
      </c>
      <c r="AM10" s="620"/>
      <c r="AN10" s="620"/>
      <c r="AO10" s="667"/>
      <c r="AP10" s="613" t="s">
        <v>240</v>
      </c>
      <c r="AQ10" s="614"/>
      <c r="AR10" s="614"/>
      <c r="AS10" s="614"/>
      <c r="AT10" s="614"/>
      <c r="AU10" s="614"/>
      <c r="AV10" s="614"/>
      <c r="AW10" s="614"/>
      <c r="AX10" s="614"/>
      <c r="AY10" s="614"/>
      <c r="AZ10" s="614"/>
      <c r="BA10" s="614"/>
      <c r="BB10" s="614"/>
      <c r="BC10" s="614"/>
      <c r="BD10" s="614"/>
      <c r="BE10" s="614"/>
      <c r="BF10" s="615"/>
      <c r="BG10" s="616">
        <v>462416</v>
      </c>
      <c r="BH10" s="617"/>
      <c r="BI10" s="617"/>
      <c r="BJ10" s="617"/>
      <c r="BK10" s="617"/>
      <c r="BL10" s="617"/>
      <c r="BM10" s="617"/>
      <c r="BN10" s="618"/>
      <c r="BO10" s="665">
        <v>1.7</v>
      </c>
      <c r="BP10" s="665"/>
      <c r="BQ10" s="665"/>
      <c r="BR10" s="665"/>
      <c r="BS10" s="622" t="s">
        <v>125</v>
      </c>
      <c r="BT10" s="617"/>
      <c r="BU10" s="617"/>
      <c r="BV10" s="617"/>
      <c r="BW10" s="617"/>
      <c r="BX10" s="617"/>
      <c r="BY10" s="617"/>
      <c r="BZ10" s="617"/>
      <c r="CA10" s="617"/>
      <c r="CB10" s="646"/>
      <c r="CD10" s="647" t="s">
        <v>241</v>
      </c>
      <c r="CE10" s="644"/>
      <c r="CF10" s="644"/>
      <c r="CG10" s="644"/>
      <c r="CH10" s="644"/>
      <c r="CI10" s="644"/>
      <c r="CJ10" s="644"/>
      <c r="CK10" s="644"/>
      <c r="CL10" s="644"/>
      <c r="CM10" s="644"/>
      <c r="CN10" s="644"/>
      <c r="CO10" s="644"/>
      <c r="CP10" s="644"/>
      <c r="CQ10" s="645"/>
      <c r="CR10" s="616">
        <v>121292</v>
      </c>
      <c r="CS10" s="617"/>
      <c r="CT10" s="617"/>
      <c r="CU10" s="617"/>
      <c r="CV10" s="617"/>
      <c r="CW10" s="617"/>
      <c r="CX10" s="617"/>
      <c r="CY10" s="618"/>
      <c r="CZ10" s="665">
        <v>0.2</v>
      </c>
      <c r="DA10" s="665"/>
      <c r="DB10" s="665"/>
      <c r="DC10" s="665"/>
      <c r="DD10" s="622" t="s">
        <v>228</v>
      </c>
      <c r="DE10" s="617"/>
      <c r="DF10" s="617"/>
      <c r="DG10" s="617"/>
      <c r="DH10" s="617"/>
      <c r="DI10" s="617"/>
      <c r="DJ10" s="617"/>
      <c r="DK10" s="617"/>
      <c r="DL10" s="617"/>
      <c r="DM10" s="617"/>
      <c r="DN10" s="617"/>
      <c r="DO10" s="617"/>
      <c r="DP10" s="618"/>
      <c r="DQ10" s="622">
        <v>111285</v>
      </c>
      <c r="DR10" s="617"/>
      <c r="DS10" s="617"/>
      <c r="DT10" s="617"/>
      <c r="DU10" s="617"/>
      <c r="DV10" s="617"/>
      <c r="DW10" s="617"/>
      <c r="DX10" s="617"/>
      <c r="DY10" s="617"/>
      <c r="DZ10" s="617"/>
      <c r="EA10" s="617"/>
      <c r="EB10" s="617"/>
      <c r="EC10" s="646"/>
    </row>
    <row r="11" spans="2:143" ht="11.25" customHeight="1">
      <c r="B11" s="613" t="s">
        <v>242</v>
      </c>
      <c r="C11" s="614"/>
      <c r="D11" s="614"/>
      <c r="E11" s="614"/>
      <c r="F11" s="614"/>
      <c r="G11" s="614"/>
      <c r="H11" s="614"/>
      <c r="I11" s="614"/>
      <c r="J11" s="614"/>
      <c r="K11" s="614"/>
      <c r="L11" s="614"/>
      <c r="M11" s="614"/>
      <c r="N11" s="614"/>
      <c r="O11" s="614"/>
      <c r="P11" s="614"/>
      <c r="Q11" s="615"/>
      <c r="R11" s="616" t="s">
        <v>228</v>
      </c>
      <c r="S11" s="617"/>
      <c r="T11" s="617"/>
      <c r="U11" s="617"/>
      <c r="V11" s="617"/>
      <c r="W11" s="617"/>
      <c r="X11" s="617"/>
      <c r="Y11" s="618"/>
      <c r="Z11" s="665" t="s">
        <v>169</v>
      </c>
      <c r="AA11" s="665"/>
      <c r="AB11" s="665"/>
      <c r="AC11" s="665"/>
      <c r="AD11" s="666" t="s">
        <v>228</v>
      </c>
      <c r="AE11" s="666"/>
      <c r="AF11" s="666"/>
      <c r="AG11" s="666"/>
      <c r="AH11" s="666"/>
      <c r="AI11" s="666"/>
      <c r="AJ11" s="666"/>
      <c r="AK11" s="666"/>
      <c r="AL11" s="619" t="s">
        <v>228</v>
      </c>
      <c r="AM11" s="620"/>
      <c r="AN11" s="620"/>
      <c r="AO11" s="667"/>
      <c r="AP11" s="613" t="s">
        <v>243</v>
      </c>
      <c r="AQ11" s="614"/>
      <c r="AR11" s="614"/>
      <c r="AS11" s="614"/>
      <c r="AT11" s="614"/>
      <c r="AU11" s="614"/>
      <c r="AV11" s="614"/>
      <c r="AW11" s="614"/>
      <c r="AX11" s="614"/>
      <c r="AY11" s="614"/>
      <c r="AZ11" s="614"/>
      <c r="BA11" s="614"/>
      <c r="BB11" s="614"/>
      <c r="BC11" s="614"/>
      <c r="BD11" s="614"/>
      <c r="BE11" s="614"/>
      <c r="BF11" s="615"/>
      <c r="BG11" s="616">
        <v>1756161</v>
      </c>
      <c r="BH11" s="617"/>
      <c r="BI11" s="617"/>
      <c r="BJ11" s="617"/>
      <c r="BK11" s="617"/>
      <c r="BL11" s="617"/>
      <c r="BM11" s="617"/>
      <c r="BN11" s="618"/>
      <c r="BO11" s="665">
        <v>6.4</v>
      </c>
      <c r="BP11" s="665"/>
      <c r="BQ11" s="665"/>
      <c r="BR11" s="665"/>
      <c r="BS11" s="622" t="s">
        <v>169</v>
      </c>
      <c r="BT11" s="617"/>
      <c r="BU11" s="617"/>
      <c r="BV11" s="617"/>
      <c r="BW11" s="617"/>
      <c r="BX11" s="617"/>
      <c r="BY11" s="617"/>
      <c r="BZ11" s="617"/>
      <c r="CA11" s="617"/>
      <c r="CB11" s="646"/>
      <c r="CD11" s="647" t="s">
        <v>244</v>
      </c>
      <c r="CE11" s="644"/>
      <c r="CF11" s="644"/>
      <c r="CG11" s="644"/>
      <c r="CH11" s="644"/>
      <c r="CI11" s="644"/>
      <c r="CJ11" s="644"/>
      <c r="CK11" s="644"/>
      <c r="CL11" s="644"/>
      <c r="CM11" s="644"/>
      <c r="CN11" s="644"/>
      <c r="CO11" s="644"/>
      <c r="CP11" s="644"/>
      <c r="CQ11" s="645"/>
      <c r="CR11" s="616">
        <v>922529</v>
      </c>
      <c r="CS11" s="617"/>
      <c r="CT11" s="617"/>
      <c r="CU11" s="617"/>
      <c r="CV11" s="617"/>
      <c r="CW11" s="617"/>
      <c r="CX11" s="617"/>
      <c r="CY11" s="618"/>
      <c r="CZ11" s="665">
        <v>1.6</v>
      </c>
      <c r="DA11" s="665"/>
      <c r="DB11" s="665"/>
      <c r="DC11" s="665"/>
      <c r="DD11" s="622">
        <v>475774</v>
      </c>
      <c r="DE11" s="617"/>
      <c r="DF11" s="617"/>
      <c r="DG11" s="617"/>
      <c r="DH11" s="617"/>
      <c r="DI11" s="617"/>
      <c r="DJ11" s="617"/>
      <c r="DK11" s="617"/>
      <c r="DL11" s="617"/>
      <c r="DM11" s="617"/>
      <c r="DN11" s="617"/>
      <c r="DO11" s="617"/>
      <c r="DP11" s="618"/>
      <c r="DQ11" s="622">
        <v>661346</v>
      </c>
      <c r="DR11" s="617"/>
      <c r="DS11" s="617"/>
      <c r="DT11" s="617"/>
      <c r="DU11" s="617"/>
      <c r="DV11" s="617"/>
      <c r="DW11" s="617"/>
      <c r="DX11" s="617"/>
      <c r="DY11" s="617"/>
      <c r="DZ11" s="617"/>
      <c r="EA11" s="617"/>
      <c r="EB11" s="617"/>
      <c r="EC11" s="646"/>
    </row>
    <row r="12" spans="2:143" ht="11.25" customHeight="1">
      <c r="B12" s="613" t="s">
        <v>245</v>
      </c>
      <c r="C12" s="614"/>
      <c r="D12" s="614"/>
      <c r="E12" s="614"/>
      <c r="F12" s="614"/>
      <c r="G12" s="614"/>
      <c r="H12" s="614"/>
      <c r="I12" s="614"/>
      <c r="J12" s="614"/>
      <c r="K12" s="614"/>
      <c r="L12" s="614"/>
      <c r="M12" s="614"/>
      <c r="N12" s="614"/>
      <c r="O12" s="614"/>
      <c r="P12" s="614"/>
      <c r="Q12" s="615"/>
      <c r="R12" s="616">
        <v>2937148</v>
      </c>
      <c r="S12" s="617"/>
      <c r="T12" s="617"/>
      <c r="U12" s="617"/>
      <c r="V12" s="617"/>
      <c r="W12" s="617"/>
      <c r="X12" s="617"/>
      <c r="Y12" s="618"/>
      <c r="Z12" s="665">
        <v>4.9000000000000004</v>
      </c>
      <c r="AA12" s="665"/>
      <c r="AB12" s="665"/>
      <c r="AC12" s="665"/>
      <c r="AD12" s="666">
        <v>2937148</v>
      </c>
      <c r="AE12" s="666"/>
      <c r="AF12" s="666"/>
      <c r="AG12" s="666"/>
      <c r="AH12" s="666"/>
      <c r="AI12" s="666"/>
      <c r="AJ12" s="666"/>
      <c r="AK12" s="666"/>
      <c r="AL12" s="619">
        <v>8.8000000000000007</v>
      </c>
      <c r="AM12" s="620"/>
      <c r="AN12" s="620"/>
      <c r="AO12" s="667"/>
      <c r="AP12" s="613" t="s">
        <v>246</v>
      </c>
      <c r="AQ12" s="614"/>
      <c r="AR12" s="614"/>
      <c r="AS12" s="614"/>
      <c r="AT12" s="614"/>
      <c r="AU12" s="614"/>
      <c r="AV12" s="614"/>
      <c r="AW12" s="614"/>
      <c r="AX12" s="614"/>
      <c r="AY12" s="614"/>
      <c r="AZ12" s="614"/>
      <c r="BA12" s="614"/>
      <c r="BB12" s="614"/>
      <c r="BC12" s="614"/>
      <c r="BD12" s="614"/>
      <c r="BE12" s="614"/>
      <c r="BF12" s="615"/>
      <c r="BG12" s="616">
        <v>12574686</v>
      </c>
      <c r="BH12" s="617"/>
      <c r="BI12" s="617"/>
      <c r="BJ12" s="617"/>
      <c r="BK12" s="617"/>
      <c r="BL12" s="617"/>
      <c r="BM12" s="617"/>
      <c r="BN12" s="618"/>
      <c r="BO12" s="665">
        <v>46</v>
      </c>
      <c r="BP12" s="665"/>
      <c r="BQ12" s="665"/>
      <c r="BR12" s="665"/>
      <c r="BS12" s="622" t="s">
        <v>125</v>
      </c>
      <c r="BT12" s="617"/>
      <c r="BU12" s="617"/>
      <c r="BV12" s="617"/>
      <c r="BW12" s="617"/>
      <c r="BX12" s="617"/>
      <c r="BY12" s="617"/>
      <c r="BZ12" s="617"/>
      <c r="CA12" s="617"/>
      <c r="CB12" s="646"/>
      <c r="CD12" s="647" t="s">
        <v>247</v>
      </c>
      <c r="CE12" s="644"/>
      <c r="CF12" s="644"/>
      <c r="CG12" s="644"/>
      <c r="CH12" s="644"/>
      <c r="CI12" s="644"/>
      <c r="CJ12" s="644"/>
      <c r="CK12" s="644"/>
      <c r="CL12" s="644"/>
      <c r="CM12" s="644"/>
      <c r="CN12" s="644"/>
      <c r="CO12" s="644"/>
      <c r="CP12" s="644"/>
      <c r="CQ12" s="645"/>
      <c r="CR12" s="616">
        <v>2564663</v>
      </c>
      <c r="CS12" s="617"/>
      <c r="CT12" s="617"/>
      <c r="CU12" s="617"/>
      <c r="CV12" s="617"/>
      <c r="CW12" s="617"/>
      <c r="CX12" s="617"/>
      <c r="CY12" s="618"/>
      <c r="CZ12" s="665">
        <v>4.5</v>
      </c>
      <c r="DA12" s="665"/>
      <c r="DB12" s="665"/>
      <c r="DC12" s="665"/>
      <c r="DD12" s="622">
        <v>28109</v>
      </c>
      <c r="DE12" s="617"/>
      <c r="DF12" s="617"/>
      <c r="DG12" s="617"/>
      <c r="DH12" s="617"/>
      <c r="DI12" s="617"/>
      <c r="DJ12" s="617"/>
      <c r="DK12" s="617"/>
      <c r="DL12" s="617"/>
      <c r="DM12" s="617"/>
      <c r="DN12" s="617"/>
      <c r="DO12" s="617"/>
      <c r="DP12" s="618"/>
      <c r="DQ12" s="622">
        <v>786717</v>
      </c>
      <c r="DR12" s="617"/>
      <c r="DS12" s="617"/>
      <c r="DT12" s="617"/>
      <c r="DU12" s="617"/>
      <c r="DV12" s="617"/>
      <c r="DW12" s="617"/>
      <c r="DX12" s="617"/>
      <c r="DY12" s="617"/>
      <c r="DZ12" s="617"/>
      <c r="EA12" s="617"/>
      <c r="EB12" s="617"/>
      <c r="EC12" s="646"/>
    </row>
    <row r="13" spans="2:143" ht="11.25" customHeight="1">
      <c r="B13" s="613" t="s">
        <v>248</v>
      </c>
      <c r="C13" s="614"/>
      <c r="D13" s="614"/>
      <c r="E13" s="614"/>
      <c r="F13" s="614"/>
      <c r="G13" s="614"/>
      <c r="H13" s="614"/>
      <c r="I13" s="614"/>
      <c r="J13" s="614"/>
      <c r="K13" s="614"/>
      <c r="L13" s="614"/>
      <c r="M13" s="614"/>
      <c r="N13" s="614"/>
      <c r="O13" s="614"/>
      <c r="P13" s="614"/>
      <c r="Q13" s="615"/>
      <c r="R13" s="616">
        <v>31922</v>
      </c>
      <c r="S13" s="617"/>
      <c r="T13" s="617"/>
      <c r="U13" s="617"/>
      <c r="V13" s="617"/>
      <c r="W13" s="617"/>
      <c r="X13" s="617"/>
      <c r="Y13" s="618"/>
      <c r="Z13" s="665">
        <v>0.1</v>
      </c>
      <c r="AA13" s="665"/>
      <c r="AB13" s="665"/>
      <c r="AC13" s="665"/>
      <c r="AD13" s="666">
        <v>31922</v>
      </c>
      <c r="AE13" s="666"/>
      <c r="AF13" s="666"/>
      <c r="AG13" s="666"/>
      <c r="AH13" s="666"/>
      <c r="AI13" s="666"/>
      <c r="AJ13" s="666"/>
      <c r="AK13" s="666"/>
      <c r="AL13" s="619">
        <v>0.1</v>
      </c>
      <c r="AM13" s="620"/>
      <c r="AN13" s="620"/>
      <c r="AO13" s="667"/>
      <c r="AP13" s="613" t="s">
        <v>249</v>
      </c>
      <c r="AQ13" s="614"/>
      <c r="AR13" s="614"/>
      <c r="AS13" s="614"/>
      <c r="AT13" s="614"/>
      <c r="AU13" s="614"/>
      <c r="AV13" s="614"/>
      <c r="AW13" s="614"/>
      <c r="AX13" s="614"/>
      <c r="AY13" s="614"/>
      <c r="AZ13" s="614"/>
      <c r="BA13" s="614"/>
      <c r="BB13" s="614"/>
      <c r="BC13" s="614"/>
      <c r="BD13" s="614"/>
      <c r="BE13" s="614"/>
      <c r="BF13" s="615"/>
      <c r="BG13" s="616">
        <v>12564845</v>
      </c>
      <c r="BH13" s="617"/>
      <c r="BI13" s="617"/>
      <c r="BJ13" s="617"/>
      <c r="BK13" s="617"/>
      <c r="BL13" s="617"/>
      <c r="BM13" s="617"/>
      <c r="BN13" s="618"/>
      <c r="BO13" s="665">
        <v>45.9</v>
      </c>
      <c r="BP13" s="665"/>
      <c r="BQ13" s="665"/>
      <c r="BR13" s="665"/>
      <c r="BS13" s="622" t="s">
        <v>228</v>
      </c>
      <c r="BT13" s="617"/>
      <c r="BU13" s="617"/>
      <c r="BV13" s="617"/>
      <c r="BW13" s="617"/>
      <c r="BX13" s="617"/>
      <c r="BY13" s="617"/>
      <c r="BZ13" s="617"/>
      <c r="CA13" s="617"/>
      <c r="CB13" s="646"/>
      <c r="CD13" s="647" t="s">
        <v>250</v>
      </c>
      <c r="CE13" s="644"/>
      <c r="CF13" s="644"/>
      <c r="CG13" s="644"/>
      <c r="CH13" s="644"/>
      <c r="CI13" s="644"/>
      <c r="CJ13" s="644"/>
      <c r="CK13" s="644"/>
      <c r="CL13" s="644"/>
      <c r="CM13" s="644"/>
      <c r="CN13" s="644"/>
      <c r="CO13" s="644"/>
      <c r="CP13" s="644"/>
      <c r="CQ13" s="645"/>
      <c r="CR13" s="616">
        <v>6689066</v>
      </c>
      <c r="CS13" s="617"/>
      <c r="CT13" s="617"/>
      <c r="CU13" s="617"/>
      <c r="CV13" s="617"/>
      <c r="CW13" s="617"/>
      <c r="CX13" s="617"/>
      <c r="CY13" s="618"/>
      <c r="CZ13" s="665">
        <v>11.7</v>
      </c>
      <c r="DA13" s="665"/>
      <c r="DB13" s="665"/>
      <c r="DC13" s="665"/>
      <c r="DD13" s="622">
        <v>2438837</v>
      </c>
      <c r="DE13" s="617"/>
      <c r="DF13" s="617"/>
      <c r="DG13" s="617"/>
      <c r="DH13" s="617"/>
      <c r="DI13" s="617"/>
      <c r="DJ13" s="617"/>
      <c r="DK13" s="617"/>
      <c r="DL13" s="617"/>
      <c r="DM13" s="617"/>
      <c r="DN13" s="617"/>
      <c r="DO13" s="617"/>
      <c r="DP13" s="618"/>
      <c r="DQ13" s="622">
        <v>4613530</v>
      </c>
      <c r="DR13" s="617"/>
      <c r="DS13" s="617"/>
      <c r="DT13" s="617"/>
      <c r="DU13" s="617"/>
      <c r="DV13" s="617"/>
      <c r="DW13" s="617"/>
      <c r="DX13" s="617"/>
      <c r="DY13" s="617"/>
      <c r="DZ13" s="617"/>
      <c r="EA13" s="617"/>
      <c r="EB13" s="617"/>
      <c r="EC13" s="646"/>
    </row>
    <row r="14" spans="2:143" ht="11.25" customHeight="1">
      <c r="B14" s="613" t="s">
        <v>251</v>
      </c>
      <c r="C14" s="614"/>
      <c r="D14" s="614"/>
      <c r="E14" s="614"/>
      <c r="F14" s="614"/>
      <c r="G14" s="614"/>
      <c r="H14" s="614"/>
      <c r="I14" s="614"/>
      <c r="J14" s="614"/>
      <c r="K14" s="614"/>
      <c r="L14" s="614"/>
      <c r="M14" s="614"/>
      <c r="N14" s="614"/>
      <c r="O14" s="614"/>
      <c r="P14" s="614"/>
      <c r="Q14" s="615"/>
      <c r="R14" s="616" t="s">
        <v>228</v>
      </c>
      <c r="S14" s="617"/>
      <c r="T14" s="617"/>
      <c r="U14" s="617"/>
      <c r="V14" s="617"/>
      <c r="W14" s="617"/>
      <c r="X14" s="617"/>
      <c r="Y14" s="618"/>
      <c r="Z14" s="665" t="s">
        <v>125</v>
      </c>
      <c r="AA14" s="665"/>
      <c r="AB14" s="665"/>
      <c r="AC14" s="665"/>
      <c r="AD14" s="666" t="s">
        <v>125</v>
      </c>
      <c r="AE14" s="666"/>
      <c r="AF14" s="666"/>
      <c r="AG14" s="666"/>
      <c r="AH14" s="666"/>
      <c r="AI14" s="666"/>
      <c r="AJ14" s="666"/>
      <c r="AK14" s="666"/>
      <c r="AL14" s="619" t="s">
        <v>125</v>
      </c>
      <c r="AM14" s="620"/>
      <c r="AN14" s="620"/>
      <c r="AO14" s="667"/>
      <c r="AP14" s="613" t="s">
        <v>252</v>
      </c>
      <c r="AQ14" s="614"/>
      <c r="AR14" s="614"/>
      <c r="AS14" s="614"/>
      <c r="AT14" s="614"/>
      <c r="AU14" s="614"/>
      <c r="AV14" s="614"/>
      <c r="AW14" s="614"/>
      <c r="AX14" s="614"/>
      <c r="AY14" s="614"/>
      <c r="AZ14" s="614"/>
      <c r="BA14" s="614"/>
      <c r="BB14" s="614"/>
      <c r="BC14" s="614"/>
      <c r="BD14" s="614"/>
      <c r="BE14" s="614"/>
      <c r="BF14" s="615"/>
      <c r="BG14" s="616">
        <v>365173</v>
      </c>
      <c r="BH14" s="617"/>
      <c r="BI14" s="617"/>
      <c r="BJ14" s="617"/>
      <c r="BK14" s="617"/>
      <c r="BL14" s="617"/>
      <c r="BM14" s="617"/>
      <c r="BN14" s="618"/>
      <c r="BO14" s="665">
        <v>1.3</v>
      </c>
      <c r="BP14" s="665"/>
      <c r="BQ14" s="665"/>
      <c r="BR14" s="665"/>
      <c r="BS14" s="622" t="s">
        <v>169</v>
      </c>
      <c r="BT14" s="617"/>
      <c r="BU14" s="617"/>
      <c r="BV14" s="617"/>
      <c r="BW14" s="617"/>
      <c r="BX14" s="617"/>
      <c r="BY14" s="617"/>
      <c r="BZ14" s="617"/>
      <c r="CA14" s="617"/>
      <c r="CB14" s="646"/>
      <c r="CD14" s="647" t="s">
        <v>253</v>
      </c>
      <c r="CE14" s="644"/>
      <c r="CF14" s="644"/>
      <c r="CG14" s="644"/>
      <c r="CH14" s="644"/>
      <c r="CI14" s="644"/>
      <c r="CJ14" s="644"/>
      <c r="CK14" s="644"/>
      <c r="CL14" s="644"/>
      <c r="CM14" s="644"/>
      <c r="CN14" s="644"/>
      <c r="CO14" s="644"/>
      <c r="CP14" s="644"/>
      <c r="CQ14" s="645"/>
      <c r="CR14" s="616">
        <v>1918861</v>
      </c>
      <c r="CS14" s="617"/>
      <c r="CT14" s="617"/>
      <c r="CU14" s="617"/>
      <c r="CV14" s="617"/>
      <c r="CW14" s="617"/>
      <c r="CX14" s="617"/>
      <c r="CY14" s="618"/>
      <c r="CZ14" s="665">
        <v>3.3</v>
      </c>
      <c r="DA14" s="665"/>
      <c r="DB14" s="665"/>
      <c r="DC14" s="665"/>
      <c r="DD14" s="622">
        <v>93989</v>
      </c>
      <c r="DE14" s="617"/>
      <c r="DF14" s="617"/>
      <c r="DG14" s="617"/>
      <c r="DH14" s="617"/>
      <c r="DI14" s="617"/>
      <c r="DJ14" s="617"/>
      <c r="DK14" s="617"/>
      <c r="DL14" s="617"/>
      <c r="DM14" s="617"/>
      <c r="DN14" s="617"/>
      <c r="DO14" s="617"/>
      <c r="DP14" s="618"/>
      <c r="DQ14" s="622">
        <v>1831151</v>
      </c>
      <c r="DR14" s="617"/>
      <c r="DS14" s="617"/>
      <c r="DT14" s="617"/>
      <c r="DU14" s="617"/>
      <c r="DV14" s="617"/>
      <c r="DW14" s="617"/>
      <c r="DX14" s="617"/>
      <c r="DY14" s="617"/>
      <c r="DZ14" s="617"/>
      <c r="EA14" s="617"/>
      <c r="EB14" s="617"/>
      <c r="EC14" s="646"/>
    </row>
    <row r="15" spans="2:143" ht="11.25" customHeight="1">
      <c r="B15" s="613" t="s">
        <v>254</v>
      </c>
      <c r="C15" s="614"/>
      <c r="D15" s="614"/>
      <c r="E15" s="614"/>
      <c r="F15" s="614"/>
      <c r="G15" s="614"/>
      <c r="H15" s="614"/>
      <c r="I15" s="614"/>
      <c r="J15" s="614"/>
      <c r="K15" s="614"/>
      <c r="L15" s="614"/>
      <c r="M15" s="614"/>
      <c r="N15" s="614"/>
      <c r="O15" s="614"/>
      <c r="P15" s="614"/>
      <c r="Q15" s="615"/>
      <c r="R15" s="616">
        <v>172754</v>
      </c>
      <c r="S15" s="617"/>
      <c r="T15" s="617"/>
      <c r="U15" s="617"/>
      <c r="V15" s="617"/>
      <c r="W15" s="617"/>
      <c r="X15" s="617"/>
      <c r="Y15" s="618"/>
      <c r="Z15" s="665">
        <v>0.3</v>
      </c>
      <c r="AA15" s="665"/>
      <c r="AB15" s="665"/>
      <c r="AC15" s="665"/>
      <c r="AD15" s="666">
        <v>172754</v>
      </c>
      <c r="AE15" s="666"/>
      <c r="AF15" s="666"/>
      <c r="AG15" s="666"/>
      <c r="AH15" s="666"/>
      <c r="AI15" s="666"/>
      <c r="AJ15" s="666"/>
      <c r="AK15" s="666"/>
      <c r="AL15" s="619">
        <v>0.5</v>
      </c>
      <c r="AM15" s="620"/>
      <c r="AN15" s="620"/>
      <c r="AO15" s="667"/>
      <c r="AP15" s="613" t="s">
        <v>255</v>
      </c>
      <c r="AQ15" s="614"/>
      <c r="AR15" s="614"/>
      <c r="AS15" s="614"/>
      <c r="AT15" s="614"/>
      <c r="AU15" s="614"/>
      <c r="AV15" s="614"/>
      <c r="AW15" s="614"/>
      <c r="AX15" s="614"/>
      <c r="AY15" s="614"/>
      <c r="AZ15" s="614"/>
      <c r="BA15" s="614"/>
      <c r="BB15" s="614"/>
      <c r="BC15" s="614"/>
      <c r="BD15" s="614"/>
      <c r="BE15" s="614"/>
      <c r="BF15" s="615"/>
      <c r="BG15" s="616">
        <v>1062878</v>
      </c>
      <c r="BH15" s="617"/>
      <c r="BI15" s="617"/>
      <c r="BJ15" s="617"/>
      <c r="BK15" s="617"/>
      <c r="BL15" s="617"/>
      <c r="BM15" s="617"/>
      <c r="BN15" s="618"/>
      <c r="BO15" s="665">
        <v>3.9</v>
      </c>
      <c r="BP15" s="665"/>
      <c r="BQ15" s="665"/>
      <c r="BR15" s="665"/>
      <c r="BS15" s="622" t="s">
        <v>228</v>
      </c>
      <c r="BT15" s="617"/>
      <c r="BU15" s="617"/>
      <c r="BV15" s="617"/>
      <c r="BW15" s="617"/>
      <c r="BX15" s="617"/>
      <c r="BY15" s="617"/>
      <c r="BZ15" s="617"/>
      <c r="CA15" s="617"/>
      <c r="CB15" s="646"/>
      <c r="CD15" s="647" t="s">
        <v>256</v>
      </c>
      <c r="CE15" s="644"/>
      <c r="CF15" s="644"/>
      <c r="CG15" s="644"/>
      <c r="CH15" s="644"/>
      <c r="CI15" s="644"/>
      <c r="CJ15" s="644"/>
      <c r="CK15" s="644"/>
      <c r="CL15" s="644"/>
      <c r="CM15" s="644"/>
      <c r="CN15" s="644"/>
      <c r="CO15" s="644"/>
      <c r="CP15" s="644"/>
      <c r="CQ15" s="645"/>
      <c r="CR15" s="616">
        <v>6659995</v>
      </c>
      <c r="CS15" s="617"/>
      <c r="CT15" s="617"/>
      <c r="CU15" s="617"/>
      <c r="CV15" s="617"/>
      <c r="CW15" s="617"/>
      <c r="CX15" s="617"/>
      <c r="CY15" s="618"/>
      <c r="CZ15" s="665">
        <v>11.6</v>
      </c>
      <c r="DA15" s="665"/>
      <c r="DB15" s="665"/>
      <c r="DC15" s="665"/>
      <c r="DD15" s="622">
        <v>1170897</v>
      </c>
      <c r="DE15" s="617"/>
      <c r="DF15" s="617"/>
      <c r="DG15" s="617"/>
      <c r="DH15" s="617"/>
      <c r="DI15" s="617"/>
      <c r="DJ15" s="617"/>
      <c r="DK15" s="617"/>
      <c r="DL15" s="617"/>
      <c r="DM15" s="617"/>
      <c r="DN15" s="617"/>
      <c r="DO15" s="617"/>
      <c r="DP15" s="618"/>
      <c r="DQ15" s="622">
        <v>5519829</v>
      </c>
      <c r="DR15" s="617"/>
      <c r="DS15" s="617"/>
      <c r="DT15" s="617"/>
      <c r="DU15" s="617"/>
      <c r="DV15" s="617"/>
      <c r="DW15" s="617"/>
      <c r="DX15" s="617"/>
      <c r="DY15" s="617"/>
      <c r="DZ15" s="617"/>
      <c r="EA15" s="617"/>
      <c r="EB15" s="617"/>
      <c r="EC15" s="646"/>
    </row>
    <row r="16" spans="2:143" ht="11.25" customHeight="1">
      <c r="B16" s="613" t="s">
        <v>257</v>
      </c>
      <c r="C16" s="614"/>
      <c r="D16" s="614"/>
      <c r="E16" s="614"/>
      <c r="F16" s="614"/>
      <c r="G16" s="614"/>
      <c r="H16" s="614"/>
      <c r="I16" s="614"/>
      <c r="J16" s="614"/>
      <c r="K16" s="614"/>
      <c r="L16" s="614"/>
      <c r="M16" s="614"/>
      <c r="N16" s="614"/>
      <c r="O16" s="614"/>
      <c r="P16" s="614"/>
      <c r="Q16" s="615"/>
      <c r="R16" s="616" t="s">
        <v>228</v>
      </c>
      <c r="S16" s="617"/>
      <c r="T16" s="617"/>
      <c r="U16" s="617"/>
      <c r="V16" s="617"/>
      <c r="W16" s="617"/>
      <c r="X16" s="617"/>
      <c r="Y16" s="618"/>
      <c r="Z16" s="665" t="s">
        <v>125</v>
      </c>
      <c r="AA16" s="665"/>
      <c r="AB16" s="665"/>
      <c r="AC16" s="665"/>
      <c r="AD16" s="666" t="s">
        <v>228</v>
      </c>
      <c r="AE16" s="666"/>
      <c r="AF16" s="666"/>
      <c r="AG16" s="666"/>
      <c r="AH16" s="666"/>
      <c r="AI16" s="666"/>
      <c r="AJ16" s="666"/>
      <c r="AK16" s="666"/>
      <c r="AL16" s="619" t="s">
        <v>228</v>
      </c>
      <c r="AM16" s="620"/>
      <c r="AN16" s="620"/>
      <c r="AO16" s="667"/>
      <c r="AP16" s="613" t="s">
        <v>258</v>
      </c>
      <c r="AQ16" s="614"/>
      <c r="AR16" s="614"/>
      <c r="AS16" s="614"/>
      <c r="AT16" s="614"/>
      <c r="AU16" s="614"/>
      <c r="AV16" s="614"/>
      <c r="AW16" s="614"/>
      <c r="AX16" s="614"/>
      <c r="AY16" s="614"/>
      <c r="AZ16" s="614"/>
      <c r="BA16" s="614"/>
      <c r="BB16" s="614"/>
      <c r="BC16" s="614"/>
      <c r="BD16" s="614"/>
      <c r="BE16" s="614"/>
      <c r="BF16" s="615"/>
      <c r="BG16" s="616">
        <v>2277</v>
      </c>
      <c r="BH16" s="617"/>
      <c r="BI16" s="617"/>
      <c r="BJ16" s="617"/>
      <c r="BK16" s="617"/>
      <c r="BL16" s="617"/>
      <c r="BM16" s="617"/>
      <c r="BN16" s="618"/>
      <c r="BO16" s="665">
        <v>0</v>
      </c>
      <c r="BP16" s="665"/>
      <c r="BQ16" s="665"/>
      <c r="BR16" s="665"/>
      <c r="BS16" s="622" t="s">
        <v>228</v>
      </c>
      <c r="BT16" s="617"/>
      <c r="BU16" s="617"/>
      <c r="BV16" s="617"/>
      <c r="BW16" s="617"/>
      <c r="BX16" s="617"/>
      <c r="BY16" s="617"/>
      <c r="BZ16" s="617"/>
      <c r="CA16" s="617"/>
      <c r="CB16" s="646"/>
      <c r="CD16" s="647" t="s">
        <v>259</v>
      </c>
      <c r="CE16" s="644"/>
      <c r="CF16" s="644"/>
      <c r="CG16" s="644"/>
      <c r="CH16" s="644"/>
      <c r="CI16" s="644"/>
      <c r="CJ16" s="644"/>
      <c r="CK16" s="644"/>
      <c r="CL16" s="644"/>
      <c r="CM16" s="644"/>
      <c r="CN16" s="644"/>
      <c r="CO16" s="644"/>
      <c r="CP16" s="644"/>
      <c r="CQ16" s="645"/>
      <c r="CR16" s="616">
        <v>39797</v>
      </c>
      <c r="CS16" s="617"/>
      <c r="CT16" s="617"/>
      <c r="CU16" s="617"/>
      <c r="CV16" s="617"/>
      <c r="CW16" s="617"/>
      <c r="CX16" s="617"/>
      <c r="CY16" s="618"/>
      <c r="CZ16" s="665">
        <v>0.1</v>
      </c>
      <c r="DA16" s="665"/>
      <c r="DB16" s="665"/>
      <c r="DC16" s="665"/>
      <c r="DD16" s="622" t="s">
        <v>125</v>
      </c>
      <c r="DE16" s="617"/>
      <c r="DF16" s="617"/>
      <c r="DG16" s="617"/>
      <c r="DH16" s="617"/>
      <c r="DI16" s="617"/>
      <c r="DJ16" s="617"/>
      <c r="DK16" s="617"/>
      <c r="DL16" s="617"/>
      <c r="DM16" s="617"/>
      <c r="DN16" s="617"/>
      <c r="DO16" s="617"/>
      <c r="DP16" s="618"/>
      <c r="DQ16" s="622">
        <v>16855</v>
      </c>
      <c r="DR16" s="617"/>
      <c r="DS16" s="617"/>
      <c r="DT16" s="617"/>
      <c r="DU16" s="617"/>
      <c r="DV16" s="617"/>
      <c r="DW16" s="617"/>
      <c r="DX16" s="617"/>
      <c r="DY16" s="617"/>
      <c r="DZ16" s="617"/>
      <c r="EA16" s="617"/>
      <c r="EB16" s="617"/>
      <c r="EC16" s="646"/>
    </row>
    <row r="17" spans="2:133" ht="11.25" customHeight="1">
      <c r="B17" s="613" t="s">
        <v>260</v>
      </c>
      <c r="C17" s="614"/>
      <c r="D17" s="614"/>
      <c r="E17" s="614"/>
      <c r="F17" s="614"/>
      <c r="G17" s="614"/>
      <c r="H17" s="614"/>
      <c r="I17" s="614"/>
      <c r="J17" s="614"/>
      <c r="K17" s="614"/>
      <c r="L17" s="614"/>
      <c r="M17" s="614"/>
      <c r="N17" s="614"/>
      <c r="O17" s="614"/>
      <c r="P17" s="614"/>
      <c r="Q17" s="615"/>
      <c r="R17" s="616">
        <v>124424</v>
      </c>
      <c r="S17" s="617"/>
      <c r="T17" s="617"/>
      <c r="U17" s="617"/>
      <c r="V17" s="617"/>
      <c r="W17" s="617"/>
      <c r="X17" s="617"/>
      <c r="Y17" s="618"/>
      <c r="Z17" s="665">
        <v>0.2</v>
      </c>
      <c r="AA17" s="665"/>
      <c r="AB17" s="665"/>
      <c r="AC17" s="665"/>
      <c r="AD17" s="666">
        <v>124424</v>
      </c>
      <c r="AE17" s="666"/>
      <c r="AF17" s="666"/>
      <c r="AG17" s="666"/>
      <c r="AH17" s="666"/>
      <c r="AI17" s="666"/>
      <c r="AJ17" s="666"/>
      <c r="AK17" s="666"/>
      <c r="AL17" s="619">
        <v>0.4</v>
      </c>
      <c r="AM17" s="620"/>
      <c r="AN17" s="620"/>
      <c r="AO17" s="667"/>
      <c r="AP17" s="613" t="s">
        <v>261</v>
      </c>
      <c r="AQ17" s="614"/>
      <c r="AR17" s="614"/>
      <c r="AS17" s="614"/>
      <c r="AT17" s="614"/>
      <c r="AU17" s="614"/>
      <c r="AV17" s="614"/>
      <c r="AW17" s="614"/>
      <c r="AX17" s="614"/>
      <c r="AY17" s="614"/>
      <c r="AZ17" s="614"/>
      <c r="BA17" s="614"/>
      <c r="BB17" s="614"/>
      <c r="BC17" s="614"/>
      <c r="BD17" s="614"/>
      <c r="BE17" s="614"/>
      <c r="BF17" s="615"/>
      <c r="BG17" s="616" t="s">
        <v>228</v>
      </c>
      <c r="BH17" s="617"/>
      <c r="BI17" s="617"/>
      <c r="BJ17" s="617"/>
      <c r="BK17" s="617"/>
      <c r="BL17" s="617"/>
      <c r="BM17" s="617"/>
      <c r="BN17" s="618"/>
      <c r="BO17" s="665" t="s">
        <v>125</v>
      </c>
      <c r="BP17" s="665"/>
      <c r="BQ17" s="665"/>
      <c r="BR17" s="665"/>
      <c r="BS17" s="622" t="s">
        <v>125</v>
      </c>
      <c r="BT17" s="617"/>
      <c r="BU17" s="617"/>
      <c r="BV17" s="617"/>
      <c r="BW17" s="617"/>
      <c r="BX17" s="617"/>
      <c r="BY17" s="617"/>
      <c r="BZ17" s="617"/>
      <c r="CA17" s="617"/>
      <c r="CB17" s="646"/>
      <c r="CD17" s="647" t="s">
        <v>262</v>
      </c>
      <c r="CE17" s="644"/>
      <c r="CF17" s="644"/>
      <c r="CG17" s="644"/>
      <c r="CH17" s="644"/>
      <c r="CI17" s="644"/>
      <c r="CJ17" s="644"/>
      <c r="CK17" s="644"/>
      <c r="CL17" s="644"/>
      <c r="CM17" s="644"/>
      <c r="CN17" s="644"/>
      <c r="CO17" s="644"/>
      <c r="CP17" s="644"/>
      <c r="CQ17" s="645"/>
      <c r="CR17" s="616">
        <v>5197291</v>
      </c>
      <c r="CS17" s="617"/>
      <c r="CT17" s="617"/>
      <c r="CU17" s="617"/>
      <c r="CV17" s="617"/>
      <c r="CW17" s="617"/>
      <c r="CX17" s="617"/>
      <c r="CY17" s="618"/>
      <c r="CZ17" s="665">
        <v>9.1</v>
      </c>
      <c r="DA17" s="665"/>
      <c r="DB17" s="665"/>
      <c r="DC17" s="665"/>
      <c r="DD17" s="622" t="s">
        <v>125</v>
      </c>
      <c r="DE17" s="617"/>
      <c r="DF17" s="617"/>
      <c r="DG17" s="617"/>
      <c r="DH17" s="617"/>
      <c r="DI17" s="617"/>
      <c r="DJ17" s="617"/>
      <c r="DK17" s="617"/>
      <c r="DL17" s="617"/>
      <c r="DM17" s="617"/>
      <c r="DN17" s="617"/>
      <c r="DO17" s="617"/>
      <c r="DP17" s="618"/>
      <c r="DQ17" s="622">
        <v>5181014</v>
      </c>
      <c r="DR17" s="617"/>
      <c r="DS17" s="617"/>
      <c r="DT17" s="617"/>
      <c r="DU17" s="617"/>
      <c r="DV17" s="617"/>
      <c r="DW17" s="617"/>
      <c r="DX17" s="617"/>
      <c r="DY17" s="617"/>
      <c r="DZ17" s="617"/>
      <c r="EA17" s="617"/>
      <c r="EB17" s="617"/>
      <c r="EC17" s="646"/>
    </row>
    <row r="18" spans="2:133" ht="11.25" customHeight="1">
      <c r="B18" s="613" t="s">
        <v>263</v>
      </c>
      <c r="C18" s="614"/>
      <c r="D18" s="614"/>
      <c r="E18" s="614"/>
      <c r="F18" s="614"/>
      <c r="G18" s="614"/>
      <c r="H18" s="614"/>
      <c r="I18" s="614"/>
      <c r="J18" s="614"/>
      <c r="K18" s="614"/>
      <c r="L18" s="614"/>
      <c r="M18" s="614"/>
      <c r="N18" s="614"/>
      <c r="O18" s="614"/>
      <c r="P18" s="614"/>
      <c r="Q18" s="615"/>
      <c r="R18" s="616">
        <v>4382216</v>
      </c>
      <c r="S18" s="617"/>
      <c r="T18" s="617"/>
      <c r="U18" s="617"/>
      <c r="V18" s="617"/>
      <c r="W18" s="617"/>
      <c r="X18" s="617"/>
      <c r="Y18" s="618"/>
      <c r="Z18" s="665">
        <v>7.4</v>
      </c>
      <c r="AA18" s="665"/>
      <c r="AB18" s="665"/>
      <c r="AC18" s="665"/>
      <c r="AD18" s="666">
        <v>3886634</v>
      </c>
      <c r="AE18" s="666"/>
      <c r="AF18" s="666"/>
      <c r="AG18" s="666"/>
      <c r="AH18" s="666"/>
      <c r="AI18" s="666"/>
      <c r="AJ18" s="666"/>
      <c r="AK18" s="666"/>
      <c r="AL18" s="619">
        <v>11.6</v>
      </c>
      <c r="AM18" s="620"/>
      <c r="AN18" s="620"/>
      <c r="AO18" s="667"/>
      <c r="AP18" s="613" t="s">
        <v>264</v>
      </c>
      <c r="AQ18" s="614"/>
      <c r="AR18" s="614"/>
      <c r="AS18" s="614"/>
      <c r="AT18" s="614"/>
      <c r="AU18" s="614"/>
      <c r="AV18" s="614"/>
      <c r="AW18" s="614"/>
      <c r="AX18" s="614"/>
      <c r="AY18" s="614"/>
      <c r="AZ18" s="614"/>
      <c r="BA18" s="614"/>
      <c r="BB18" s="614"/>
      <c r="BC18" s="614"/>
      <c r="BD18" s="614"/>
      <c r="BE18" s="614"/>
      <c r="BF18" s="615"/>
      <c r="BG18" s="616" t="s">
        <v>125</v>
      </c>
      <c r="BH18" s="617"/>
      <c r="BI18" s="617"/>
      <c r="BJ18" s="617"/>
      <c r="BK18" s="617"/>
      <c r="BL18" s="617"/>
      <c r="BM18" s="617"/>
      <c r="BN18" s="618"/>
      <c r="BO18" s="665" t="s">
        <v>125</v>
      </c>
      <c r="BP18" s="665"/>
      <c r="BQ18" s="665"/>
      <c r="BR18" s="665"/>
      <c r="BS18" s="622" t="s">
        <v>228</v>
      </c>
      <c r="BT18" s="617"/>
      <c r="BU18" s="617"/>
      <c r="BV18" s="617"/>
      <c r="BW18" s="617"/>
      <c r="BX18" s="617"/>
      <c r="BY18" s="617"/>
      <c r="BZ18" s="617"/>
      <c r="CA18" s="617"/>
      <c r="CB18" s="646"/>
      <c r="CD18" s="647" t="s">
        <v>265</v>
      </c>
      <c r="CE18" s="644"/>
      <c r="CF18" s="644"/>
      <c r="CG18" s="644"/>
      <c r="CH18" s="644"/>
      <c r="CI18" s="644"/>
      <c r="CJ18" s="644"/>
      <c r="CK18" s="644"/>
      <c r="CL18" s="644"/>
      <c r="CM18" s="644"/>
      <c r="CN18" s="644"/>
      <c r="CO18" s="644"/>
      <c r="CP18" s="644"/>
      <c r="CQ18" s="645"/>
      <c r="CR18" s="616" t="s">
        <v>228</v>
      </c>
      <c r="CS18" s="617"/>
      <c r="CT18" s="617"/>
      <c r="CU18" s="617"/>
      <c r="CV18" s="617"/>
      <c r="CW18" s="617"/>
      <c r="CX18" s="617"/>
      <c r="CY18" s="618"/>
      <c r="CZ18" s="665" t="s">
        <v>228</v>
      </c>
      <c r="DA18" s="665"/>
      <c r="DB18" s="665"/>
      <c r="DC18" s="665"/>
      <c r="DD18" s="622" t="s">
        <v>125</v>
      </c>
      <c r="DE18" s="617"/>
      <c r="DF18" s="617"/>
      <c r="DG18" s="617"/>
      <c r="DH18" s="617"/>
      <c r="DI18" s="617"/>
      <c r="DJ18" s="617"/>
      <c r="DK18" s="617"/>
      <c r="DL18" s="617"/>
      <c r="DM18" s="617"/>
      <c r="DN18" s="617"/>
      <c r="DO18" s="617"/>
      <c r="DP18" s="618"/>
      <c r="DQ18" s="622" t="s">
        <v>169</v>
      </c>
      <c r="DR18" s="617"/>
      <c r="DS18" s="617"/>
      <c r="DT18" s="617"/>
      <c r="DU18" s="617"/>
      <c r="DV18" s="617"/>
      <c r="DW18" s="617"/>
      <c r="DX18" s="617"/>
      <c r="DY18" s="617"/>
      <c r="DZ18" s="617"/>
      <c r="EA18" s="617"/>
      <c r="EB18" s="617"/>
      <c r="EC18" s="646"/>
    </row>
    <row r="19" spans="2:133" ht="11.25" customHeight="1">
      <c r="B19" s="613" t="s">
        <v>266</v>
      </c>
      <c r="C19" s="614"/>
      <c r="D19" s="614"/>
      <c r="E19" s="614"/>
      <c r="F19" s="614"/>
      <c r="G19" s="614"/>
      <c r="H19" s="614"/>
      <c r="I19" s="614"/>
      <c r="J19" s="614"/>
      <c r="K19" s="614"/>
      <c r="L19" s="614"/>
      <c r="M19" s="614"/>
      <c r="N19" s="614"/>
      <c r="O19" s="614"/>
      <c r="P19" s="614"/>
      <c r="Q19" s="615"/>
      <c r="R19" s="616">
        <v>3886634</v>
      </c>
      <c r="S19" s="617"/>
      <c r="T19" s="617"/>
      <c r="U19" s="617"/>
      <c r="V19" s="617"/>
      <c r="W19" s="617"/>
      <c r="X19" s="617"/>
      <c r="Y19" s="618"/>
      <c r="Z19" s="665">
        <v>6.5</v>
      </c>
      <c r="AA19" s="665"/>
      <c r="AB19" s="665"/>
      <c r="AC19" s="665"/>
      <c r="AD19" s="666">
        <v>3886634</v>
      </c>
      <c r="AE19" s="666"/>
      <c r="AF19" s="666"/>
      <c r="AG19" s="666"/>
      <c r="AH19" s="666"/>
      <c r="AI19" s="666"/>
      <c r="AJ19" s="666"/>
      <c r="AK19" s="666"/>
      <c r="AL19" s="619">
        <v>11.6</v>
      </c>
      <c r="AM19" s="620"/>
      <c r="AN19" s="620"/>
      <c r="AO19" s="667"/>
      <c r="AP19" s="613" t="s">
        <v>267</v>
      </c>
      <c r="AQ19" s="614"/>
      <c r="AR19" s="614"/>
      <c r="AS19" s="614"/>
      <c r="AT19" s="614"/>
      <c r="AU19" s="614"/>
      <c r="AV19" s="614"/>
      <c r="AW19" s="614"/>
      <c r="AX19" s="614"/>
      <c r="AY19" s="614"/>
      <c r="AZ19" s="614"/>
      <c r="BA19" s="614"/>
      <c r="BB19" s="614"/>
      <c r="BC19" s="614"/>
      <c r="BD19" s="614"/>
      <c r="BE19" s="614"/>
      <c r="BF19" s="615"/>
      <c r="BG19" s="616">
        <v>2135726</v>
      </c>
      <c r="BH19" s="617"/>
      <c r="BI19" s="617"/>
      <c r="BJ19" s="617"/>
      <c r="BK19" s="617"/>
      <c r="BL19" s="617"/>
      <c r="BM19" s="617"/>
      <c r="BN19" s="618"/>
      <c r="BO19" s="665">
        <v>7.8</v>
      </c>
      <c r="BP19" s="665"/>
      <c r="BQ19" s="665"/>
      <c r="BR19" s="665"/>
      <c r="BS19" s="622" t="s">
        <v>228</v>
      </c>
      <c r="BT19" s="617"/>
      <c r="BU19" s="617"/>
      <c r="BV19" s="617"/>
      <c r="BW19" s="617"/>
      <c r="BX19" s="617"/>
      <c r="BY19" s="617"/>
      <c r="BZ19" s="617"/>
      <c r="CA19" s="617"/>
      <c r="CB19" s="646"/>
      <c r="CD19" s="647" t="s">
        <v>268</v>
      </c>
      <c r="CE19" s="644"/>
      <c r="CF19" s="644"/>
      <c r="CG19" s="644"/>
      <c r="CH19" s="644"/>
      <c r="CI19" s="644"/>
      <c r="CJ19" s="644"/>
      <c r="CK19" s="644"/>
      <c r="CL19" s="644"/>
      <c r="CM19" s="644"/>
      <c r="CN19" s="644"/>
      <c r="CO19" s="644"/>
      <c r="CP19" s="644"/>
      <c r="CQ19" s="645"/>
      <c r="CR19" s="616" t="s">
        <v>169</v>
      </c>
      <c r="CS19" s="617"/>
      <c r="CT19" s="617"/>
      <c r="CU19" s="617"/>
      <c r="CV19" s="617"/>
      <c r="CW19" s="617"/>
      <c r="CX19" s="617"/>
      <c r="CY19" s="618"/>
      <c r="CZ19" s="665" t="s">
        <v>169</v>
      </c>
      <c r="DA19" s="665"/>
      <c r="DB19" s="665"/>
      <c r="DC19" s="665"/>
      <c r="DD19" s="622" t="s">
        <v>169</v>
      </c>
      <c r="DE19" s="617"/>
      <c r="DF19" s="617"/>
      <c r="DG19" s="617"/>
      <c r="DH19" s="617"/>
      <c r="DI19" s="617"/>
      <c r="DJ19" s="617"/>
      <c r="DK19" s="617"/>
      <c r="DL19" s="617"/>
      <c r="DM19" s="617"/>
      <c r="DN19" s="617"/>
      <c r="DO19" s="617"/>
      <c r="DP19" s="618"/>
      <c r="DQ19" s="622" t="s">
        <v>125</v>
      </c>
      <c r="DR19" s="617"/>
      <c r="DS19" s="617"/>
      <c r="DT19" s="617"/>
      <c r="DU19" s="617"/>
      <c r="DV19" s="617"/>
      <c r="DW19" s="617"/>
      <c r="DX19" s="617"/>
      <c r="DY19" s="617"/>
      <c r="DZ19" s="617"/>
      <c r="EA19" s="617"/>
      <c r="EB19" s="617"/>
      <c r="EC19" s="646"/>
    </row>
    <row r="20" spans="2:133" ht="11.25" customHeight="1">
      <c r="B20" s="613" t="s">
        <v>269</v>
      </c>
      <c r="C20" s="614"/>
      <c r="D20" s="614"/>
      <c r="E20" s="614"/>
      <c r="F20" s="614"/>
      <c r="G20" s="614"/>
      <c r="H20" s="614"/>
      <c r="I20" s="614"/>
      <c r="J20" s="614"/>
      <c r="K20" s="614"/>
      <c r="L20" s="614"/>
      <c r="M20" s="614"/>
      <c r="N20" s="614"/>
      <c r="O20" s="614"/>
      <c r="P20" s="614"/>
      <c r="Q20" s="615"/>
      <c r="R20" s="616">
        <v>495505</v>
      </c>
      <c r="S20" s="617"/>
      <c r="T20" s="617"/>
      <c r="U20" s="617"/>
      <c r="V20" s="617"/>
      <c r="W20" s="617"/>
      <c r="X20" s="617"/>
      <c r="Y20" s="618"/>
      <c r="Z20" s="665">
        <v>0.8</v>
      </c>
      <c r="AA20" s="665"/>
      <c r="AB20" s="665"/>
      <c r="AC20" s="665"/>
      <c r="AD20" s="666" t="s">
        <v>169</v>
      </c>
      <c r="AE20" s="666"/>
      <c r="AF20" s="666"/>
      <c r="AG20" s="666"/>
      <c r="AH20" s="666"/>
      <c r="AI20" s="666"/>
      <c r="AJ20" s="666"/>
      <c r="AK20" s="666"/>
      <c r="AL20" s="619" t="s">
        <v>125</v>
      </c>
      <c r="AM20" s="620"/>
      <c r="AN20" s="620"/>
      <c r="AO20" s="667"/>
      <c r="AP20" s="613" t="s">
        <v>270</v>
      </c>
      <c r="AQ20" s="614"/>
      <c r="AR20" s="614"/>
      <c r="AS20" s="614"/>
      <c r="AT20" s="614"/>
      <c r="AU20" s="614"/>
      <c r="AV20" s="614"/>
      <c r="AW20" s="614"/>
      <c r="AX20" s="614"/>
      <c r="AY20" s="614"/>
      <c r="AZ20" s="614"/>
      <c r="BA20" s="614"/>
      <c r="BB20" s="614"/>
      <c r="BC20" s="614"/>
      <c r="BD20" s="614"/>
      <c r="BE20" s="614"/>
      <c r="BF20" s="615"/>
      <c r="BG20" s="616">
        <v>2135726</v>
      </c>
      <c r="BH20" s="617"/>
      <c r="BI20" s="617"/>
      <c r="BJ20" s="617"/>
      <c r="BK20" s="617"/>
      <c r="BL20" s="617"/>
      <c r="BM20" s="617"/>
      <c r="BN20" s="618"/>
      <c r="BO20" s="665">
        <v>7.8</v>
      </c>
      <c r="BP20" s="665"/>
      <c r="BQ20" s="665"/>
      <c r="BR20" s="665"/>
      <c r="BS20" s="622" t="s">
        <v>228</v>
      </c>
      <c r="BT20" s="617"/>
      <c r="BU20" s="617"/>
      <c r="BV20" s="617"/>
      <c r="BW20" s="617"/>
      <c r="BX20" s="617"/>
      <c r="BY20" s="617"/>
      <c r="BZ20" s="617"/>
      <c r="CA20" s="617"/>
      <c r="CB20" s="646"/>
      <c r="CD20" s="647" t="s">
        <v>271</v>
      </c>
      <c r="CE20" s="644"/>
      <c r="CF20" s="644"/>
      <c r="CG20" s="644"/>
      <c r="CH20" s="644"/>
      <c r="CI20" s="644"/>
      <c r="CJ20" s="644"/>
      <c r="CK20" s="644"/>
      <c r="CL20" s="644"/>
      <c r="CM20" s="644"/>
      <c r="CN20" s="644"/>
      <c r="CO20" s="644"/>
      <c r="CP20" s="644"/>
      <c r="CQ20" s="645"/>
      <c r="CR20" s="616">
        <v>57331167</v>
      </c>
      <c r="CS20" s="617"/>
      <c r="CT20" s="617"/>
      <c r="CU20" s="617"/>
      <c r="CV20" s="617"/>
      <c r="CW20" s="617"/>
      <c r="CX20" s="617"/>
      <c r="CY20" s="618"/>
      <c r="CZ20" s="665">
        <v>100</v>
      </c>
      <c r="DA20" s="665"/>
      <c r="DB20" s="665"/>
      <c r="DC20" s="665"/>
      <c r="DD20" s="622">
        <v>6404299</v>
      </c>
      <c r="DE20" s="617"/>
      <c r="DF20" s="617"/>
      <c r="DG20" s="617"/>
      <c r="DH20" s="617"/>
      <c r="DI20" s="617"/>
      <c r="DJ20" s="617"/>
      <c r="DK20" s="617"/>
      <c r="DL20" s="617"/>
      <c r="DM20" s="617"/>
      <c r="DN20" s="617"/>
      <c r="DO20" s="617"/>
      <c r="DP20" s="618"/>
      <c r="DQ20" s="622">
        <v>38548500</v>
      </c>
      <c r="DR20" s="617"/>
      <c r="DS20" s="617"/>
      <c r="DT20" s="617"/>
      <c r="DU20" s="617"/>
      <c r="DV20" s="617"/>
      <c r="DW20" s="617"/>
      <c r="DX20" s="617"/>
      <c r="DY20" s="617"/>
      <c r="DZ20" s="617"/>
      <c r="EA20" s="617"/>
      <c r="EB20" s="617"/>
      <c r="EC20" s="646"/>
    </row>
    <row r="21" spans="2:133" ht="11.25" customHeight="1">
      <c r="B21" s="613" t="s">
        <v>272</v>
      </c>
      <c r="C21" s="614"/>
      <c r="D21" s="614"/>
      <c r="E21" s="614"/>
      <c r="F21" s="614"/>
      <c r="G21" s="614"/>
      <c r="H21" s="614"/>
      <c r="I21" s="614"/>
      <c r="J21" s="614"/>
      <c r="K21" s="614"/>
      <c r="L21" s="614"/>
      <c r="M21" s="614"/>
      <c r="N21" s="614"/>
      <c r="O21" s="614"/>
      <c r="P21" s="614"/>
      <c r="Q21" s="615"/>
      <c r="R21" s="616">
        <v>77</v>
      </c>
      <c r="S21" s="617"/>
      <c r="T21" s="617"/>
      <c r="U21" s="617"/>
      <c r="V21" s="617"/>
      <c r="W21" s="617"/>
      <c r="X21" s="617"/>
      <c r="Y21" s="618"/>
      <c r="Z21" s="665">
        <v>0</v>
      </c>
      <c r="AA21" s="665"/>
      <c r="AB21" s="665"/>
      <c r="AC21" s="665"/>
      <c r="AD21" s="666" t="s">
        <v>169</v>
      </c>
      <c r="AE21" s="666"/>
      <c r="AF21" s="666"/>
      <c r="AG21" s="666"/>
      <c r="AH21" s="666"/>
      <c r="AI21" s="666"/>
      <c r="AJ21" s="666"/>
      <c r="AK21" s="666"/>
      <c r="AL21" s="619" t="s">
        <v>125</v>
      </c>
      <c r="AM21" s="620"/>
      <c r="AN21" s="620"/>
      <c r="AO21" s="667"/>
      <c r="AP21" s="711" t="s">
        <v>273</v>
      </c>
      <c r="AQ21" s="718"/>
      <c r="AR21" s="718"/>
      <c r="AS21" s="718"/>
      <c r="AT21" s="718"/>
      <c r="AU21" s="718"/>
      <c r="AV21" s="718"/>
      <c r="AW21" s="718"/>
      <c r="AX21" s="718"/>
      <c r="AY21" s="718"/>
      <c r="AZ21" s="718"/>
      <c r="BA21" s="718"/>
      <c r="BB21" s="718"/>
      <c r="BC21" s="718"/>
      <c r="BD21" s="718"/>
      <c r="BE21" s="718"/>
      <c r="BF21" s="713"/>
      <c r="BG21" s="616" t="s">
        <v>228</v>
      </c>
      <c r="BH21" s="617"/>
      <c r="BI21" s="617"/>
      <c r="BJ21" s="617"/>
      <c r="BK21" s="617"/>
      <c r="BL21" s="617"/>
      <c r="BM21" s="617"/>
      <c r="BN21" s="618"/>
      <c r="BO21" s="665" t="s">
        <v>228</v>
      </c>
      <c r="BP21" s="665"/>
      <c r="BQ21" s="665"/>
      <c r="BR21" s="665"/>
      <c r="BS21" s="622" t="s">
        <v>169</v>
      </c>
      <c r="BT21" s="617"/>
      <c r="BU21" s="617"/>
      <c r="BV21" s="617"/>
      <c r="BW21" s="617"/>
      <c r="BX21" s="617"/>
      <c r="BY21" s="617"/>
      <c r="BZ21" s="617"/>
      <c r="CA21" s="617"/>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13" t="s">
        <v>274</v>
      </c>
      <c r="C22" s="614"/>
      <c r="D22" s="614"/>
      <c r="E22" s="614"/>
      <c r="F22" s="614"/>
      <c r="G22" s="614"/>
      <c r="H22" s="614"/>
      <c r="I22" s="614"/>
      <c r="J22" s="614"/>
      <c r="K22" s="614"/>
      <c r="L22" s="614"/>
      <c r="M22" s="614"/>
      <c r="N22" s="614"/>
      <c r="O22" s="614"/>
      <c r="P22" s="614"/>
      <c r="Q22" s="615"/>
      <c r="R22" s="616">
        <v>35883589</v>
      </c>
      <c r="S22" s="617"/>
      <c r="T22" s="617"/>
      <c r="U22" s="617"/>
      <c r="V22" s="617"/>
      <c r="W22" s="617"/>
      <c r="X22" s="617"/>
      <c r="Y22" s="618"/>
      <c r="Z22" s="665">
        <v>60.3</v>
      </c>
      <c r="AA22" s="665"/>
      <c r="AB22" s="665"/>
      <c r="AC22" s="665"/>
      <c r="AD22" s="666">
        <v>33252281</v>
      </c>
      <c r="AE22" s="666"/>
      <c r="AF22" s="666"/>
      <c r="AG22" s="666"/>
      <c r="AH22" s="666"/>
      <c r="AI22" s="666"/>
      <c r="AJ22" s="666"/>
      <c r="AK22" s="666"/>
      <c r="AL22" s="619">
        <v>99.4</v>
      </c>
      <c r="AM22" s="620"/>
      <c r="AN22" s="620"/>
      <c r="AO22" s="667"/>
      <c r="AP22" s="711" t="s">
        <v>275</v>
      </c>
      <c r="AQ22" s="718"/>
      <c r="AR22" s="718"/>
      <c r="AS22" s="718"/>
      <c r="AT22" s="718"/>
      <c r="AU22" s="718"/>
      <c r="AV22" s="718"/>
      <c r="AW22" s="718"/>
      <c r="AX22" s="718"/>
      <c r="AY22" s="718"/>
      <c r="AZ22" s="718"/>
      <c r="BA22" s="718"/>
      <c r="BB22" s="718"/>
      <c r="BC22" s="718"/>
      <c r="BD22" s="718"/>
      <c r="BE22" s="718"/>
      <c r="BF22" s="713"/>
      <c r="BG22" s="616" t="s">
        <v>228</v>
      </c>
      <c r="BH22" s="617"/>
      <c r="BI22" s="617"/>
      <c r="BJ22" s="617"/>
      <c r="BK22" s="617"/>
      <c r="BL22" s="617"/>
      <c r="BM22" s="617"/>
      <c r="BN22" s="618"/>
      <c r="BO22" s="665" t="s">
        <v>125</v>
      </c>
      <c r="BP22" s="665"/>
      <c r="BQ22" s="665"/>
      <c r="BR22" s="665"/>
      <c r="BS22" s="622" t="s">
        <v>169</v>
      </c>
      <c r="BT22" s="617"/>
      <c r="BU22" s="617"/>
      <c r="BV22" s="617"/>
      <c r="BW22" s="617"/>
      <c r="BX22" s="617"/>
      <c r="BY22" s="617"/>
      <c r="BZ22" s="617"/>
      <c r="CA22" s="617"/>
      <c r="CB22" s="646"/>
      <c r="CD22" s="720" t="s">
        <v>276</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13" t="s">
        <v>277</v>
      </c>
      <c r="C23" s="614"/>
      <c r="D23" s="614"/>
      <c r="E23" s="614"/>
      <c r="F23" s="614"/>
      <c r="G23" s="614"/>
      <c r="H23" s="614"/>
      <c r="I23" s="614"/>
      <c r="J23" s="614"/>
      <c r="K23" s="614"/>
      <c r="L23" s="614"/>
      <c r="M23" s="614"/>
      <c r="N23" s="614"/>
      <c r="O23" s="614"/>
      <c r="P23" s="614"/>
      <c r="Q23" s="615"/>
      <c r="R23" s="616">
        <v>24073</v>
      </c>
      <c r="S23" s="617"/>
      <c r="T23" s="617"/>
      <c r="U23" s="617"/>
      <c r="V23" s="617"/>
      <c r="W23" s="617"/>
      <c r="X23" s="617"/>
      <c r="Y23" s="618"/>
      <c r="Z23" s="665">
        <v>0</v>
      </c>
      <c r="AA23" s="665"/>
      <c r="AB23" s="665"/>
      <c r="AC23" s="665"/>
      <c r="AD23" s="666">
        <v>24073</v>
      </c>
      <c r="AE23" s="666"/>
      <c r="AF23" s="666"/>
      <c r="AG23" s="666"/>
      <c r="AH23" s="666"/>
      <c r="AI23" s="666"/>
      <c r="AJ23" s="666"/>
      <c r="AK23" s="666"/>
      <c r="AL23" s="619">
        <v>0.1</v>
      </c>
      <c r="AM23" s="620"/>
      <c r="AN23" s="620"/>
      <c r="AO23" s="667"/>
      <c r="AP23" s="711" t="s">
        <v>278</v>
      </c>
      <c r="AQ23" s="718"/>
      <c r="AR23" s="718"/>
      <c r="AS23" s="718"/>
      <c r="AT23" s="718"/>
      <c r="AU23" s="718"/>
      <c r="AV23" s="718"/>
      <c r="AW23" s="718"/>
      <c r="AX23" s="718"/>
      <c r="AY23" s="718"/>
      <c r="AZ23" s="718"/>
      <c r="BA23" s="718"/>
      <c r="BB23" s="718"/>
      <c r="BC23" s="718"/>
      <c r="BD23" s="718"/>
      <c r="BE23" s="718"/>
      <c r="BF23" s="713"/>
      <c r="BG23" s="616">
        <v>2135726</v>
      </c>
      <c r="BH23" s="617"/>
      <c r="BI23" s="617"/>
      <c r="BJ23" s="617"/>
      <c r="BK23" s="617"/>
      <c r="BL23" s="617"/>
      <c r="BM23" s="617"/>
      <c r="BN23" s="618"/>
      <c r="BO23" s="665">
        <v>7.8</v>
      </c>
      <c r="BP23" s="665"/>
      <c r="BQ23" s="665"/>
      <c r="BR23" s="665"/>
      <c r="BS23" s="622" t="s">
        <v>125</v>
      </c>
      <c r="BT23" s="617"/>
      <c r="BU23" s="617"/>
      <c r="BV23" s="617"/>
      <c r="BW23" s="617"/>
      <c r="BX23" s="617"/>
      <c r="BY23" s="617"/>
      <c r="BZ23" s="617"/>
      <c r="CA23" s="617"/>
      <c r="CB23" s="646"/>
      <c r="CD23" s="720" t="s">
        <v>217</v>
      </c>
      <c r="CE23" s="721"/>
      <c r="CF23" s="721"/>
      <c r="CG23" s="721"/>
      <c r="CH23" s="721"/>
      <c r="CI23" s="721"/>
      <c r="CJ23" s="721"/>
      <c r="CK23" s="721"/>
      <c r="CL23" s="721"/>
      <c r="CM23" s="721"/>
      <c r="CN23" s="721"/>
      <c r="CO23" s="721"/>
      <c r="CP23" s="721"/>
      <c r="CQ23" s="722"/>
      <c r="CR23" s="720" t="s">
        <v>279</v>
      </c>
      <c r="CS23" s="721"/>
      <c r="CT23" s="721"/>
      <c r="CU23" s="721"/>
      <c r="CV23" s="721"/>
      <c r="CW23" s="721"/>
      <c r="CX23" s="721"/>
      <c r="CY23" s="722"/>
      <c r="CZ23" s="720" t="s">
        <v>280</v>
      </c>
      <c r="DA23" s="721"/>
      <c r="DB23" s="721"/>
      <c r="DC23" s="722"/>
      <c r="DD23" s="720" t="s">
        <v>281</v>
      </c>
      <c r="DE23" s="721"/>
      <c r="DF23" s="721"/>
      <c r="DG23" s="721"/>
      <c r="DH23" s="721"/>
      <c r="DI23" s="721"/>
      <c r="DJ23" s="721"/>
      <c r="DK23" s="722"/>
      <c r="DL23" s="729" t="s">
        <v>282</v>
      </c>
      <c r="DM23" s="730"/>
      <c r="DN23" s="730"/>
      <c r="DO23" s="730"/>
      <c r="DP23" s="730"/>
      <c r="DQ23" s="730"/>
      <c r="DR23" s="730"/>
      <c r="DS23" s="730"/>
      <c r="DT23" s="730"/>
      <c r="DU23" s="730"/>
      <c r="DV23" s="731"/>
      <c r="DW23" s="720" t="s">
        <v>283</v>
      </c>
      <c r="DX23" s="721"/>
      <c r="DY23" s="721"/>
      <c r="DZ23" s="721"/>
      <c r="EA23" s="721"/>
      <c r="EB23" s="721"/>
      <c r="EC23" s="722"/>
    </row>
    <row r="24" spans="2:133" ht="11.25" customHeight="1">
      <c r="B24" s="613" t="s">
        <v>284</v>
      </c>
      <c r="C24" s="614"/>
      <c r="D24" s="614"/>
      <c r="E24" s="614"/>
      <c r="F24" s="614"/>
      <c r="G24" s="614"/>
      <c r="H24" s="614"/>
      <c r="I24" s="614"/>
      <c r="J24" s="614"/>
      <c r="K24" s="614"/>
      <c r="L24" s="614"/>
      <c r="M24" s="614"/>
      <c r="N24" s="614"/>
      <c r="O24" s="614"/>
      <c r="P24" s="614"/>
      <c r="Q24" s="615"/>
      <c r="R24" s="616">
        <v>346989</v>
      </c>
      <c r="S24" s="617"/>
      <c r="T24" s="617"/>
      <c r="U24" s="617"/>
      <c r="V24" s="617"/>
      <c r="W24" s="617"/>
      <c r="X24" s="617"/>
      <c r="Y24" s="618"/>
      <c r="Z24" s="665">
        <v>0.6</v>
      </c>
      <c r="AA24" s="665"/>
      <c r="AB24" s="665"/>
      <c r="AC24" s="665"/>
      <c r="AD24" s="666" t="s">
        <v>228</v>
      </c>
      <c r="AE24" s="666"/>
      <c r="AF24" s="666"/>
      <c r="AG24" s="666"/>
      <c r="AH24" s="666"/>
      <c r="AI24" s="666"/>
      <c r="AJ24" s="666"/>
      <c r="AK24" s="666"/>
      <c r="AL24" s="619" t="s">
        <v>125</v>
      </c>
      <c r="AM24" s="620"/>
      <c r="AN24" s="620"/>
      <c r="AO24" s="667"/>
      <c r="AP24" s="711" t="s">
        <v>285</v>
      </c>
      <c r="AQ24" s="718"/>
      <c r="AR24" s="718"/>
      <c r="AS24" s="718"/>
      <c r="AT24" s="718"/>
      <c r="AU24" s="718"/>
      <c r="AV24" s="718"/>
      <c r="AW24" s="718"/>
      <c r="AX24" s="718"/>
      <c r="AY24" s="718"/>
      <c r="AZ24" s="718"/>
      <c r="BA24" s="718"/>
      <c r="BB24" s="718"/>
      <c r="BC24" s="718"/>
      <c r="BD24" s="718"/>
      <c r="BE24" s="718"/>
      <c r="BF24" s="713"/>
      <c r="BG24" s="616" t="s">
        <v>125</v>
      </c>
      <c r="BH24" s="617"/>
      <c r="BI24" s="617"/>
      <c r="BJ24" s="617"/>
      <c r="BK24" s="617"/>
      <c r="BL24" s="617"/>
      <c r="BM24" s="617"/>
      <c r="BN24" s="618"/>
      <c r="BO24" s="665" t="s">
        <v>228</v>
      </c>
      <c r="BP24" s="665"/>
      <c r="BQ24" s="665"/>
      <c r="BR24" s="665"/>
      <c r="BS24" s="622" t="s">
        <v>125</v>
      </c>
      <c r="BT24" s="617"/>
      <c r="BU24" s="617"/>
      <c r="BV24" s="617"/>
      <c r="BW24" s="617"/>
      <c r="BX24" s="617"/>
      <c r="BY24" s="617"/>
      <c r="BZ24" s="617"/>
      <c r="CA24" s="617"/>
      <c r="CB24" s="646"/>
      <c r="CD24" s="674" t="s">
        <v>286</v>
      </c>
      <c r="CE24" s="675"/>
      <c r="CF24" s="675"/>
      <c r="CG24" s="675"/>
      <c r="CH24" s="675"/>
      <c r="CI24" s="675"/>
      <c r="CJ24" s="675"/>
      <c r="CK24" s="675"/>
      <c r="CL24" s="675"/>
      <c r="CM24" s="675"/>
      <c r="CN24" s="675"/>
      <c r="CO24" s="675"/>
      <c r="CP24" s="675"/>
      <c r="CQ24" s="676"/>
      <c r="CR24" s="668">
        <v>26284450</v>
      </c>
      <c r="CS24" s="669"/>
      <c r="CT24" s="669"/>
      <c r="CU24" s="669"/>
      <c r="CV24" s="669"/>
      <c r="CW24" s="669"/>
      <c r="CX24" s="669"/>
      <c r="CY24" s="715"/>
      <c r="CZ24" s="716">
        <v>45.8</v>
      </c>
      <c r="DA24" s="685"/>
      <c r="DB24" s="685"/>
      <c r="DC24" s="719"/>
      <c r="DD24" s="714">
        <v>17771526</v>
      </c>
      <c r="DE24" s="669"/>
      <c r="DF24" s="669"/>
      <c r="DG24" s="669"/>
      <c r="DH24" s="669"/>
      <c r="DI24" s="669"/>
      <c r="DJ24" s="669"/>
      <c r="DK24" s="715"/>
      <c r="DL24" s="714">
        <v>17630885</v>
      </c>
      <c r="DM24" s="669"/>
      <c r="DN24" s="669"/>
      <c r="DO24" s="669"/>
      <c r="DP24" s="669"/>
      <c r="DQ24" s="669"/>
      <c r="DR24" s="669"/>
      <c r="DS24" s="669"/>
      <c r="DT24" s="669"/>
      <c r="DU24" s="669"/>
      <c r="DV24" s="715"/>
      <c r="DW24" s="716">
        <v>49.5</v>
      </c>
      <c r="DX24" s="685"/>
      <c r="DY24" s="685"/>
      <c r="DZ24" s="685"/>
      <c r="EA24" s="685"/>
      <c r="EB24" s="685"/>
      <c r="EC24" s="717"/>
    </row>
    <row r="25" spans="2:133" ht="11.25" customHeight="1">
      <c r="B25" s="613" t="s">
        <v>287</v>
      </c>
      <c r="C25" s="614"/>
      <c r="D25" s="614"/>
      <c r="E25" s="614"/>
      <c r="F25" s="614"/>
      <c r="G25" s="614"/>
      <c r="H25" s="614"/>
      <c r="I25" s="614"/>
      <c r="J25" s="614"/>
      <c r="K25" s="614"/>
      <c r="L25" s="614"/>
      <c r="M25" s="614"/>
      <c r="N25" s="614"/>
      <c r="O25" s="614"/>
      <c r="P25" s="614"/>
      <c r="Q25" s="615"/>
      <c r="R25" s="616">
        <v>1303892</v>
      </c>
      <c r="S25" s="617"/>
      <c r="T25" s="617"/>
      <c r="U25" s="617"/>
      <c r="V25" s="617"/>
      <c r="W25" s="617"/>
      <c r="X25" s="617"/>
      <c r="Y25" s="618"/>
      <c r="Z25" s="665">
        <v>2.2000000000000002</v>
      </c>
      <c r="AA25" s="665"/>
      <c r="AB25" s="665"/>
      <c r="AC25" s="665"/>
      <c r="AD25" s="666">
        <v>154881</v>
      </c>
      <c r="AE25" s="666"/>
      <c r="AF25" s="666"/>
      <c r="AG25" s="666"/>
      <c r="AH25" s="666"/>
      <c r="AI25" s="666"/>
      <c r="AJ25" s="666"/>
      <c r="AK25" s="666"/>
      <c r="AL25" s="619">
        <v>0.5</v>
      </c>
      <c r="AM25" s="620"/>
      <c r="AN25" s="620"/>
      <c r="AO25" s="667"/>
      <c r="AP25" s="711" t="s">
        <v>288</v>
      </c>
      <c r="AQ25" s="718"/>
      <c r="AR25" s="718"/>
      <c r="AS25" s="718"/>
      <c r="AT25" s="718"/>
      <c r="AU25" s="718"/>
      <c r="AV25" s="718"/>
      <c r="AW25" s="718"/>
      <c r="AX25" s="718"/>
      <c r="AY25" s="718"/>
      <c r="AZ25" s="718"/>
      <c r="BA25" s="718"/>
      <c r="BB25" s="718"/>
      <c r="BC25" s="718"/>
      <c r="BD25" s="718"/>
      <c r="BE25" s="718"/>
      <c r="BF25" s="713"/>
      <c r="BG25" s="616" t="s">
        <v>125</v>
      </c>
      <c r="BH25" s="617"/>
      <c r="BI25" s="617"/>
      <c r="BJ25" s="617"/>
      <c r="BK25" s="617"/>
      <c r="BL25" s="617"/>
      <c r="BM25" s="617"/>
      <c r="BN25" s="618"/>
      <c r="BO25" s="665" t="s">
        <v>125</v>
      </c>
      <c r="BP25" s="665"/>
      <c r="BQ25" s="665"/>
      <c r="BR25" s="665"/>
      <c r="BS25" s="622" t="s">
        <v>169</v>
      </c>
      <c r="BT25" s="617"/>
      <c r="BU25" s="617"/>
      <c r="BV25" s="617"/>
      <c r="BW25" s="617"/>
      <c r="BX25" s="617"/>
      <c r="BY25" s="617"/>
      <c r="BZ25" s="617"/>
      <c r="CA25" s="617"/>
      <c r="CB25" s="646"/>
      <c r="CD25" s="647" t="s">
        <v>289</v>
      </c>
      <c r="CE25" s="644"/>
      <c r="CF25" s="644"/>
      <c r="CG25" s="644"/>
      <c r="CH25" s="644"/>
      <c r="CI25" s="644"/>
      <c r="CJ25" s="644"/>
      <c r="CK25" s="644"/>
      <c r="CL25" s="644"/>
      <c r="CM25" s="644"/>
      <c r="CN25" s="644"/>
      <c r="CO25" s="644"/>
      <c r="CP25" s="644"/>
      <c r="CQ25" s="645"/>
      <c r="CR25" s="616">
        <v>8912062</v>
      </c>
      <c r="CS25" s="635"/>
      <c r="CT25" s="635"/>
      <c r="CU25" s="635"/>
      <c r="CV25" s="635"/>
      <c r="CW25" s="635"/>
      <c r="CX25" s="635"/>
      <c r="CY25" s="636"/>
      <c r="CZ25" s="619">
        <v>15.5</v>
      </c>
      <c r="DA25" s="637"/>
      <c r="DB25" s="637"/>
      <c r="DC25" s="638"/>
      <c r="DD25" s="622">
        <v>8200408</v>
      </c>
      <c r="DE25" s="635"/>
      <c r="DF25" s="635"/>
      <c r="DG25" s="635"/>
      <c r="DH25" s="635"/>
      <c r="DI25" s="635"/>
      <c r="DJ25" s="635"/>
      <c r="DK25" s="636"/>
      <c r="DL25" s="622">
        <v>8075800</v>
      </c>
      <c r="DM25" s="635"/>
      <c r="DN25" s="635"/>
      <c r="DO25" s="635"/>
      <c r="DP25" s="635"/>
      <c r="DQ25" s="635"/>
      <c r="DR25" s="635"/>
      <c r="DS25" s="635"/>
      <c r="DT25" s="635"/>
      <c r="DU25" s="635"/>
      <c r="DV25" s="636"/>
      <c r="DW25" s="619">
        <v>22.7</v>
      </c>
      <c r="DX25" s="637"/>
      <c r="DY25" s="637"/>
      <c r="DZ25" s="637"/>
      <c r="EA25" s="637"/>
      <c r="EB25" s="637"/>
      <c r="EC25" s="639"/>
    </row>
    <row r="26" spans="2:133" ht="11.25" customHeight="1">
      <c r="B26" s="613" t="s">
        <v>290</v>
      </c>
      <c r="C26" s="614"/>
      <c r="D26" s="614"/>
      <c r="E26" s="614"/>
      <c r="F26" s="614"/>
      <c r="G26" s="614"/>
      <c r="H26" s="614"/>
      <c r="I26" s="614"/>
      <c r="J26" s="614"/>
      <c r="K26" s="614"/>
      <c r="L26" s="614"/>
      <c r="M26" s="614"/>
      <c r="N26" s="614"/>
      <c r="O26" s="614"/>
      <c r="P26" s="614"/>
      <c r="Q26" s="615"/>
      <c r="R26" s="616">
        <v>326342</v>
      </c>
      <c r="S26" s="617"/>
      <c r="T26" s="617"/>
      <c r="U26" s="617"/>
      <c r="V26" s="617"/>
      <c r="W26" s="617"/>
      <c r="X26" s="617"/>
      <c r="Y26" s="618"/>
      <c r="Z26" s="665">
        <v>0.5</v>
      </c>
      <c r="AA26" s="665"/>
      <c r="AB26" s="665"/>
      <c r="AC26" s="665"/>
      <c r="AD26" s="666" t="s">
        <v>125</v>
      </c>
      <c r="AE26" s="666"/>
      <c r="AF26" s="666"/>
      <c r="AG26" s="666"/>
      <c r="AH26" s="666"/>
      <c r="AI26" s="666"/>
      <c r="AJ26" s="666"/>
      <c r="AK26" s="666"/>
      <c r="AL26" s="619" t="s">
        <v>125</v>
      </c>
      <c r="AM26" s="620"/>
      <c r="AN26" s="620"/>
      <c r="AO26" s="667"/>
      <c r="AP26" s="711" t="s">
        <v>291</v>
      </c>
      <c r="AQ26" s="712"/>
      <c r="AR26" s="712"/>
      <c r="AS26" s="712"/>
      <c r="AT26" s="712"/>
      <c r="AU26" s="712"/>
      <c r="AV26" s="712"/>
      <c r="AW26" s="712"/>
      <c r="AX26" s="712"/>
      <c r="AY26" s="712"/>
      <c r="AZ26" s="712"/>
      <c r="BA26" s="712"/>
      <c r="BB26" s="712"/>
      <c r="BC26" s="712"/>
      <c r="BD26" s="712"/>
      <c r="BE26" s="712"/>
      <c r="BF26" s="713"/>
      <c r="BG26" s="616" t="s">
        <v>169</v>
      </c>
      <c r="BH26" s="617"/>
      <c r="BI26" s="617"/>
      <c r="BJ26" s="617"/>
      <c r="BK26" s="617"/>
      <c r="BL26" s="617"/>
      <c r="BM26" s="617"/>
      <c r="BN26" s="618"/>
      <c r="BO26" s="665" t="s">
        <v>169</v>
      </c>
      <c r="BP26" s="665"/>
      <c r="BQ26" s="665"/>
      <c r="BR26" s="665"/>
      <c r="BS26" s="622" t="s">
        <v>228</v>
      </c>
      <c r="BT26" s="617"/>
      <c r="BU26" s="617"/>
      <c r="BV26" s="617"/>
      <c r="BW26" s="617"/>
      <c r="BX26" s="617"/>
      <c r="BY26" s="617"/>
      <c r="BZ26" s="617"/>
      <c r="CA26" s="617"/>
      <c r="CB26" s="646"/>
      <c r="CD26" s="647" t="s">
        <v>292</v>
      </c>
      <c r="CE26" s="644"/>
      <c r="CF26" s="644"/>
      <c r="CG26" s="644"/>
      <c r="CH26" s="644"/>
      <c r="CI26" s="644"/>
      <c r="CJ26" s="644"/>
      <c r="CK26" s="644"/>
      <c r="CL26" s="644"/>
      <c r="CM26" s="644"/>
      <c r="CN26" s="644"/>
      <c r="CO26" s="644"/>
      <c r="CP26" s="644"/>
      <c r="CQ26" s="645"/>
      <c r="CR26" s="616">
        <v>6257444</v>
      </c>
      <c r="CS26" s="617"/>
      <c r="CT26" s="617"/>
      <c r="CU26" s="617"/>
      <c r="CV26" s="617"/>
      <c r="CW26" s="617"/>
      <c r="CX26" s="617"/>
      <c r="CY26" s="618"/>
      <c r="CZ26" s="619">
        <v>10.9</v>
      </c>
      <c r="DA26" s="637"/>
      <c r="DB26" s="637"/>
      <c r="DC26" s="638"/>
      <c r="DD26" s="622">
        <v>5738993</v>
      </c>
      <c r="DE26" s="617"/>
      <c r="DF26" s="617"/>
      <c r="DG26" s="617"/>
      <c r="DH26" s="617"/>
      <c r="DI26" s="617"/>
      <c r="DJ26" s="617"/>
      <c r="DK26" s="618"/>
      <c r="DL26" s="622" t="s">
        <v>125</v>
      </c>
      <c r="DM26" s="617"/>
      <c r="DN26" s="617"/>
      <c r="DO26" s="617"/>
      <c r="DP26" s="617"/>
      <c r="DQ26" s="617"/>
      <c r="DR26" s="617"/>
      <c r="DS26" s="617"/>
      <c r="DT26" s="617"/>
      <c r="DU26" s="617"/>
      <c r="DV26" s="618"/>
      <c r="DW26" s="619" t="s">
        <v>228</v>
      </c>
      <c r="DX26" s="637"/>
      <c r="DY26" s="637"/>
      <c r="DZ26" s="637"/>
      <c r="EA26" s="637"/>
      <c r="EB26" s="637"/>
      <c r="EC26" s="639"/>
    </row>
    <row r="27" spans="2:133" ht="11.25" customHeight="1">
      <c r="B27" s="613" t="s">
        <v>293</v>
      </c>
      <c r="C27" s="614"/>
      <c r="D27" s="614"/>
      <c r="E27" s="614"/>
      <c r="F27" s="614"/>
      <c r="G27" s="614"/>
      <c r="H27" s="614"/>
      <c r="I27" s="614"/>
      <c r="J27" s="614"/>
      <c r="K27" s="614"/>
      <c r="L27" s="614"/>
      <c r="M27" s="614"/>
      <c r="N27" s="614"/>
      <c r="O27" s="614"/>
      <c r="P27" s="614"/>
      <c r="Q27" s="615"/>
      <c r="R27" s="616">
        <v>6311614</v>
      </c>
      <c r="S27" s="617"/>
      <c r="T27" s="617"/>
      <c r="U27" s="617"/>
      <c r="V27" s="617"/>
      <c r="W27" s="617"/>
      <c r="X27" s="617"/>
      <c r="Y27" s="618"/>
      <c r="Z27" s="665">
        <v>10.6</v>
      </c>
      <c r="AA27" s="665"/>
      <c r="AB27" s="665"/>
      <c r="AC27" s="665"/>
      <c r="AD27" s="666" t="s">
        <v>125</v>
      </c>
      <c r="AE27" s="666"/>
      <c r="AF27" s="666"/>
      <c r="AG27" s="666"/>
      <c r="AH27" s="666"/>
      <c r="AI27" s="666"/>
      <c r="AJ27" s="666"/>
      <c r="AK27" s="666"/>
      <c r="AL27" s="619" t="s">
        <v>125</v>
      </c>
      <c r="AM27" s="620"/>
      <c r="AN27" s="620"/>
      <c r="AO27" s="667"/>
      <c r="AP27" s="613" t="s">
        <v>294</v>
      </c>
      <c r="AQ27" s="614"/>
      <c r="AR27" s="614"/>
      <c r="AS27" s="614"/>
      <c r="AT27" s="614"/>
      <c r="AU27" s="614"/>
      <c r="AV27" s="614"/>
      <c r="AW27" s="614"/>
      <c r="AX27" s="614"/>
      <c r="AY27" s="614"/>
      <c r="AZ27" s="614"/>
      <c r="BA27" s="614"/>
      <c r="BB27" s="614"/>
      <c r="BC27" s="614"/>
      <c r="BD27" s="614"/>
      <c r="BE27" s="614"/>
      <c r="BF27" s="615"/>
      <c r="BG27" s="616">
        <v>27362658</v>
      </c>
      <c r="BH27" s="617"/>
      <c r="BI27" s="617"/>
      <c r="BJ27" s="617"/>
      <c r="BK27" s="617"/>
      <c r="BL27" s="617"/>
      <c r="BM27" s="617"/>
      <c r="BN27" s="618"/>
      <c r="BO27" s="665">
        <v>100</v>
      </c>
      <c r="BP27" s="665"/>
      <c r="BQ27" s="665"/>
      <c r="BR27" s="665"/>
      <c r="BS27" s="622" t="s">
        <v>228</v>
      </c>
      <c r="BT27" s="617"/>
      <c r="BU27" s="617"/>
      <c r="BV27" s="617"/>
      <c r="BW27" s="617"/>
      <c r="BX27" s="617"/>
      <c r="BY27" s="617"/>
      <c r="BZ27" s="617"/>
      <c r="CA27" s="617"/>
      <c r="CB27" s="646"/>
      <c r="CD27" s="647" t="s">
        <v>295</v>
      </c>
      <c r="CE27" s="644"/>
      <c r="CF27" s="644"/>
      <c r="CG27" s="644"/>
      <c r="CH27" s="644"/>
      <c r="CI27" s="644"/>
      <c r="CJ27" s="644"/>
      <c r="CK27" s="644"/>
      <c r="CL27" s="644"/>
      <c r="CM27" s="644"/>
      <c r="CN27" s="644"/>
      <c r="CO27" s="644"/>
      <c r="CP27" s="644"/>
      <c r="CQ27" s="645"/>
      <c r="CR27" s="616">
        <v>12175097</v>
      </c>
      <c r="CS27" s="635"/>
      <c r="CT27" s="635"/>
      <c r="CU27" s="635"/>
      <c r="CV27" s="635"/>
      <c r="CW27" s="635"/>
      <c r="CX27" s="635"/>
      <c r="CY27" s="636"/>
      <c r="CZ27" s="619">
        <v>21.2</v>
      </c>
      <c r="DA27" s="637"/>
      <c r="DB27" s="637"/>
      <c r="DC27" s="638"/>
      <c r="DD27" s="622">
        <v>4390104</v>
      </c>
      <c r="DE27" s="635"/>
      <c r="DF27" s="635"/>
      <c r="DG27" s="635"/>
      <c r="DH27" s="635"/>
      <c r="DI27" s="635"/>
      <c r="DJ27" s="635"/>
      <c r="DK27" s="636"/>
      <c r="DL27" s="622">
        <v>4374071</v>
      </c>
      <c r="DM27" s="635"/>
      <c r="DN27" s="635"/>
      <c r="DO27" s="635"/>
      <c r="DP27" s="635"/>
      <c r="DQ27" s="635"/>
      <c r="DR27" s="635"/>
      <c r="DS27" s="635"/>
      <c r="DT27" s="635"/>
      <c r="DU27" s="635"/>
      <c r="DV27" s="636"/>
      <c r="DW27" s="619">
        <v>12.3</v>
      </c>
      <c r="DX27" s="637"/>
      <c r="DY27" s="637"/>
      <c r="DZ27" s="637"/>
      <c r="EA27" s="637"/>
      <c r="EB27" s="637"/>
      <c r="EC27" s="639"/>
    </row>
    <row r="28" spans="2:133" ht="11.25" customHeight="1">
      <c r="B28" s="708" t="s">
        <v>296</v>
      </c>
      <c r="C28" s="709"/>
      <c r="D28" s="709"/>
      <c r="E28" s="709"/>
      <c r="F28" s="709"/>
      <c r="G28" s="709"/>
      <c r="H28" s="709"/>
      <c r="I28" s="709"/>
      <c r="J28" s="709"/>
      <c r="K28" s="709"/>
      <c r="L28" s="709"/>
      <c r="M28" s="709"/>
      <c r="N28" s="709"/>
      <c r="O28" s="709"/>
      <c r="P28" s="709"/>
      <c r="Q28" s="710"/>
      <c r="R28" s="616" t="s">
        <v>228</v>
      </c>
      <c r="S28" s="617"/>
      <c r="T28" s="617"/>
      <c r="U28" s="617"/>
      <c r="V28" s="617"/>
      <c r="W28" s="617"/>
      <c r="X28" s="617"/>
      <c r="Y28" s="618"/>
      <c r="Z28" s="665" t="s">
        <v>125</v>
      </c>
      <c r="AA28" s="665"/>
      <c r="AB28" s="665"/>
      <c r="AC28" s="665"/>
      <c r="AD28" s="666" t="s">
        <v>169</v>
      </c>
      <c r="AE28" s="666"/>
      <c r="AF28" s="666"/>
      <c r="AG28" s="666"/>
      <c r="AH28" s="666"/>
      <c r="AI28" s="666"/>
      <c r="AJ28" s="666"/>
      <c r="AK28" s="666"/>
      <c r="AL28" s="619" t="s">
        <v>125</v>
      </c>
      <c r="AM28" s="620"/>
      <c r="AN28" s="620"/>
      <c r="AO28" s="667"/>
      <c r="AP28" s="597"/>
      <c r="AQ28" s="598"/>
      <c r="AR28" s="598"/>
      <c r="AS28" s="598"/>
      <c r="AT28" s="598"/>
      <c r="AU28" s="598"/>
      <c r="AV28" s="598"/>
      <c r="AW28" s="598"/>
      <c r="AX28" s="598"/>
      <c r="AY28" s="598"/>
      <c r="AZ28" s="598"/>
      <c r="BA28" s="598"/>
      <c r="BB28" s="598"/>
      <c r="BC28" s="598"/>
      <c r="BD28" s="598"/>
      <c r="BE28" s="598"/>
      <c r="BF28" s="599"/>
      <c r="BG28" s="616"/>
      <c r="BH28" s="617"/>
      <c r="BI28" s="617"/>
      <c r="BJ28" s="617"/>
      <c r="BK28" s="617"/>
      <c r="BL28" s="617"/>
      <c r="BM28" s="617"/>
      <c r="BN28" s="618"/>
      <c r="BO28" s="665"/>
      <c r="BP28" s="665"/>
      <c r="BQ28" s="665"/>
      <c r="BR28" s="665"/>
      <c r="BS28" s="666"/>
      <c r="BT28" s="666"/>
      <c r="BU28" s="666"/>
      <c r="BV28" s="666"/>
      <c r="BW28" s="666"/>
      <c r="BX28" s="666"/>
      <c r="BY28" s="666"/>
      <c r="BZ28" s="666"/>
      <c r="CA28" s="666"/>
      <c r="CB28" s="707"/>
      <c r="CD28" s="647" t="s">
        <v>297</v>
      </c>
      <c r="CE28" s="644"/>
      <c r="CF28" s="644"/>
      <c r="CG28" s="644"/>
      <c r="CH28" s="644"/>
      <c r="CI28" s="644"/>
      <c r="CJ28" s="644"/>
      <c r="CK28" s="644"/>
      <c r="CL28" s="644"/>
      <c r="CM28" s="644"/>
      <c r="CN28" s="644"/>
      <c r="CO28" s="644"/>
      <c r="CP28" s="644"/>
      <c r="CQ28" s="645"/>
      <c r="CR28" s="616">
        <v>5197291</v>
      </c>
      <c r="CS28" s="617"/>
      <c r="CT28" s="617"/>
      <c r="CU28" s="617"/>
      <c r="CV28" s="617"/>
      <c r="CW28" s="617"/>
      <c r="CX28" s="617"/>
      <c r="CY28" s="618"/>
      <c r="CZ28" s="619">
        <v>9.1</v>
      </c>
      <c r="DA28" s="637"/>
      <c r="DB28" s="637"/>
      <c r="DC28" s="638"/>
      <c r="DD28" s="622">
        <v>5181014</v>
      </c>
      <c r="DE28" s="617"/>
      <c r="DF28" s="617"/>
      <c r="DG28" s="617"/>
      <c r="DH28" s="617"/>
      <c r="DI28" s="617"/>
      <c r="DJ28" s="617"/>
      <c r="DK28" s="618"/>
      <c r="DL28" s="622">
        <v>5181014</v>
      </c>
      <c r="DM28" s="617"/>
      <c r="DN28" s="617"/>
      <c r="DO28" s="617"/>
      <c r="DP28" s="617"/>
      <c r="DQ28" s="617"/>
      <c r="DR28" s="617"/>
      <c r="DS28" s="617"/>
      <c r="DT28" s="617"/>
      <c r="DU28" s="617"/>
      <c r="DV28" s="618"/>
      <c r="DW28" s="619">
        <v>14.5</v>
      </c>
      <c r="DX28" s="637"/>
      <c r="DY28" s="637"/>
      <c r="DZ28" s="637"/>
      <c r="EA28" s="637"/>
      <c r="EB28" s="637"/>
      <c r="EC28" s="639"/>
    </row>
    <row r="29" spans="2:133" ht="11.25" customHeight="1">
      <c r="B29" s="613" t="s">
        <v>298</v>
      </c>
      <c r="C29" s="614"/>
      <c r="D29" s="614"/>
      <c r="E29" s="614"/>
      <c r="F29" s="614"/>
      <c r="G29" s="614"/>
      <c r="H29" s="614"/>
      <c r="I29" s="614"/>
      <c r="J29" s="614"/>
      <c r="K29" s="614"/>
      <c r="L29" s="614"/>
      <c r="M29" s="614"/>
      <c r="N29" s="614"/>
      <c r="O29" s="614"/>
      <c r="P29" s="614"/>
      <c r="Q29" s="615"/>
      <c r="R29" s="616">
        <v>3556142</v>
      </c>
      <c r="S29" s="617"/>
      <c r="T29" s="617"/>
      <c r="U29" s="617"/>
      <c r="V29" s="617"/>
      <c r="W29" s="617"/>
      <c r="X29" s="617"/>
      <c r="Y29" s="618"/>
      <c r="Z29" s="665">
        <v>6</v>
      </c>
      <c r="AA29" s="665"/>
      <c r="AB29" s="665"/>
      <c r="AC29" s="665"/>
      <c r="AD29" s="666" t="s">
        <v>228</v>
      </c>
      <c r="AE29" s="666"/>
      <c r="AF29" s="666"/>
      <c r="AG29" s="666"/>
      <c r="AH29" s="666"/>
      <c r="AI29" s="666"/>
      <c r="AJ29" s="666"/>
      <c r="AK29" s="666"/>
      <c r="AL29" s="619" t="s">
        <v>228</v>
      </c>
      <c r="AM29" s="620"/>
      <c r="AN29" s="620"/>
      <c r="AO29" s="667"/>
      <c r="AP29" s="677" t="s">
        <v>217</v>
      </c>
      <c r="AQ29" s="678"/>
      <c r="AR29" s="678"/>
      <c r="AS29" s="678"/>
      <c r="AT29" s="678"/>
      <c r="AU29" s="678"/>
      <c r="AV29" s="678"/>
      <c r="AW29" s="678"/>
      <c r="AX29" s="678"/>
      <c r="AY29" s="678"/>
      <c r="AZ29" s="678"/>
      <c r="BA29" s="678"/>
      <c r="BB29" s="678"/>
      <c r="BC29" s="678"/>
      <c r="BD29" s="678"/>
      <c r="BE29" s="678"/>
      <c r="BF29" s="679"/>
      <c r="BG29" s="677" t="s">
        <v>299</v>
      </c>
      <c r="BH29" s="705"/>
      <c r="BI29" s="705"/>
      <c r="BJ29" s="705"/>
      <c r="BK29" s="705"/>
      <c r="BL29" s="705"/>
      <c r="BM29" s="705"/>
      <c r="BN29" s="705"/>
      <c r="BO29" s="705"/>
      <c r="BP29" s="705"/>
      <c r="BQ29" s="706"/>
      <c r="BR29" s="677" t="s">
        <v>300</v>
      </c>
      <c r="BS29" s="705"/>
      <c r="BT29" s="705"/>
      <c r="BU29" s="705"/>
      <c r="BV29" s="705"/>
      <c r="BW29" s="705"/>
      <c r="BX29" s="705"/>
      <c r="BY29" s="705"/>
      <c r="BZ29" s="705"/>
      <c r="CA29" s="705"/>
      <c r="CB29" s="706"/>
      <c r="CD29" s="687" t="s">
        <v>301</v>
      </c>
      <c r="CE29" s="688"/>
      <c r="CF29" s="647" t="s">
        <v>302</v>
      </c>
      <c r="CG29" s="644"/>
      <c r="CH29" s="644"/>
      <c r="CI29" s="644"/>
      <c r="CJ29" s="644"/>
      <c r="CK29" s="644"/>
      <c r="CL29" s="644"/>
      <c r="CM29" s="644"/>
      <c r="CN29" s="644"/>
      <c r="CO29" s="644"/>
      <c r="CP29" s="644"/>
      <c r="CQ29" s="645"/>
      <c r="CR29" s="616">
        <v>5197197</v>
      </c>
      <c r="CS29" s="635"/>
      <c r="CT29" s="635"/>
      <c r="CU29" s="635"/>
      <c r="CV29" s="635"/>
      <c r="CW29" s="635"/>
      <c r="CX29" s="635"/>
      <c r="CY29" s="636"/>
      <c r="CZ29" s="619">
        <v>9.1</v>
      </c>
      <c r="DA29" s="637"/>
      <c r="DB29" s="637"/>
      <c r="DC29" s="638"/>
      <c r="DD29" s="622">
        <v>5180920</v>
      </c>
      <c r="DE29" s="635"/>
      <c r="DF29" s="635"/>
      <c r="DG29" s="635"/>
      <c r="DH29" s="635"/>
      <c r="DI29" s="635"/>
      <c r="DJ29" s="635"/>
      <c r="DK29" s="636"/>
      <c r="DL29" s="622">
        <v>5180920</v>
      </c>
      <c r="DM29" s="635"/>
      <c r="DN29" s="635"/>
      <c r="DO29" s="635"/>
      <c r="DP29" s="635"/>
      <c r="DQ29" s="635"/>
      <c r="DR29" s="635"/>
      <c r="DS29" s="635"/>
      <c r="DT29" s="635"/>
      <c r="DU29" s="635"/>
      <c r="DV29" s="636"/>
      <c r="DW29" s="619">
        <v>14.5</v>
      </c>
      <c r="DX29" s="637"/>
      <c r="DY29" s="637"/>
      <c r="DZ29" s="637"/>
      <c r="EA29" s="637"/>
      <c r="EB29" s="637"/>
      <c r="EC29" s="639"/>
    </row>
    <row r="30" spans="2:133" ht="11.25" customHeight="1">
      <c r="B30" s="613" t="s">
        <v>303</v>
      </c>
      <c r="C30" s="614"/>
      <c r="D30" s="614"/>
      <c r="E30" s="614"/>
      <c r="F30" s="614"/>
      <c r="G30" s="614"/>
      <c r="H30" s="614"/>
      <c r="I30" s="614"/>
      <c r="J30" s="614"/>
      <c r="K30" s="614"/>
      <c r="L30" s="614"/>
      <c r="M30" s="614"/>
      <c r="N30" s="614"/>
      <c r="O30" s="614"/>
      <c r="P30" s="614"/>
      <c r="Q30" s="615"/>
      <c r="R30" s="616">
        <v>260130</v>
      </c>
      <c r="S30" s="617"/>
      <c r="T30" s="617"/>
      <c r="U30" s="617"/>
      <c r="V30" s="617"/>
      <c r="W30" s="617"/>
      <c r="X30" s="617"/>
      <c r="Y30" s="618"/>
      <c r="Z30" s="665">
        <v>0.4</v>
      </c>
      <c r="AA30" s="665"/>
      <c r="AB30" s="665"/>
      <c r="AC30" s="665"/>
      <c r="AD30" s="666" t="s">
        <v>125</v>
      </c>
      <c r="AE30" s="666"/>
      <c r="AF30" s="666"/>
      <c r="AG30" s="666"/>
      <c r="AH30" s="666"/>
      <c r="AI30" s="666"/>
      <c r="AJ30" s="666"/>
      <c r="AK30" s="666"/>
      <c r="AL30" s="619" t="s">
        <v>228</v>
      </c>
      <c r="AM30" s="620"/>
      <c r="AN30" s="620"/>
      <c r="AO30" s="667"/>
      <c r="AP30" s="693" t="s">
        <v>304</v>
      </c>
      <c r="AQ30" s="694"/>
      <c r="AR30" s="694"/>
      <c r="AS30" s="694"/>
      <c r="AT30" s="699" t="s">
        <v>305</v>
      </c>
      <c r="AU30" s="210"/>
      <c r="AV30" s="210"/>
      <c r="AW30" s="210"/>
      <c r="AX30" s="702" t="s">
        <v>182</v>
      </c>
      <c r="AY30" s="703"/>
      <c r="AZ30" s="703"/>
      <c r="BA30" s="703"/>
      <c r="BB30" s="703"/>
      <c r="BC30" s="703"/>
      <c r="BD30" s="703"/>
      <c r="BE30" s="703"/>
      <c r="BF30" s="704"/>
      <c r="BG30" s="683">
        <v>98.8</v>
      </c>
      <c r="BH30" s="684"/>
      <c r="BI30" s="684"/>
      <c r="BJ30" s="684"/>
      <c r="BK30" s="684"/>
      <c r="BL30" s="684"/>
      <c r="BM30" s="685">
        <v>93.9</v>
      </c>
      <c r="BN30" s="684"/>
      <c r="BO30" s="684"/>
      <c r="BP30" s="684"/>
      <c r="BQ30" s="686"/>
      <c r="BR30" s="683">
        <v>98.7</v>
      </c>
      <c r="BS30" s="684"/>
      <c r="BT30" s="684"/>
      <c r="BU30" s="684"/>
      <c r="BV30" s="684"/>
      <c r="BW30" s="684"/>
      <c r="BX30" s="685">
        <v>93.8</v>
      </c>
      <c r="BY30" s="684"/>
      <c r="BZ30" s="684"/>
      <c r="CA30" s="684"/>
      <c r="CB30" s="686"/>
      <c r="CD30" s="689"/>
      <c r="CE30" s="690"/>
      <c r="CF30" s="647" t="s">
        <v>306</v>
      </c>
      <c r="CG30" s="644"/>
      <c r="CH30" s="644"/>
      <c r="CI30" s="644"/>
      <c r="CJ30" s="644"/>
      <c r="CK30" s="644"/>
      <c r="CL30" s="644"/>
      <c r="CM30" s="644"/>
      <c r="CN30" s="644"/>
      <c r="CO30" s="644"/>
      <c r="CP30" s="644"/>
      <c r="CQ30" s="645"/>
      <c r="CR30" s="616">
        <v>4737535</v>
      </c>
      <c r="CS30" s="617"/>
      <c r="CT30" s="617"/>
      <c r="CU30" s="617"/>
      <c r="CV30" s="617"/>
      <c r="CW30" s="617"/>
      <c r="CX30" s="617"/>
      <c r="CY30" s="618"/>
      <c r="CZ30" s="619">
        <v>8.3000000000000007</v>
      </c>
      <c r="DA30" s="637"/>
      <c r="DB30" s="637"/>
      <c r="DC30" s="638"/>
      <c r="DD30" s="622">
        <v>4727273</v>
      </c>
      <c r="DE30" s="617"/>
      <c r="DF30" s="617"/>
      <c r="DG30" s="617"/>
      <c r="DH30" s="617"/>
      <c r="DI30" s="617"/>
      <c r="DJ30" s="617"/>
      <c r="DK30" s="618"/>
      <c r="DL30" s="622">
        <v>4727273</v>
      </c>
      <c r="DM30" s="617"/>
      <c r="DN30" s="617"/>
      <c r="DO30" s="617"/>
      <c r="DP30" s="617"/>
      <c r="DQ30" s="617"/>
      <c r="DR30" s="617"/>
      <c r="DS30" s="617"/>
      <c r="DT30" s="617"/>
      <c r="DU30" s="617"/>
      <c r="DV30" s="618"/>
      <c r="DW30" s="619">
        <v>13.3</v>
      </c>
      <c r="DX30" s="637"/>
      <c r="DY30" s="637"/>
      <c r="DZ30" s="637"/>
      <c r="EA30" s="637"/>
      <c r="EB30" s="637"/>
      <c r="EC30" s="639"/>
    </row>
    <row r="31" spans="2:133" ht="11.25" customHeight="1">
      <c r="B31" s="613" t="s">
        <v>307</v>
      </c>
      <c r="C31" s="614"/>
      <c r="D31" s="614"/>
      <c r="E31" s="614"/>
      <c r="F31" s="614"/>
      <c r="G31" s="614"/>
      <c r="H31" s="614"/>
      <c r="I31" s="614"/>
      <c r="J31" s="614"/>
      <c r="K31" s="614"/>
      <c r="L31" s="614"/>
      <c r="M31" s="614"/>
      <c r="N31" s="614"/>
      <c r="O31" s="614"/>
      <c r="P31" s="614"/>
      <c r="Q31" s="615"/>
      <c r="R31" s="616">
        <v>1340732</v>
      </c>
      <c r="S31" s="617"/>
      <c r="T31" s="617"/>
      <c r="U31" s="617"/>
      <c r="V31" s="617"/>
      <c r="W31" s="617"/>
      <c r="X31" s="617"/>
      <c r="Y31" s="618"/>
      <c r="Z31" s="665">
        <v>2.2999999999999998</v>
      </c>
      <c r="AA31" s="665"/>
      <c r="AB31" s="665"/>
      <c r="AC31" s="665"/>
      <c r="AD31" s="666" t="s">
        <v>125</v>
      </c>
      <c r="AE31" s="666"/>
      <c r="AF31" s="666"/>
      <c r="AG31" s="666"/>
      <c r="AH31" s="666"/>
      <c r="AI31" s="666"/>
      <c r="AJ31" s="666"/>
      <c r="AK31" s="666"/>
      <c r="AL31" s="619" t="s">
        <v>228</v>
      </c>
      <c r="AM31" s="620"/>
      <c r="AN31" s="620"/>
      <c r="AO31" s="667"/>
      <c r="AP31" s="695"/>
      <c r="AQ31" s="696"/>
      <c r="AR31" s="696"/>
      <c r="AS31" s="696"/>
      <c r="AT31" s="700"/>
      <c r="AU31" s="209" t="s">
        <v>308</v>
      </c>
      <c r="AV31" s="209"/>
      <c r="AW31" s="209"/>
      <c r="AX31" s="613" t="s">
        <v>309</v>
      </c>
      <c r="AY31" s="614"/>
      <c r="AZ31" s="614"/>
      <c r="BA31" s="614"/>
      <c r="BB31" s="614"/>
      <c r="BC31" s="614"/>
      <c r="BD31" s="614"/>
      <c r="BE31" s="614"/>
      <c r="BF31" s="615"/>
      <c r="BG31" s="681">
        <v>98.6</v>
      </c>
      <c r="BH31" s="635"/>
      <c r="BI31" s="635"/>
      <c r="BJ31" s="635"/>
      <c r="BK31" s="635"/>
      <c r="BL31" s="635"/>
      <c r="BM31" s="620">
        <v>94.1</v>
      </c>
      <c r="BN31" s="682"/>
      <c r="BO31" s="682"/>
      <c r="BP31" s="682"/>
      <c r="BQ31" s="643"/>
      <c r="BR31" s="681">
        <v>98.6</v>
      </c>
      <c r="BS31" s="635"/>
      <c r="BT31" s="635"/>
      <c r="BU31" s="635"/>
      <c r="BV31" s="635"/>
      <c r="BW31" s="635"/>
      <c r="BX31" s="620">
        <v>93.8</v>
      </c>
      <c r="BY31" s="682"/>
      <c r="BZ31" s="682"/>
      <c r="CA31" s="682"/>
      <c r="CB31" s="643"/>
      <c r="CD31" s="689"/>
      <c r="CE31" s="690"/>
      <c r="CF31" s="647" t="s">
        <v>310</v>
      </c>
      <c r="CG31" s="644"/>
      <c r="CH31" s="644"/>
      <c r="CI31" s="644"/>
      <c r="CJ31" s="644"/>
      <c r="CK31" s="644"/>
      <c r="CL31" s="644"/>
      <c r="CM31" s="644"/>
      <c r="CN31" s="644"/>
      <c r="CO31" s="644"/>
      <c r="CP31" s="644"/>
      <c r="CQ31" s="645"/>
      <c r="CR31" s="616">
        <v>459662</v>
      </c>
      <c r="CS31" s="635"/>
      <c r="CT31" s="635"/>
      <c r="CU31" s="635"/>
      <c r="CV31" s="635"/>
      <c r="CW31" s="635"/>
      <c r="CX31" s="635"/>
      <c r="CY31" s="636"/>
      <c r="CZ31" s="619">
        <v>0.8</v>
      </c>
      <c r="DA31" s="637"/>
      <c r="DB31" s="637"/>
      <c r="DC31" s="638"/>
      <c r="DD31" s="622">
        <v>453647</v>
      </c>
      <c r="DE31" s="635"/>
      <c r="DF31" s="635"/>
      <c r="DG31" s="635"/>
      <c r="DH31" s="635"/>
      <c r="DI31" s="635"/>
      <c r="DJ31" s="635"/>
      <c r="DK31" s="636"/>
      <c r="DL31" s="622">
        <v>453647</v>
      </c>
      <c r="DM31" s="635"/>
      <c r="DN31" s="635"/>
      <c r="DO31" s="635"/>
      <c r="DP31" s="635"/>
      <c r="DQ31" s="635"/>
      <c r="DR31" s="635"/>
      <c r="DS31" s="635"/>
      <c r="DT31" s="635"/>
      <c r="DU31" s="635"/>
      <c r="DV31" s="636"/>
      <c r="DW31" s="619">
        <v>1.3</v>
      </c>
      <c r="DX31" s="637"/>
      <c r="DY31" s="637"/>
      <c r="DZ31" s="637"/>
      <c r="EA31" s="637"/>
      <c r="EB31" s="637"/>
      <c r="EC31" s="639"/>
    </row>
    <row r="32" spans="2:133" ht="11.25" customHeight="1">
      <c r="B32" s="613" t="s">
        <v>311</v>
      </c>
      <c r="C32" s="614"/>
      <c r="D32" s="614"/>
      <c r="E32" s="614"/>
      <c r="F32" s="614"/>
      <c r="G32" s="614"/>
      <c r="H32" s="614"/>
      <c r="I32" s="614"/>
      <c r="J32" s="614"/>
      <c r="K32" s="614"/>
      <c r="L32" s="614"/>
      <c r="M32" s="614"/>
      <c r="N32" s="614"/>
      <c r="O32" s="614"/>
      <c r="P32" s="614"/>
      <c r="Q32" s="615"/>
      <c r="R32" s="616">
        <v>898137</v>
      </c>
      <c r="S32" s="617"/>
      <c r="T32" s="617"/>
      <c r="U32" s="617"/>
      <c r="V32" s="617"/>
      <c r="W32" s="617"/>
      <c r="X32" s="617"/>
      <c r="Y32" s="618"/>
      <c r="Z32" s="665">
        <v>1.5</v>
      </c>
      <c r="AA32" s="665"/>
      <c r="AB32" s="665"/>
      <c r="AC32" s="665"/>
      <c r="AD32" s="666" t="s">
        <v>228</v>
      </c>
      <c r="AE32" s="666"/>
      <c r="AF32" s="666"/>
      <c r="AG32" s="666"/>
      <c r="AH32" s="666"/>
      <c r="AI32" s="666"/>
      <c r="AJ32" s="666"/>
      <c r="AK32" s="666"/>
      <c r="AL32" s="619" t="s">
        <v>125</v>
      </c>
      <c r="AM32" s="620"/>
      <c r="AN32" s="620"/>
      <c r="AO32" s="667"/>
      <c r="AP32" s="697"/>
      <c r="AQ32" s="698"/>
      <c r="AR32" s="698"/>
      <c r="AS32" s="698"/>
      <c r="AT32" s="701"/>
      <c r="AU32" s="211"/>
      <c r="AV32" s="211"/>
      <c r="AW32" s="211"/>
      <c r="AX32" s="597" t="s">
        <v>312</v>
      </c>
      <c r="AY32" s="598"/>
      <c r="AZ32" s="598"/>
      <c r="BA32" s="598"/>
      <c r="BB32" s="598"/>
      <c r="BC32" s="598"/>
      <c r="BD32" s="598"/>
      <c r="BE32" s="598"/>
      <c r="BF32" s="599"/>
      <c r="BG32" s="680">
        <v>98.8</v>
      </c>
      <c r="BH32" s="601"/>
      <c r="BI32" s="601"/>
      <c r="BJ32" s="601"/>
      <c r="BK32" s="601"/>
      <c r="BL32" s="601"/>
      <c r="BM32" s="663">
        <v>93.6</v>
      </c>
      <c r="BN32" s="601"/>
      <c r="BO32" s="601"/>
      <c r="BP32" s="601"/>
      <c r="BQ32" s="656"/>
      <c r="BR32" s="680">
        <v>98.7</v>
      </c>
      <c r="BS32" s="601"/>
      <c r="BT32" s="601"/>
      <c r="BU32" s="601"/>
      <c r="BV32" s="601"/>
      <c r="BW32" s="601"/>
      <c r="BX32" s="663">
        <v>93.5</v>
      </c>
      <c r="BY32" s="601"/>
      <c r="BZ32" s="601"/>
      <c r="CA32" s="601"/>
      <c r="CB32" s="656"/>
      <c r="CD32" s="691"/>
      <c r="CE32" s="692"/>
      <c r="CF32" s="647" t="s">
        <v>313</v>
      </c>
      <c r="CG32" s="644"/>
      <c r="CH32" s="644"/>
      <c r="CI32" s="644"/>
      <c r="CJ32" s="644"/>
      <c r="CK32" s="644"/>
      <c r="CL32" s="644"/>
      <c r="CM32" s="644"/>
      <c r="CN32" s="644"/>
      <c r="CO32" s="644"/>
      <c r="CP32" s="644"/>
      <c r="CQ32" s="645"/>
      <c r="CR32" s="616">
        <v>94</v>
      </c>
      <c r="CS32" s="617"/>
      <c r="CT32" s="617"/>
      <c r="CU32" s="617"/>
      <c r="CV32" s="617"/>
      <c r="CW32" s="617"/>
      <c r="CX32" s="617"/>
      <c r="CY32" s="618"/>
      <c r="CZ32" s="619">
        <v>0</v>
      </c>
      <c r="DA32" s="637"/>
      <c r="DB32" s="637"/>
      <c r="DC32" s="638"/>
      <c r="DD32" s="622">
        <v>94</v>
      </c>
      <c r="DE32" s="617"/>
      <c r="DF32" s="617"/>
      <c r="DG32" s="617"/>
      <c r="DH32" s="617"/>
      <c r="DI32" s="617"/>
      <c r="DJ32" s="617"/>
      <c r="DK32" s="618"/>
      <c r="DL32" s="622">
        <v>94</v>
      </c>
      <c r="DM32" s="617"/>
      <c r="DN32" s="617"/>
      <c r="DO32" s="617"/>
      <c r="DP32" s="617"/>
      <c r="DQ32" s="617"/>
      <c r="DR32" s="617"/>
      <c r="DS32" s="617"/>
      <c r="DT32" s="617"/>
      <c r="DU32" s="617"/>
      <c r="DV32" s="618"/>
      <c r="DW32" s="619">
        <v>0</v>
      </c>
      <c r="DX32" s="637"/>
      <c r="DY32" s="637"/>
      <c r="DZ32" s="637"/>
      <c r="EA32" s="637"/>
      <c r="EB32" s="637"/>
      <c r="EC32" s="639"/>
    </row>
    <row r="33" spans="2:133" ht="11.25" customHeight="1">
      <c r="B33" s="613" t="s">
        <v>314</v>
      </c>
      <c r="C33" s="614"/>
      <c r="D33" s="614"/>
      <c r="E33" s="614"/>
      <c r="F33" s="614"/>
      <c r="G33" s="614"/>
      <c r="H33" s="614"/>
      <c r="I33" s="614"/>
      <c r="J33" s="614"/>
      <c r="K33" s="614"/>
      <c r="L33" s="614"/>
      <c r="M33" s="614"/>
      <c r="N33" s="614"/>
      <c r="O33" s="614"/>
      <c r="P33" s="614"/>
      <c r="Q33" s="615"/>
      <c r="R33" s="616">
        <v>2173067</v>
      </c>
      <c r="S33" s="617"/>
      <c r="T33" s="617"/>
      <c r="U33" s="617"/>
      <c r="V33" s="617"/>
      <c r="W33" s="617"/>
      <c r="X33" s="617"/>
      <c r="Y33" s="618"/>
      <c r="Z33" s="665">
        <v>3.6</v>
      </c>
      <c r="AA33" s="665"/>
      <c r="AB33" s="665"/>
      <c r="AC33" s="665"/>
      <c r="AD33" s="666" t="s">
        <v>228</v>
      </c>
      <c r="AE33" s="666"/>
      <c r="AF33" s="666"/>
      <c r="AG33" s="666"/>
      <c r="AH33" s="666"/>
      <c r="AI33" s="666"/>
      <c r="AJ33" s="666"/>
      <c r="AK33" s="666"/>
      <c r="AL33" s="619" t="s">
        <v>125</v>
      </c>
      <c r="AM33" s="620"/>
      <c r="AN33" s="620"/>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16">
        <v>24602621</v>
      </c>
      <c r="CS33" s="635"/>
      <c r="CT33" s="635"/>
      <c r="CU33" s="635"/>
      <c r="CV33" s="635"/>
      <c r="CW33" s="635"/>
      <c r="CX33" s="635"/>
      <c r="CY33" s="636"/>
      <c r="CZ33" s="619">
        <v>42.9</v>
      </c>
      <c r="DA33" s="637"/>
      <c r="DB33" s="637"/>
      <c r="DC33" s="638"/>
      <c r="DD33" s="622">
        <v>17832229</v>
      </c>
      <c r="DE33" s="635"/>
      <c r="DF33" s="635"/>
      <c r="DG33" s="635"/>
      <c r="DH33" s="635"/>
      <c r="DI33" s="635"/>
      <c r="DJ33" s="635"/>
      <c r="DK33" s="636"/>
      <c r="DL33" s="622">
        <v>13831653</v>
      </c>
      <c r="DM33" s="635"/>
      <c r="DN33" s="635"/>
      <c r="DO33" s="635"/>
      <c r="DP33" s="635"/>
      <c r="DQ33" s="635"/>
      <c r="DR33" s="635"/>
      <c r="DS33" s="635"/>
      <c r="DT33" s="635"/>
      <c r="DU33" s="635"/>
      <c r="DV33" s="636"/>
      <c r="DW33" s="619">
        <v>38.799999999999997</v>
      </c>
      <c r="DX33" s="637"/>
      <c r="DY33" s="637"/>
      <c r="DZ33" s="637"/>
      <c r="EA33" s="637"/>
      <c r="EB33" s="637"/>
      <c r="EC33" s="639"/>
    </row>
    <row r="34" spans="2:133" ht="11.25" customHeight="1">
      <c r="B34" s="613" t="s">
        <v>316</v>
      </c>
      <c r="C34" s="614"/>
      <c r="D34" s="614"/>
      <c r="E34" s="614"/>
      <c r="F34" s="614"/>
      <c r="G34" s="614"/>
      <c r="H34" s="614"/>
      <c r="I34" s="614"/>
      <c r="J34" s="614"/>
      <c r="K34" s="614"/>
      <c r="L34" s="614"/>
      <c r="M34" s="614"/>
      <c r="N34" s="614"/>
      <c r="O34" s="614"/>
      <c r="P34" s="614"/>
      <c r="Q34" s="615"/>
      <c r="R34" s="616">
        <v>2730167</v>
      </c>
      <c r="S34" s="617"/>
      <c r="T34" s="617"/>
      <c r="U34" s="617"/>
      <c r="V34" s="617"/>
      <c r="W34" s="617"/>
      <c r="X34" s="617"/>
      <c r="Y34" s="618"/>
      <c r="Z34" s="665">
        <v>4.5999999999999996</v>
      </c>
      <c r="AA34" s="665"/>
      <c r="AB34" s="665"/>
      <c r="AC34" s="665"/>
      <c r="AD34" s="666">
        <v>18187</v>
      </c>
      <c r="AE34" s="666"/>
      <c r="AF34" s="666"/>
      <c r="AG34" s="666"/>
      <c r="AH34" s="666"/>
      <c r="AI34" s="666"/>
      <c r="AJ34" s="666"/>
      <c r="AK34" s="666"/>
      <c r="AL34" s="619">
        <v>0.1</v>
      </c>
      <c r="AM34" s="620"/>
      <c r="AN34" s="620"/>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16">
        <v>8102288</v>
      </c>
      <c r="CS34" s="617"/>
      <c r="CT34" s="617"/>
      <c r="CU34" s="617"/>
      <c r="CV34" s="617"/>
      <c r="CW34" s="617"/>
      <c r="CX34" s="617"/>
      <c r="CY34" s="618"/>
      <c r="CZ34" s="619">
        <v>14.1</v>
      </c>
      <c r="DA34" s="637"/>
      <c r="DB34" s="637"/>
      <c r="DC34" s="638"/>
      <c r="DD34" s="622">
        <v>6429232</v>
      </c>
      <c r="DE34" s="617"/>
      <c r="DF34" s="617"/>
      <c r="DG34" s="617"/>
      <c r="DH34" s="617"/>
      <c r="DI34" s="617"/>
      <c r="DJ34" s="617"/>
      <c r="DK34" s="618"/>
      <c r="DL34" s="622">
        <v>5703323</v>
      </c>
      <c r="DM34" s="617"/>
      <c r="DN34" s="617"/>
      <c r="DO34" s="617"/>
      <c r="DP34" s="617"/>
      <c r="DQ34" s="617"/>
      <c r="DR34" s="617"/>
      <c r="DS34" s="617"/>
      <c r="DT34" s="617"/>
      <c r="DU34" s="617"/>
      <c r="DV34" s="618"/>
      <c r="DW34" s="619">
        <v>16</v>
      </c>
      <c r="DX34" s="637"/>
      <c r="DY34" s="637"/>
      <c r="DZ34" s="637"/>
      <c r="EA34" s="637"/>
      <c r="EB34" s="637"/>
      <c r="EC34" s="639"/>
    </row>
    <row r="35" spans="2:133" ht="11.25" customHeight="1">
      <c r="B35" s="613" t="s">
        <v>320</v>
      </c>
      <c r="C35" s="614"/>
      <c r="D35" s="614"/>
      <c r="E35" s="614"/>
      <c r="F35" s="614"/>
      <c r="G35" s="614"/>
      <c r="H35" s="614"/>
      <c r="I35" s="614"/>
      <c r="J35" s="614"/>
      <c r="K35" s="614"/>
      <c r="L35" s="614"/>
      <c r="M35" s="614"/>
      <c r="N35" s="614"/>
      <c r="O35" s="614"/>
      <c r="P35" s="614"/>
      <c r="Q35" s="615"/>
      <c r="R35" s="616">
        <v>4402500</v>
      </c>
      <c r="S35" s="617"/>
      <c r="T35" s="617"/>
      <c r="U35" s="617"/>
      <c r="V35" s="617"/>
      <c r="W35" s="617"/>
      <c r="X35" s="617"/>
      <c r="Y35" s="618"/>
      <c r="Z35" s="665">
        <v>7.4</v>
      </c>
      <c r="AA35" s="665"/>
      <c r="AB35" s="665"/>
      <c r="AC35" s="665"/>
      <c r="AD35" s="666" t="s">
        <v>125</v>
      </c>
      <c r="AE35" s="666"/>
      <c r="AF35" s="666"/>
      <c r="AG35" s="666"/>
      <c r="AH35" s="666"/>
      <c r="AI35" s="666"/>
      <c r="AJ35" s="666"/>
      <c r="AK35" s="666"/>
      <c r="AL35" s="619" t="s">
        <v>125</v>
      </c>
      <c r="AM35" s="620"/>
      <c r="AN35" s="620"/>
      <c r="AO35" s="667"/>
      <c r="AP35" s="214"/>
      <c r="AQ35" s="671" t="s">
        <v>321</v>
      </c>
      <c r="AR35" s="672"/>
      <c r="AS35" s="672"/>
      <c r="AT35" s="672"/>
      <c r="AU35" s="672"/>
      <c r="AV35" s="672"/>
      <c r="AW35" s="672"/>
      <c r="AX35" s="672"/>
      <c r="AY35" s="673"/>
      <c r="AZ35" s="668">
        <v>6966794</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3105297</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16">
        <v>454720</v>
      </c>
      <c r="CS35" s="635"/>
      <c r="CT35" s="635"/>
      <c r="CU35" s="635"/>
      <c r="CV35" s="635"/>
      <c r="CW35" s="635"/>
      <c r="CX35" s="635"/>
      <c r="CY35" s="636"/>
      <c r="CZ35" s="619">
        <v>0.8</v>
      </c>
      <c r="DA35" s="637"/>
      <c r="DB35" s="637"/>
      <c r="DC35" s="638"/>
      <c r="DD35" s="622">
        <v>427409</v>
      </c>
      <c r="DE35" s="635"/>
      <c r="DF35" s="635"/>
      <c r="DG35" s="635"/>
      <c r="DH35" s="635"/>
      <c r="DI35" s="635"/>
      <c r="DJ35" s="635"/>
      <c r="DK35" s="636"/>
      <c r="DL35" s="622">
        <v>427409</v>
      </c>
      <c r="DM35" s="635"/>
      <c r="DN35" s="635"/>
      <c r="DO35" s="635"/>
      <c r="DP35" s="635"/>
      <c r="DQ35" s="635"/>
      <c r="DR35" s="635"/>
      <c r="DS35" s="635"/>
      <c r="DT35" s="635"/>
      <c r="DU35" s="635"/>
      <c r="DV35" s="636"/>
      <c r="DW35" s="619">
        <v>1.2</v>
      </c>
      <c r="DX35" s="637"/>
      <c r="DY35" s="637"/>
      <c r="DZ35" s="637"/>
      <c r="EA35" s="637"/>
      <c r="EB35" s="637"/>
      <c r="EC35" s="639"/>
    </row>
    <row r="36" spans="2:133" ht="11.25" customHeight="1">
      <c r="B36" s="613" t="s">
        <v>324</v>
      </c>
      <c r="C36" s="614"/>
      <c r="D36" s="614"/>
      <c r="E36" s="614"/>
      <c r="F36" s="614"/>
      <c r="G36" s="614"/>
      <c r="H36" s="614"/>
      <c r="I36" s="614"/>
      <c r="J36" s="614"/>
      <c r="K36" s="614"/>
      <c r="L36" s="614"/>
      <c r="M36" s="614"/>
      <c r="N36" s="614"/>
      <c r="O36" s="614"/>
      <c r="P36" s="614"/>
      <c r="Q36" s="615"/>
      <c r="R36" s="616" t="s">
        <v>125</v>
      </c>
      <c r="S36" s="617"/>
      <c r="T36" s="617"/>
      <c r="U36" s="617"/>
      <c r="V36" s="617"/>
      <c r="W36" s="617"/>
      <c r="X36" s="617"/>
      <c r="Y36" s="618"/>
      <c r="Z36" s="665" t="s">
        <v>228</v>
      </c>
      <c r="AA36" s="665"/>
      <c r="AB36" s="665"/>
      <c r="AC36" s="665"/>
      <c r="AD36" s="666" t="s">
        <v>228</v>
      </c>
      <c r="AE36" s="666"/>
      <c r="AF36" s="666"/>
      <c r="AG36" s="666"/>
      <c r="AH36" s="666"/>
      <c r="AI36" s="666"/>
      <c r="AJ36" s="666"/>
      <c r="AK36" s="666"/>
      <c r="AL36" s="619" t="s">
        <v>169</v>
      </c>
      <c r="AM36" s="620"/>
      <c r="AN36" s="620"/>
      <c r="AO36" s="667"/>
      <c r="AQ36" s="640" t="s">
        <v>325</v>
      </c>
      <c r="AR36" s="641"/>
      <c r="AS36" s="641"/>
      <c r="AT36" s="641"/>
      <c r="AU36" s="641"/>
      <c r="AV36" s="641"/>
      <c r="AW36" s="641"/>
      <c r="AX36" s="641"/>
      <c r="AY36" s="642"/>
      <c r="AZ36" s="616">
        <v>1632913</v>
      </c>
      <c r="BA36" s="617"/>
      <c r="BB36" s="617"/>
      <c r="BC36" s="617"/>
      <c r="BD36" s="635"/>
      <c r="BE36" s="635"/>
      <c r="BF36" s="643"/>
      <c r="BG36" s="647" t="s">
        <v>326</v>
      </c>
      <c r="BH36" s="644"/>
      <c r="BI36" s="644"/>
      <c r="BJ36" s="644"/>
      <c r="BK36" s="644"/>
      <c r="BL36" s="644"/>
      <c r="BM36" s="644"/>
      <c r="BN36" s="644"/>
      <c r="BO36" s="644"/>
      <c r="BP36" s="644"/>
      <c r="BQ36" s="644"/>
      <c r="BR36" s="644"/>
      <c r="BS36" s="644"/>
      <c r="BT36" s="644"/>
      <c r="BU36" s="645"/>
      <c r="BV36" s="616">
        <v>2728881</v>
      </c>
      <c r="BW36" s="617"/>
      <c r="BX36" s="617"/>
      <c r="BY36" s="617"/>
      <c r="BZ36" s="617"/>
      <c r="CA36" s="617"/>
      <c r="CB36" s="646"/>
      <c r="CD36" s="647" t="s">
        <v>327</v>
      </c>
      <c r="CE36" s="644"/>
      <c r="CF36" s="644"/>
      <c r="CG36" s="644"/>
      <c r="CH36" s="644"/>
      <c r="CI36" s="644"/>
      <c r="CJ36" s="644"/>
      <c r="CK36" s="644"/>
      <c r="CL36" s="644"/>
      <c r="CM36" s="644"/>
      <c r="CN36" s="644"/>
      <c r="CO36" s="644"/>
      <c r="CP36" s="644"/>
      <c r="CQ36" s="645"/>
      <c r="CR36" s="616">
        <v>5634010</v>
      </c>
      <c r="CS36" s="617"/>
      <c r="CT36" s="617"/>
      <c r="CU36" s="617"/>
      <c r="CV36" s="617"/>
      <c r="CW36" s="617"/>
      <c r="CX36" s="617"/>
      <c r="CY36" s="618"/>
      <c r="CZ36" s="619">
        <v>9.8000000000000007</v>
      </c>
      <c r="DA36" s="637"/>
      <c r="DB36" s="637"/>
      <c r="DC36" s="638"/>
      <c r="DD36" s="622">
        <v>4590087</v>
      </c>
      <c r="DE36" s="617"/>
      <c r="DF36" s="617"/>
      <c r="DG36" s="617"/>
      <c r="DH36" s="617"/>
      <c r="DI36" s="617"/>
      <c r="DJ36" s="617"/>
      <c r="DK36" s="618"/>
      <c r="DL36" s="622">
        <v>2824895</v>
      </c>
      <c r="DM36" s="617"/>
      <c r="DN36" s="617"/>
      <c r="DO36" s="617"/>
      <c r="DP36" s="617"/>
      <c r="DQ36" s="617"/>
      <c r="DR36" s="617"/>
      <c r="DS36" s="617"/>
      <c r="DT36" s="617"/>
      <c r="DU36" s="617"/>
      <c r="DV36" s="618"/>
      <c r="DW36" s="619">
        <v>7.9</v>
      </c>
      <c r="DX36" s="637"/>
      <c r="DY36" s="637"/>
      <c r="DZ36" s="637"/>
      <c r="EA36" s="637"/>
      <c r="EB36" s="637"/>
      <c r="EC36" s="639"/>
    </row>
    <row r="37" spans="2:133" ht="11.25" customHeight="1">
      <c r="B37" s="613" t="s">
        <v>328</v>
      </c>
      <c r="C37" s="614"/>
      <c r="D37" s="614"/>
      <c r="E37" s="614"/>
      <c r="F37" s="614"/>
      <c r="G37" s="614"/>
      <c r="H37" s="614"/>
      <c r="I37" s="614"/>
      <c r="J37" s="614"/>
      <c r="K37" s="614"/>
      <c r="L37" s="614"/>
      <c r="M37" s="614"/>
      <c r="N37" s="614"/>
      <c r="O37" s="614"/>
      <c r="P37" s="614"/>
      <c r="Q37" s="615"/>
      <c r="R37" s="616">
        <v>2200000</v>
      </c>
      <c r="S37" s="617"/>
      <c r="T37" s="617"/>
      <c r="U37" s="617"/>
      <c r="V37" s="617"/>
      <c r="W37" s="617"/>
      <c r="X37" s="617"/>
      <c r="Y37" s="618"/>
      <c r="Z37" s="665">
        <v>3.7</v>
      </c>
      <c r="AA37" s="665"/>
      <c r="AB37" s="665"/>
      <c r="AC37" s="665"/>
      <c r="AD37" s="666" t="s">
        <v>169</v>
      </c>
      <c r="AE37" s="666"/>
      <c r="AF37" s="666"/>
      <c r="AG37" s="666"/>
      <c r="AH37" s="666"/>
      <c r="AI37" s="666"/>
      <c r="AJ37" s="666"/>
      <c r="AK37" s="666"/>
      <c r="AL37" s="619" t="s">
        <v>125</v>
      </c>
      <c r="AM37" s="620"/>
      <c r="AN37" s="620"/>
      <c r="AO37" s="667"/>
      <c r="AQ37" s="640" t="s">
        <v>329</v>
      </c>
      <c r="AR37" s="641"/>
      <c r="AS37" s="641"/>
      <c r="AT37" s="641"/>
      <c r="AU37" s="641"/>
      <c r="AV37" s="641"/>
      <c r="AW37" s="641"/>
      <c r="AX37" s="641"/>
      <c r="AY37" s="642"/>
      <c r="AZ37" s="616">
        <v>389272</v>
      </c>
      <c r="BA37" s="617"/>
      <c r="BB37" s="617"/>
      <c r="BC37" s="617"/>
      <c r="BD37" s="635"/>
      <c r="BE37" s="635"/>
      <c r="BF37" s="643"/>
      <c r="BG37" s="647" t="s">
        <v>330</v>
      </c>
      <c r="BH37" s="644"/>
      <c r="BI37" s="644"/>
      <c r="BJ37" s="644"/>
      <c r="BK37" s="644"/>
      <c r="BL37" s="644"/>
      <c r="BM37" s="644"/>
      <c r="BN37" s="644"/>
      <c r="BO37" s="644"/>
      <c r="BP37" s="644"/>
      <c r="BQ37" s="644"/>
      <c r="BR37" s="644"/>
      <c r="BS37" s="644"/>
      <c r="BT37" s="644"/>
      <c r="BU37" s="645"/>
      <c r="BV37" s="616">
        <v>20498</v>
      </c>
      <c r="BW37" s="617"/>
      <c r="BX37" s="617"/>
      <c r="BY37" s="617"/>
      <c r="BZ37" s="617"/>
      <c r="CA37" s="617"/>
      <c r="CB37" s="646"/>
      <c r="CD37" s="647" t="s">
        <v>331</v>
      </c>
      <c r="CE37" s="644"/>
      <c r="CF37" s="644"/>
      <c r="CG37" s="644"/>
      <c r="CH37" s="644"/>
      <c r="CI37" s="644"/>
      <c r="CJ37" s="644"/>
      <c r="CK37" s="644"/>
      <c r="CL37" s="644"/>
      <c r="CM37" s="644"/>
      <c r="CN37" s="644"/>
      <c r="CO37" s="644"/>
      <c r="CP37" s="644"/>
      <c r="CQ37" s="645"/>
      <c r="CR37" s="616">
        <v>1809877</v>
      </c>
      <c r="CS37" s="635"/>
      <c r="CT37" s="635"/>
      <c r="CU37" s="635"/>
      <c r="CV37" s="635"/>
      <c r="CW37" s="635"/>
      <c r="CX37" s="635"/>
      <c r="CY37" s="636"/>
      <c r="CZ37" s="619">
        <v>3.2</v>
      </c>
      <c r="DA37" s="637"/>
      <c r="DB37" s="637"/>
      <c r="DC37" s="638"/>
      <c r="DD37" s="622">
        <v>1808157</v>
      </c>
      <c r="DE37" s="635"/>
      <c r="DF37" s="635"/>
      <c r="DG37" s="635"/>
      <c r="DH37" s="635"/>
      <c r="DI37" s="635"/>
      <c r="DJ37" s="635"/>
      <c r="DK37" s="636"/>
      <c r="DL37" s="622">
        <v>1530421</v>
      </c>
      <c r="DM37" s="635"/>
      <c r="DN37" s="635"/>
      <c r="DO37" s="635"/>
      <c r="DP37" s="635"/>
      <c r="DQ37" s="635"/>
      <c r="DR37" s="635"/>
      <c r="DS37" s="635"/>
      <c r="DT37" s="635"/>
      <c r="DU37" s="635"/>
      <c r="DV37" s="636"/>
      <c r="DW37" s="619">
        <v>4.3</v>
      </c>
      <c r="DX37" s="637"/>
      <c r="DY37" s="637"/>
      <c r="DZ37" s="637"/>
      <c r="EA37" s="637"/>
      <c r="EB37" s="637"/>
      <c r="EC37" s="639"/>
    </row>
    <row r="38" spans="2:133" ht="11.25" customHeight="1">
      <c r="B38" s="597" t="s">
        <v>332</v>
      </c>
      <c r="C38" s="598"/>
      <c r="D38" s="598"/>
      <c r="E38" s="598"/>
      <c r="F38" s="598"/>
      <c r="G38" s="598"/>
      <c r="H38" s="598"/>
      <c r="I38" s="598"/>
      <c r="J38" s="598"/>
      <c r="K38" s="598"/>
      <c r="L38" s="598"/>
      <c r="M38" s="598"/>
      <c r="N38" s="598"/>
      <c r="O38" s="598"/>
      <c r="P38" s="598"/>
      <c r="Q38" s="599"/>
      <c r="R38" s="600">
        <v>59557374</v>
      </c>
      <c r="S38" s="655"/>
      <c r="T38" s="655"/>
      <c r="U38" s="655"/>
      <c r="V38" s="655"/>
      <c r="W38" s="655"/>
      <c r="X38" s="655"/>
      <c r="Y38" s="660"/>
      <c r="Z38" s="661">
        <v>100</v>
      </c>
      <c r="AA38" s="661"/>
      <c r="AB38" s="661"/>
      <c r="AC38" s="661"/>
      <c r="AD38" s="662">
        <v>33449422</v>
      </c>
      <c r="AE38" s="662"/>
      <c r="AF38" s="662"/>
      <c r="AG38" s="662"/>
      <c r="AH38" s="662"/>
      <c r="AI38" s="662"/>
      <c r="AJ38" s="662"/>
      <c r="AK38" s="662"/>
      <c r="AL38" s="603">
        <v>100</v>
      </c>
      <c r="AM38" s="663"/>
      <c r="AN38" s="663"/>
      <c r="AO38" s="664"/>
      <c r="AQ38" s="640" t="s">
        <v>333</v>
      </c>
      <c r="AR38" s="641"/>
      <c r="AS38" s="641"/>
      <c r="AT38" s="641"/>
      <c r="AU38" s="641"/>
      <c r="AV38" s="641"/>
      <c r="AW38" s="641"/>
      <c r="AX38" s="641"/>
      <c r="AY38" s="642"/>
      <c r="AZ38" s="616">
        <v>37775</v>
      </c>
      <c r="BA38" s="617"/>
      <c r="BB38" s="617"/>
      <c r="BC38" s="617"/>
      <c r="BD38" s="635"/>
      <c r="BE38" s="635"/>
      <c r="BF38" s="643"/>
      <c r="BG38" s="647" t="s">
        <v>334</v>
      </c>
      <c r="BH38" s="644"/>
      <c r="BI38" s="644"/>
      <c r="BJ38" s="644"/>
      <c r="BK38" s="644"/>
      <c r="BL38" s="644"/>
      <c r="BM38" s="644"/>
      <c r="BN38" s="644"/>
      <c r="BO38" s="644"/>
      <c r="BP38" s="644"/>
      <c r="BQ38" s="644"/>
      <c r="BR38" s="644"/>
      <c r="BS38" s="644"/>
      <c r="BT38" s="644"/>
      <c r="BU38" s="645"/>
      <c r="BV38" s="616">
        <v>33676</v>
      </c>
      <c r="BW38" s="617"/>
      <c r="BX38" s="617"/>
      <c r="BY38" s="617"/>
      <c r="BZ38" s="617"/>
      <c r="CA38" s="617"/>
      <c r="CB38" s="646"/>
      <c r="CD38" s="647" t="s">
        <v>335</v>
      </c>
      <c r="CE38" s="644"/>
      <c r="CF38" s="644"/>
      <c r="CG38" s="644"/>
      <c r="CH38" s="644"/>
      <c r="CI38" s="644"/>
      <c r="CJ38" s="644"/>
      <c r="CK38" s="644"/>
      <c r="CL38" s="644"/>
      <c r="CM38" s="644"/>
      <c r="CN38" s="644"/>
      <c r="CO38" s="644"/>
      <c r="CP38" s="644"/>
      <c r="CQ38" s="645"/>
      <c r="CR38" s="616">
        <v>6555849</v>
      </c>
      <c r="CS38" s="617"/>
      <c r="CT38" s="617"/>
      <c r="CU38" s="617"/>
      <c r="CV38" s="617"/>
      <c r="CW38" s="617"/>
      <c r="CX38" s="617"/>
      <c r="CY38" s="618"/>
      <c r="CZ38" s="619">
        <v>11.4</v>
      </c>
      <c r="DA38" s="637"/>
      <c r="DB38" s="637"/>
      <c r="DC38" s="638"/>
      <c r="DD38" s="622">
        <v>5696940</v>
      </c>
      <c r="DE38" s="617"/>
      <c r="DF38" s="617"/>
      <c r="DG38" s="617"/>
      <c r="DH38" s="617"/>
      <c r="DI38" s="617"/>
      <c r="DJ38" s="617"/>
      <c r="DK38" s="618"/>
      <c r="DL38" s="622">
        <v>4876026</v>
      </c>
      <c r="DM38" s="617"/>
      <c r="DN38" s="617"/>
      <c r="DO38" s="617"/>
      <c r="DP38" s="617"/>
      <c r="DQ38" s="617"/>
      <c r="DR38" s="617"/>
      <c r="DS38" s="617"/>
      <c r="DT38" s="617"/>
      <c r="DU38" s="617"/>
      <c r="DV38" s="618"/>
      <c r="DW38" s="619">
        <v>13.7</v>
      </c>
      <c r="DX38" s="637"/>
      <c r="DY38" s="637"/>
      <c r="DZ38" s="637"/>
      <c r="EA38" s="637"/>
      <c r="EB38" s="637"/>
      <c r="EC38" s="639"/>
    </row>
    <row r="39" spans="2:133" ht="11.25" customHeight="1">
      <c r="AQ39" s="640" t="s">
        <v>336</v>
      </c>
      <c r="AR39" s="641"/>
      <c r="AS39" s="641"/>
      <c r="AT39" s="641"/>
      <c r="AU39" s="641"/>
      <c r="AV39" s="641"/>
      <c r="AW39" s="641"/>
      <c r="AX39" s="641"/>
      <c r="AY39" s="642"/>
      <c r="AZ39" s="616">
        <v>21673</v>
      </c>
      <c r="BA39" s="617"/>
      <c r="BB39" s="617"/>
      <c r="BC39" s="617"/>
      <c r="BD39" s="635"/>
      <c r="BE39" s="635"/>
      <c r="BF39" s="643"/>
      <c r="BG39" s="648" t="s">
        <v>337</v>
      </c>
      <c r="BH39" s="649"/>
      <c r="BI39" s="649"/>
      <c r="BJ39" s="649"/>
      <c r="BK39" s="649"/>
      <c r="BL39" s="215"/>
      <c r="BM39" s="644" t="s">
        <v>338</v>
      </c>
      <c r="BN39" s="644"/>
      <c r="BO39" s="644"/>
      <c r="BP39" s="644"/>
      <c r="BQ39" s="644"/>
      <c r="BR39" s="644"/>
      <c r="BS39" s="644"/>
      <c r="BT39" s="644"/>
      <c r="BU39" s="645"/>
      <c r="BV39" s="616">
        <v>103</v>
      </c>
      <c r="BW39" s="617"/>
      <c r="BX39" s="617"/>
      <c r="BY39" s="617"/>
      <c r="BZ39" s="617"/>
      <c r="CA39" s="617"/>
      <c r="CB39" s="646"/>
      <c r="CD39" s="647" t="s">
        <v>339</v>
      </c>
      <c r="CE39" s="644"/>
      <c r="CF39" s="644"/>
      <c r="CG39" s="644"/>
      <c r="CH39" s="644"/>
      <c r="CI39" s="644"/>
      <c r="CJ39" s="644"/>
      <c r="CK39" s="644"/>
      <c r="CL39" s="644"/>
      <c r="CM39" s="644"/>
      <c r="CN39" s="644"/>
      <c r="CO39" s="644"/>
      <c r="CP39" s="644"/>
      <c r="CQ39" s="645"/>
      <c r="CR39" s="616">
        <v>1979675</v>
      </c>
      <c r="CS39" s="635"/>
      <c r="CT39" s="635"/>
      <c r="CU39" s="635"/>
      <c r="CV39" s="635"/>
      <c r="CW39" s="635"/>
      <c r="CX39" s="635"/>
      <c r="CY39" s="636"/>
      <c r="CZ39" s="619">
        <v>3.5</v>
      </c>
      <c r="DA39" s="637"/>
      <c r="DB39" s="637"/>
      <c r="DC39" s="638"/>
      <c r="DD39" s="622">
        <v>507607</v>
      </c>
      <c r="DE39" s="635"/>
      <c r="DF39" s="635"/>
      <c r="DG39" s="635"/>
      <c r="DH39" s="635"/>
      <c r="DI39" s="635"/>
      <c r="DJ39" s="635"/>
      <c r="DK39" s="636"/>
      <c r="DL39" s="622" t="s">
        <v>169</v>
      </c>
      <c r="DM39" s="635"/>
      <c r="DN39" s="635"/>
      <c r="DO39" s="635"/>
      <c r="DP39" s="635"/>
      <c r="DQ39" s="635"/>
      <c r="DR39" s="635"/>
      <c r="DS39" s="635"/>
      <c r="DT39" s="635"/>
      <c r="DU39" s="635"/>
      <c r="DV39" s="636"/>
      <c r="DW39" s="619" t="s">
        <v>228</v>
      </c>
      <c r="DX39" s="637"/>
      <c r="DY39" s="637"/>
      <c r="DZ39" s="637"/>
      <c r="EA39" s="637"/>
      <c r="EB39" s="637"/>
      <c r="EC39" s="639"/>
    </row>
    <row r="40" spans="2:133" ht="11.25" customHeight="1">
      <c r="AQ40" s="640" t="s">
        <v>340</v>
      </c>
      <c r="AR40" s="641"/>
      <c r="AS40" s="641"/>
      <c r="AT40" s="641"/>
      <c r="AU40" s="641"/>
      <c r="AV40" s="641"/>
      <c r="AW40" s="641"/>
      <c r="AX40" s="641"/>
      <c r="AY40" s="642"/>
      <c r="AZ40" s="616">
        <v>1251436</v>
      </c>
      <c r="BA40" s="617"/>
      <c r="BB40" s="617"/>
      <c r="BC40" s="617"/>
      <c r="BD40" s="635"/>
      <c r="BE40" s="635"/>
      <c r="BF40" s="643"/>
      <c r="BG40" s="648"/>
      <c r="BH40" s="649"/>
      <c r="BI40" s="649"/>
      <c r="BJ40" s="649"/>
      <c r="BK40" s="649"/>
      <c r="BL40" s="215"/>
      <c r="BM40" s="644" t="s">
        <v>341</v>
      </c>
      <c r="BN40" s="644"/>
      <c r="BO40" s="644"/>
      <c r="BP40" s="644"/>
      <c r="BQ40" s="644"/>
      <c r="BR40" s="644"/>
      <c r="BS40" s="644"/>
      <c r="BT40" s="644"/>
      <c r="BU40" s="645"/>
      <c r="BV40" s="616">
        <v>104</v>
      </c>
      <c r="BW40" s="617"/>
      <c r="BX40" s="617"/>
      <c r="BY40" s="617"/>
      <c r="BZ40" s="617"/>
      <c r="CA40" s="617"/>
      <c r="CB40" s="646"/>
      <c r="CD40" s="647" t="s">
        <v>342</v>
      </c>
      <c r="CE40" s="644"/>
      <c r="CF40" s="644"/>
      <c r="CG40" s="644"/>
      <c r="CH40" s="644"/>
      <c r="CI40" s="644"/>
      <c r="CJ40" s="644"/>
      <c r="CK40" s="644"/>
      <c r="CL40" s="644"/>
      <c r="CM40" s="644"/>
      <c r="CN40" s="644"/>
      <c r="CO40" s="644"/>
      <c r="CP40" s="644"/>
      <c r="CQ40" s="645"/>
      <c r="CR40" s="616">
        <v>1876079</v>
      </c>
      <c r="CS40" s="617"/>
      <c r="CT40" s="617"/>
      <c r="CU40" s="617"/>
      <c r="CV40" s="617"/>
      <c r="CW40" s="617"/>
      <c r="CX40" s="617"/>
      <c r="CY40" s="618"/>
      <c r="CZ40" s="619">
        <v>3.3</v>
      </c>
      <c r="DA40" s="637"/>
      <c r="DB40" s="637"/>
      <c r="DC40" s="638"/>
      <c r="DD40" s="622">
        <v>180954</v>
      </c>
      <c r="DE40" s="617"/>
      <c r="DF40" s="617"/>
      <c r="DG40" s="617"/>
      <c r="DH40" s="617"/>
      <c r="DI40" s="617"/>
      <c r="DJ40" s="617"/>
      <c r="DK40" s="618"/>
      <c r="DL40" s="622" t="s">
        <v>169</v>
      </c>
      <c r="DM40" s="617"/>
      <c r="DN40" s="617"/>
      <c r="DO40" s="617"/>
      <c r="DP40" s="617"/>
      <c r="DQ40" s="617"/>
      <c r="DR40" s="617"/>
      <c r="DS40" s="617"/>
      <c r="DT40" s="617"/>
      <c r="DU40" s="617"/>
      <c r="DV40" s="618"/>
      <c r="DW40" s="619" t="s">
        <v>228</v>
      </c>
      <c r="DX40" s="637"/>
      <c r="DY40" s="637"/>
      <c r="DZ40" s="637"/>
      <c r="EA40" s="637"/>
      <c r="EB40" s="637"/>
      <c r="EC40" s="639"/>
    </row>
    <row r="41" spans="2:133" ht="11.25" customHeight="1">
      <c r="AQ41" s="652" t="s">
        <v>343</v>
      </c>
      <c r="AR41" s="653"/>
      <c r="AS41" s="653"/>
      <c r="AT41" s="653"/>
      <c r="AU41" s="653"/>
      <c r="AV41" s="653"/>
      <c r="AW41" s="653"/>
      <c r="AX41" s="653"/>
      <c r="AY41" s="654"/>
      <c r="AZ41" s="600">
        <v>3633725</v>
      </c>
      <c r="BA41" s="655"/>
      <c r="BB41" s="655"/>
      <c r="BC41" s="655"/>
      <c r="BD41" s="601"/>
      <c r="BE41" s="601"/>
      <c r="BF41" s="656"/>
      <c r="BG41" s="650"/>
      <c r="BH41" s="651"/>
      <c r="BI41" s="651"/>
      <c r="BJ41" s="651"/>
      <c r="BK41" s="651"/>
      <c r="BL41" s="216"/>
      <c r="BM41" s="657" t="s">
        <v>344</v>
      </c>
      <c r="BN41" s="657"/>
      <c r="BO41" s="657"/>
      <c r="BP41" s="657"/>
      <c r="BQ41" s="657"/>
      <c r="BR41" s="657"/>
      <c r="BS41" s="657"/>
      <c r="BT41" s="657"/>
      <c r="BU41" s="658"/>
      <c r="BV41" s="600">
        <v>318</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16" t="s">
        <v>169</v>
      </c>
      <c r="CS41" s="635"/>
      <c r="CT41" s="635"/>
      <c r="CU41" s="635"/>
      <c r="CV41" s="635"/>
      <c r="CW41" s="635"/>
      <c r="CX41" s="635"/>
      <c r="CY41" s="636"/>
      <c r="CZ41" s="619" t="s">
        <v>169</v>
      </c>
      <c r="DA41" s="637"/>
      <c r="DB41" s="637"/>
      <c r="DC41" s="638"/>
      <c r="DD41" s="622" t="s">
        <v>169</v>
      </c>
      <c r="DE41" s="635"/>
      <c r="DF41" s="635"/>
      <c r="DG41" s="635"/>
      <c r="DH41" s="635"/>
      <c r="DI41" s="635"/>
      <c r="DJ41" s="635"/>
      <c r="DK41" s="636"/>
      <c r="DL41" s="623"/>
      <c r="DM41" s="624"/>
      <c r="DN41" s="624"/>
      <c r="DO41" s="624"/>
      <c r="DP41" s="624"/>
      <c r="DQ41" s="624"/>
      <c r="DR41" s="624"/>
      <c r="DS41" s="624"/>
      <c r="DT41" s="624"/>
      <c r="DU41" s="624"/>
      <c r="DV41" s="625"/>
      <c r="DW41" s="626"/>
      <c r="DX41" s="627"/>
      <c r="DY41" s="627"/>
      <c r="DZ41" s="627"/>
      <c r="EA41" s="627"/>
      <c r="EB41" s="627"/>
      <c r="EC41" s="628"/>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3" t="s">
        <v>347</v>
      </c>
      <c r="CE42" s="614"/>
      <c r="CF42" s="614"/>
      <c r="CG42" s="614"/>
      <c r="CH42" s="614"/>
      <c r="CI42" s="614"/>
      <c r="CJ42" s="614"/>
      <c r="CK42" s="614"/>
      <c r="CL42" s="614"/>
      <c r="CM42" s="614"/>
      <c r="CN42" s="614"/>
      <c r="CO42" s="614"/>
      <c r="CP42" s="614"/>
      <c r="CQ42" s="615"/>
      <c r="CR42" s="616">
        <v>6444096</v>
      </c>
      <c r="CS42" s="617"/>
      <c r="CT42" s="617"/>
      <c r="CU42" s="617"/>
      <c r="CV42" s="617"/>
      <c r="CW42" s="617"/>
      <c r="CX42" s="617"/>
      <c r="CY42" s="618"/>
      <c r="CZ42" s="619">
        <v>11.2</v>
      </c>
      <c r="DA42" s="620"/>
      <c r="DB42" s="620"/>
      <c r="DC42" s="621"/>
      <c r="DD42" s="622">
        <v>2944745</v>
      </c>
      <c r="DE42" s="617"/>
      <c r="DF42" s="617"/>
      <c r="DG42" s="617"/>
      <c r="DH42" s="617"/>
      <c r="DI42" s="617"/>
      <c r="DJ42" s="617"/>
      <c r="DK42" s="618"/>
      <c r="DL42" s="623"/>
      <c r="DM42" s="624"/>
      <c r="DN42" s="624"/>
      <c r="DO42" s="624"/>
      <c r="DP42" s="624"/>
      <c r="DQ42" s="624"/>
      <c r="DR42" s="624"/>
      <c r="DS42" s="624"/>
      <c r="DT42" s="624"/>
      <c r="DU42" s="624"/>
      <c r="DV42" s="625"/>
      <c r="DW42" s="626"/>
      <c r="DX42" s="627"/>
      <c r="DY42" s="627"/>
      <c r="DZ42" s="627"/>
      <c r="EA42" s="627"/>
      <c r="EB42" s="627"/>
      <c r="EC42" s="628"/>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3" t="s">
        <v>349</v>
      </c>
      <c r="CE43" s="614"/>
      <c r="CF43" s="614"/>
      <c r="CG43" s="614"/>
      <c r="CH43" s="614"/>
      <c r="CI43" s="614"/>
      <c r="CJ43" s="614"/>
      <c r="CK43" s="614"/>
      <c r="CL43" s="614"/>
      <c r="CM43" s="614"/>
      <c r="CN43" s="614"/>
      <c r="CO43" s="614"/>
      <c r="CP43" s="614"/>
      <c r="CQ43" s="615"/>
      <c r="CR43" s="616">
        <v>341147</v>
      </c>
      <c r="CS43" s="635"/>
      <c r="CT43" s="635"/>
      <c r="CU43" s="635"/>
      <c r="CV43" s="635"/>
      <c r="CW43" s="635"/>
      <c r="CX43" s="635"/>
      <c r="CY43" s="636"/>
      <c r="CZ43" s="619">
        <v>0.6</v>
      </c>
      <c r="DA43" s="637"/>
      <c r="DB43" s="637"/>
      <c r="DC43" s="638"/>
      <c r="DD43" s="622">
        <v>341147</v>
      </c>
      <c r="DE43" s="635"/>
      <c r="DF43" s="635"/>
      <c r="DG43" s="635"/>
      <c r="DH43" s="635"/>
      <c r="DI43" s="635"/>
      <c r="DJ43" s="635"/>
      <c r="DK43" s="636"/>
      <c r="DL43" s="623"/>
      <c r="DM43" s="624"/>
      <c r="DN43" s="624"/>
      <c r="DO43" s="624"/>
      <c r="DP43" s="624"/>
      <c r="DQ43" s="624"/>
      <c r="DR43" s="624"/>
      <c r="DS43" s="624"/>
      <c r="DT43" s="624"/>
      <c r="DU43" s="624"/>
      <c r="DV43" s="625"/>
      <c r="DW43" s="626"/>
      <c r="DX43" s="627"/>
      <c r="DY43" s="627"/>
      <c r="DZ43" s="627"/>
      <c r="EA43" s="627"/>
      <c r="EB43" s="627"/>
      <c r="EC43" s="628"/>
    </row>
    <row r="44" spans="2:133" ht="11.25" customHeight="1">
      <c r="B44" s="220" t="s">
        <v>350</v>
      </c>
      <c r="CD44" s="629" t="s">
        <v>301</v>
      </c>
      <c r="CE44" s="630"/>
      <c r="CF44" s="613" t="s">
        <v>351</v>
      </c>
      <c r="CG44" s="614"/>
      <c r="CH44" s="614"/>
      <c r="CI44" s="614"/>
      <c r="CJ44" s="614"/>
      <c r="CK44" s="614"/>
      <c r="CL44" s="614"/>
      <c r="CM44" s="614"/>
      <c r="CN44" s="614"/>
      <c r="CO44" s="614"/>
      <c r="CP44" s="614"/>
      <c r="CQ44" s="615"/>
      <c r="CR44" s="616">
        <v>6404299</v>
      </c>
      <c r="CS44" s="617"/>
      <c r="CT44" s="617"/>
      <c r="CU44" s="617"/>
      <c r="CV44" s="617"/>
      <c r="CW44" s="617"/>
      <c r="CX44" s="617"/>
      <c r="CY44" s="618"/>
      <c r="CZ44" s="619">
        <v>11.2</v>
      </c>
      <c r="DA44" s="620"/>
      <c r="DB44" s="620"/>
      <c r="DC44" s="621"/>
      <c r="DD44" s="622">
        <v>2927890</v>
      </c>
      <c r="DE44" s="617"/>
      <c r="DF44" s="617"/>
      <c r="DG44" s="617"/>
      <c r="DH44" s="617"/>
      <c r="DI44" s="617"/>
      <c r="DJ44" s="617"/>
      <c r="DK44" s="618"/>
      <c r="DL44" s="623"/>
      <c r="DM44" s="624"/>
      <c r="DN44" s="624"/>
      <c r="DO44" s="624"/>
      <c r="DP44" s="624"/>
      <c r="DQ44" s="624"/>
      <c r="DR44" s="624"/>
      <c r="DS44" s="624"/>
      <c r="DT44" s="624"/>
      <c r="DU44" s="624"/>
      <c r="DV44" s="625"/>
      <c r="DW44" s="626"/>
      <c r="DX44" s="627"/>
      <c r="DY44" s="627"/>
      <c r="DZ44" s="627"/>
      <c r="EA44" s="627"/>
      <c r="EB44" s="627"/>
      <c r="EC44" s="628"/>
    </row>
    <row r="45" spans="2:133" ht="11.25" customHeight="1">
      <c r="CD45" s="631"/>
      <c r="CE45" s="632"/>
      <c r="CF45" s="613" t="s">
        <v>352</v>
      </c>
      <c r="CG45" s="614"/>
      <c r="CH45" s="614"/>
      <c r="CI45" s="614"/>
      <c r="CJ45" s="614"/>
      <c r="CK45" s="614"/>
      <c r="CL45" s="614"/>
      <c r="CM45" s="614"/>
      <c r="CN45" s="614"/>
      <c r="CO45" s="614"/>
      <c r="CP45" s="614"/>
      <c r="CQ45" s="615"/>
      <c r="CR45" s="616">
        <v>1351749</v>
      </c>
      <c r="CS45" s="635"/>
      <c r="CT45" s="635"/>
      <c r="CU45" s="635"/>
      <c r="CV45" s="635"/>
      <c r="CW45" s="635"/>
      <c r="CX45" s="635"/>
      <c r="CY45" s="636"/>
      <c r="CZ45" s="619">
        <v>2.4</v>
      </c>
      <c r="DA45" s="637"/>
      <c r="DB45" s="637"/>
      <c r="DC45" s="638"/>
      <c r="DD45" s="622">
        <v>119937</v>
      </c>
      <c r="DE45" s="635"/>
      <c r="DF45" s="635"/>
      <c r="DG45" s="635"/>
      <c r="DH45" s="635"/>
      <c r="DI45" s="635"/>
      <c r="DJ45" s="635"/>
      <c r="DK45" s="636"/>
      <c r="DL45" s="623"/>
      <c r="DM45" s="624"/>
      <c r="DN45" s="624"/>
      <c r="DO45" s="624"/>
      <c r="DP45" s="624"/>
      <c r="DQ45" s="624"/>
      <c r="DR45" s="624"/>
      <c r="DS45" s="624"/>
      <c r="DT45" s="624"/>
      <c r="DU45" s="624"/>
      <c r="DV45" s="625"/>
      <c r="DW45" s="626"/>
      <c r="DX45" s="627"/>
      <c r="DY45" s="627"/>
      <c r="DZ45" s="627"/>
      <c r="EA45" s="627"/>
      <c r="EB45" s="627"/>
      <c r="EC45" s="628"/>
    </row>
    <row r="46" spans="2:133" ht="11.25" customHeight="1">
      <c r="CD46" s="631"/>
      <c r="CE46" s="632"/>
      <c r="CF46" s="613" t="s">
        <v>353</v>
      </c>
      <c r="CG46" s="614"/>
      <c r="CH46" s="614"/>
      <c r="CI46" s="614"/>
      <c r="CJ46" s="614"/>
      <c r="CK46" s="614"/>
      <c r="CL46" s="614"/>
      <c r="CM46" s="614"/>
      <c r="CN46" s="614"/>
      <c r="CO46" s="614"/>
      <c r="CP46" s="614"/>
      <c r="CQ46" s="615"/>
      <c r="CR46" s="616">
        <v>4892364</v>
      </c>
      <c r="CS46" s="617"/>
      <c r="CT46" s="617"/>
      <c r="CU46" s="617"/>
      <c r="CV46" s="617"/>
      <c r="CW46" s="617"/>
      <c r="CX46" s="617"/>
      <c r="CY46" s="618"/>
      <c r="CZ46" s="619">
        <v>8.5</v>
      </c>
      <c r="DA46" s="620"/>
      <c r="DB46" s="620"/>
      <c r="DC46" s="621"/>
      <c r="DD46" s="622">
        <v>2752742</v>
      </c>
      <c r="DE46" s="617"/>
      <c r="DF46" s="617"/>
      <c r="DG46" s="617"/>
      <c r="DH46" s="617"/>
      <c r="DI46" s="617"/>
      <c r="DJ46" s="617"/>
      <c r="DK46" s="618"/>
      <c r="DL46" s="623"/>
      <c r="DM46" s="624"/>
      <c r="DN46" s="624"/>
      <c r="DO46" s="624"/>
      <c r="DP46" s="624"/>
      <c r="DQ46" s="624"/>
      <c r="DR46" s="624"/>
      <c r="DS46" s="624"/>
      <c r="DT46" s="624"/>
      <c r="DU46" s="624"/>
      <c r="DV46" s="625"/>
      <c r="DW46" s="626"/>
      <c r="DX46" s="627"/>
      <c r="DY46" s="627"/>
      <c r="DZ46" s="627"/>
      <c r="EA46" s="627"/>
      <c r="EB46" s="627"/>
      <c r="EC46" s="628"/>
    </row>
    <row r="47" spans="2:133" ht="11.25" customHeight="1">
      <c r="CD47" s="631"/>
      <c r="CE47" s="632"/>
      <c r="CF47" s="613" t="s">
        <v>354</v>
      </c>
      <c r="CG47" s="614"/>
      <c r="CH47" s="614"/>
      <c r="CI47" s="614"/>
      <c r="CJ47" s="614"/>
      <c r="CK47" s="614"/>
      <c r="CL47" s="614"/>
      <c r="CM47" s="614"/>
      <c r="CN47" s="614"/>
      <c r="CO47" s="614"/>
      <c r="CP47" s="614"/>
      <c r="CQ47" s="615"/>
      <c r="CR47" s="616">
        <v>39797</v>
      </c>
      <c r="CS47" s="635"/>
      <c r="CT47" s="635"/>
      <c r="CU47" s="635"/>
      <c r="CV47" s="635"/>
      <c r="CW47" s="635"/>
      <c r="CX47" s="635"/>
      <c r="CY47" s="636"/>
      <c r="CZ47" s="619">
        <v>0.1</v>
      </c>
      <c r="DA47" s="637"/>
      <c r="DB47" s="637"/>
      <c r="DC47" s="638"/>
      <c r="DD47" s="622">
        <v>16855</v>
      </c>
      <c r="DE47" s="635"/>
      <c r="DF47" s="635"/>
      <c r="DG47" s="635"/>
      <c r="DH47" s="635"/>
      <c r="DI47" s="635"/>
      <c r="DJ47" s="635"/>
      <c r="DK47" s="636"/>
      <c r="DL47" s="623"/>
      <c r="DM47" s="624"/>
      <c r="DN47" s="624"/>
      <c r="DO47" s="624"/>
      <c r="DP47" s="624"/>
      <c r="DQ47" s="624"/>
      <c r="DR47" s="624"/>
      <c r="DS47" s="624"/>
      <c r="DT47" s="624"/>
      <c r="DU47" s="624"/>
      <c r="DV47" s="625"/>
      <c r="DW47" s="626"/>
      <c r="DX47" s="627"/>
      <c r="DY47" s="627"/>
      <c r="DZ47" s="627"/>
      <c r="EA47" s="627"/>
      <c r="EB47" s="627"/>
      <c r="EC47" s="628"/>
    </row>
    <row r="48" spans="2:133">
      <c r="CD48" s="633"/>
      <c r="CE48" s="634"/>
      <c r="CF48" s="613" t="s">
        <v>355</v>
      </c>
      <c r="CG48" s="614"/>
      <c r="CH48" s="614"/>
      <c r="CI48" s="614"/>
      <c r="CJ48" s="614"/>
      <c r="CK48" s="614"/>
      <c r="CL48" s="614"/>
      <c r="CM48" s="614"/>
      <c r="CN48" s="614"/>
      <c r="CO48" s="614"/>
      <c r="CP48" s="614"/>
      <c r="CQ48" s="615"/>
      <c r="CR48" s="616" t="s">
        <v>169</v>
      </c>
      <c r="CS48" s="617"/>
      <c r="CT48" s="617"/>
      <c r="CU48" s="617"/>
      <c r="CV48" s="617"/>
      <c r="CW48" s="617"/>
      <c r="CX48" s="617"/>
      <c r="CY48" s="618"/>
      <c r="CZ48" s="619" t="s">
        <v>169</v>
      </c>
      <c r="DA48" s="620"/>
      <c r="DB48" s="620"/>
      <c r="DC48" s="621"/>
      <c r="DD48" s="622" t="s">
        <v>125</v>
      </c>
      <c r="DE48" s="617"/>
      <c r="DF48" s="617"/>
      <c r="DG48" s="617"/>
      <c r="DH48" s="617"/>
      <c r="DI48" s="617"/>
      <c r="DJ48" s="617"/>
      <c r="DK48" s="618"/>
      <c r="DL48" s="623"/>
      <c r="DM48" s="624"/>
      <c r="DN48" s="624"/>
      <c r="DO48" s="624"/>
      <c r="DP48" s="624"/>
      <c r="DQ48" s="624"/>
      <c r="DR48" s="624"/>
      <c r="DS48" s="624"/>
      <c r="DT48" s="624"/>
      <c r="DU48" s="624"/>
      <c r="DV48" s="625"/>
      <c r="DW48" s="626"/>
      <c r="DX48" s="627"/>
      <c r="DY48" s="627"/>
      <c r="DZ48" s="627"/>
      <c r="EA48" s="627"/>
      <c r="EB48" s="627"/>
      <c r="EC48" s="628"/>
    </row>
    <row r="49" spans="82:133" ht="11.25" customHeight="1">
      <c r="CD49" s="597" t="s">
        <v>356</v>
      </c>
      <c r="CE49" s="598"/>
      <c r="CF49" s="598"/>
      <c r="CG49" s="598"/>
      <c r="CH49" s="598"/>
      <c r="CI49" s="598"/>
      <c r="CJ49" s="598"/>
      <c r="CK49" s="598"/>
      <c r="CL49" s="598"/>
      <c r="CM49" s="598"/>
      <c r="CN49" s="598"/>
      <c r="CO49" s="598"/>
      <c r="CP49" s="598"/>
      <c r="CQ49" s="599"/>
      <c r="CR49" s="600">
        <v>57331167</v>
      </c>
      <c r="CS49" s="601"/>
      <c r="CT49" s="601"/>
      <c r="CU49" s="601"/>
      <c r="CV49" s="601"/>
      <c r="CW49" s="601"/>
      <c r="CX49" s="601"/>
      <c r="CY49" s="602"/>
      <c r="CZ49" s="603">
        <v>100</v>
      </c>
      <c r="DA49" s="604"/>
      <c r="DB49" s="604"/>
      <c r="DC49" s="605"/>
      <c r="DD49" s="606">
        <v>38548500</v>
      </c>
      <c r="DE49" s="601"/>
      <c r="DF49" s="601"/>
      <c r="DG49" s="601"/>
      <c r="DH49" s="601"/>
      <c r="DI49" s="601"/>
      <c r="DJ49" s="601"/>
      <c r="DK49" s="602"/>
      <c r="DL49" s="607"/>
      <c r="DM49" s="608"/>
      <c r="DN49" s="608"/>
      <c r="DO49" s="608"/>
      <c r="DP49" s="608"/>
      <c r="DQ49" s="608"/>
      <c r="DR49" s="608"/>
      <c r="DS49" s="608"/>
      <c r="DT49" s="608"/>
      <c r="DU49" s="608"/>
      <c r="DV49" s="609"/>
      <c r="DW49" s="610"/>
      <c r="DX49" s="611"/>
      <c r="DY49" s="611"/>
      <c r="DZ49" s="611"/>
      <c r="EA49" s="611"/>
      <c r="EB49" s="611"/>
      <c r="EC49" s="612"/>
    </row>
    <row r="50" spans="82:133" hidden="1"/>
    <row r="51" spans="82:133" hidden="1"/>
    <row r="52" spans="82:133" hidden="1"/>
    <row r="53" spans="82:133" hidden="1"/>
  </sheetData>
  <sheetProtection algorithmName="SHA-512" hashValue="dQEj9W8Yzh1hIS8PrL1uMyUBBPPWziWrc8xfAShXNfIPiOPKogCtuDWwp3emJz4GMJ8vHERx2PoyMKKXrHSrdA==" saltValue="mu2lbIXLRLgyZqHzife98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358</v>
      </c>
      <c r="DK2" s="1142"/>
      <c r="DL2" s="1142"/>
      <c r="DM2" s="1142"/>
      <c r="DN2" s="1142"/>
      <c r="DO2" s="1143"/>
      <c r="DP2" s="229"/>
      <c r="DQ2" s="1141" t="s">
        <v>359</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362</v>
      </c>
      <c r="B5" s="1027"/>
      <c r="C5" s="1027"/>
      <c r="D5" s="1027"/>
      <c r="E5" s="1027"/>
      <c r="F5" s="1027"/>
      <c r="G5" s="1027"/>
      <c r="H5" s="1027"/>
      <c r="I5" s="1027"/>
      <c r="J5" s="1027"/>
      <c r="K5" s="1027"/>
      <c r="L5" s="1027"/>
      <c r="M5" s="1027"/>
      <c r="N5" s="1027"/>
      <c r="O5" s="1027"/>
      <c r="P5" s="1028"/>
      <c r="Q5" s="1032" t="s">
        <v>363</v>
      </c>
      <c r="R5" s="1033"/>
      <c r="S5" s="1033"/>
      <c r="T5" s="1033"/>
      <c r="U5" s="1034"/>
      <c r="V5" s="1032" t="s">
        <v>364</v>
      </c>
      <c r="W5" s="1033"/>
      <c r="X5" s="1033"/>
      <c r="Y5" s="1033"/>
      <c r="Z5" s="1034"/>
      <c r="AA5" s="1032" t="s">
        <v>365</v>
      </c>
      <c r="AB5" s="1033"/>
      <c r="AC5" s="1033"/>
      <c r="AD5" s="1033"/>
      <c r="AE5" s="1033"/>
      <c r="AF5" s="1144" t="s">
        <v>366</v>
      </c>
      <c r="AG5" s="1033"/>
      <c r="AH5" s="1033"/>
      <c r="AI5" s="1033"/>
      <c r="AJ5" s="1048"/>
      <c r="AK5" s="1033" t="s">
        <v>367</v>
      </c>
      <c r="AL5" s="1033"/>
      <c r="AM5" s="1033"/>
      <c r="AN5" s="1033"/>
      <c r="AO5" s="1034"/>
      <c r="AP5" s="1032" t="s">
        <v>368</v>
      </c>
      <c r="AQ5" s="1033"/>
      <c r="AR5" s="1033"/>
      <c r="AS5" s="1033"/>
      <c r="AT5" s="1034"/>
      <c r="AU5" s="1032" t="s">
        <v>369</v>
      </c>
      <c r="AV5" s="1033"/>
      <c r="AW5" s="1033"/>
      <c r="AX5" s="1033"/>
      <c r="AY5" s="1048"/>
      <c r="AZ5" s="236"/>
      <c r="BA5" s="236"/>
      <c r="BB5" s="236"/>
      <c r="BC5" s="236"/>
      <c r="BD5" s="236"/>
      <c r="BE5" s="237"/>
      <c r="BF5" s="237"/>
      <c r="BG5" s="237"/>
      <c r="BH5" s="237"/>
      <c r="BI5" s="237"/>
      <c r="BJ5" s="237"/>
      <c r="BK5" s="237"/>
      <c r="BL5" s="237"/>
      <c r="BM5" s="237"/>
      <c r="BN5" s="237"/>
      <c r="BO5" s="237"/>
      <c r="BP5" s="237"/>
      <c r="BQ5" s="1026" t="s">
        <v>370</v>
      </c>
      <c r="BR5" s="1027"/>
      <c r="BS5" s="1027"/>
      <c r="BT5" s="1027"/>
      <c r="BU5" s="1027"/>
      <c r="BV5" s="1027"/>
      <c r="BW5" s="1027"/>
      <c r="BX5" s="1027"/>
      <c r="BY5" s="1027"/>
      <c r="BZ5" s="1027"/>
      <c r="CA5" s="1027"/>
      <c r="CB5" s="1027"/>
      <c r="CC5" s="1027"/>
      <c r="CD5" s="1027"/>
      <c r="CE5" s="1027"/>
      <c r="CF5" s="1027"/>
      <c r="CG5" s="1028"/>
      <c r="CH5" s="1032" t="s">
        <v>371</v>
      </c>
      <c r="CI5" s="1033"/>
      <c r="CJ5" s="1033"/>
      <c r="CK5" s="1033"/>
      <c r="CL5" s="1034"/>
      <c r="CM5" s="1032" t="s">
        <v>372</v>
      </c>
      <c r="CN5" s="1033"/>
      <c r="CO5" s="1033"/>
      <c r="CP5" s="1033"/>
      <c r="CQ5" s="1034"/>
      <c r="CR5" s="1032" t="s">
        <v>373</v>
      </c>
      <c r="CS5" s="1033"/>
      <c r="CT5" s="1033"/>
      <c r="CU5" s="1033"/>
      <c r="CV5" s="1034"/>
      <c r="CW5" s="1032" t="s">
        <v>374</v>
      </c>
      <c r="CX5" s="1033"/>
      <c r="CY5" s="1033"/>
      <c r="CZ5" s="1033"/>
      <c r="DA5" s="1034"/>
      <c r="DB5" s="1032" t="s">
        <v>375</v>
      </c>
      <c r="DC5" s="1033"/>
      <c r="DD5" s="1033"/>
      <c r="DE5" s="1033"/>
      <c r="DF5" s="1034"/>
      <c r="DG5" s="1129" t="s">
        <v>376</v>
      </c>
      <c r="DH5" s="1130"/>
      <c r="DI5" s="1130"/>
      <c r="DJ5" s="1130"/>
      <c r="DK5" s="1131"/>
      <c r="DL5" s="1129" t="s">
        <v>377</v>
      </c>
      <c r="DM5" s="1130"/>
      <c r="DN5" s="1130"/>
      <c r="DO5" s="1130"/>
      <c r="DP5" s="1131"/>
      <c r="DQ5" s="1032" t="s">
        <v>378</v>
      </c>
      <c r="DR5" s="1033"/>
      <c r="DS5" s="1033"/>
      <c r="DT5" s="1033"/>
      <c r="DU5" s="1034"/>
      <c r="DV5" s="1032" t="s">
        <v>369</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379</v>
      </c>
      <c r="C7" s="1082"/>
      <c r="D7" s="1082"/>
      <c r="E7" s="1082"/>
      <c r="F7" s="1082"/>
      <c r="G7" s="1082"/>
      <c r="H7" s="1082"/>
      <c r="I7" s="1082"/>
      <c r="J7" s="1082"/>
      <c r="K7" s="1082"/>
      <c r="L7" s="1082"/>
      <c r="M7" s="1082"/>
      <c r="N7" s="1082"/>
      <c r="O7" s="1082"/>
      <c r="P7" s="1083"/>
      <c r="Q7" s="1135">
        <v>59583</v>
      </c>
      <c r="R7" s="1136"/>
      <c r="S7" s="1136"/>
      <c r="T7" s="1136"/>
      <c r="U7" s="1136"/>
      <c r="V7" s="1136">
        <v>57357</v>
      </c>
      <c r="W7" s="1136"/>
      <c r="X7" s="1136"/>
      <c r="Y7" s="1136"/>
      <c r="Z7" s="1136"/>
      <c r="AA7" s="1136">
        <v>2225</v>
      </c>
      <c r="AB7" s="1136"/>
      <c r="AC7" s="1136"/>
      <c r="AD7" s="1136"/>
      <c r="AE7" s="1137"/>
      <c r="AF7" s="1138">
        <v>2067</v>
      </c>
      <c r="AG7" s="1139"/>
      <c r="AH7" s="1139"/>
      <c r="AI7" s="1139"/>
      <c r="AJ7" s="1140"/>
      <c r="AK7" s="1122">
        <v>898</v>
      </c>
      <c r="AL7" s="1123"/>
      <c r="AM7" s="1123"/>
      <c r="AN7" s="1123"/>
      <c r="AO7" s="1123"/>
      <c r="AP7" s="1123">
        <v>62570</v>
      </c>
      <c r="AQ7" s="1123"/>
      <c r="AR7" s="1123"/>
      <c r="AS7" s="1123"/>
      <c r="AT7" s="1123"/>
      <c r="AU7" s="1124" t="s">
        <v>571</v>
      </c>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589</v>
      </c>
      <c r="BT7" s="1127"/>
      <c r="BU7" s="1127"/>
      <c r="BV7" s="1127"/>
      <c r="BW7" s="1127"/>
      <c r="BX7" s="1127"/>
      <c r="BY7" s="1127"/>
      <c r="BZ7" s="1127"/>
      <c r="CA7" s="1127"/>
      <c r="CB7" s="1127"/>
      <c r="CC7" s="1127"/>
      <c r="CD7" s="1127"/>
      <c r="CE7" s="1127"/>
      <c r="CF7" s="1127"/>
      <c r="CG7" s="1128"/>
      <c r="CH7" s="1119" t="s">
        <v>597</v>
      </c>
      <c r="CI7" s="1120"/>
      <c r="CJ7" s="1120"/>
      <c r="CK7" s="1120"/>
      <c r="CL7" s="1121"/>
      <c r="CM7" s="1119">
        <v>52</v>
      </c>
      <c r="CN7" s="1120"/>
      <c r="CO7" s="1120"/>
      <c r="CP7" s="1120"/>
      <c r="CQ7" s="1121"/>
      <c r="CR7" s="1119">
        <v>10</v>
      </c>
      <c r="CS7" s="1120"/>
      <c r="CT7" s="1120"/>
      <c r="CU7" s="1120"/>
      <c r="CV7" s="1121"/>
      <c r="CW7" s="1119">
        <v>33</v>
      </c>
      <c r="CX7" s="1120"/>
      <c r="CY7" s="1120"/>
      <c r="CZ7" s="1120"/>
      <c r="DA7" s="1121"/>
      <c r="DB7" s="1119" t="s">
        <v>570</v>
      </c>
      <c r="DC7" s="1120"/>
      <c r="DD7" s="1120"/>
      <c r="DE7" s="1120"/>
      <c r="DF7" s="1121"/>
      <c r="DG7" s="1119" t="s">
        <v>570</v>
      </c>
      <c r="DH7" s="1120"/>
      <c r="DI7" s="1120"/>
      <c r="DJ7" s="1120"/>
      <c r="DK7" s="1121"/>
      <c r="DL7" s="1119" t="s">
        <v>570</v>
      </c>
      <c r="DM7" s="1120"/>
      <c r="DN7" s="1120"/>
      <c r="DO7" s="1120"/>
      <c r="DP7" s="1121"/>
      <c r="DQ7" s="1119" t="s">
        <v>570</v>
      </c>
      <c r="DR7" s="1120"/>
      <c r="DS7" s="1120"/>
      <c r="DT7" s="1120"/>
      <c r="DU7" s="1121"/>
      <c r="DV7" s="1146"/>
      <c r="DW7" s="1147"/>
      <c r="DX7" s="1147"/>
      <c r="DY7" s="1147"/>
      <c r="DZ7" s="1148"/>
      <c r="EA7" s="234"/>
    </row>
    <row r="8" spans="1:131" s="235" customFormat="1" ht="26.25" customHeight="1">
      <c r="A8" s="241">
        <v>2</v>
      </c>
      <c r="B8" s="1062" t="s">
        <v>380</v>
      </c>
      <c r="C8" s="1063"/>
      <c r="D8" s="1063"/>
      <c r="E8" s="1063"/>
      <c r="F8" s="1063"/>
      <c r="G8" s="1063"/>
      <c r="H8" s="1063"/>
      <c r="I8" s="1063"/>
      <c r="J8" s="1063"/>
      <c r="K8" s="1063"/>
      <c r="L8" s="1063"/>
      <c r="M8" s="1063"/>
      <c r="N8" s="1063"/>
      <c r="O8" s="1063"/>
      <c r="P8" s="1064"/>
      <c r="Q8" s="1074">
        <v>7</v>
      </c>
      <c r="R8" s="1075"/>
      <c r="S8" s="1075"/>
      <c r="T8" s="1075"/>
      <c r="U8" s="1075"/>
      <c r="V8" s="1075">
        <v>6</v>
      </c>
      <c r="W8" s="1075"/>
      <c r="X8" s="1075"/>
      <c r="Y8" s="1075"/>
      <c r="Z8" s="1075"/>
      <c r="AA8" s="1075">
        <v>1</v>
      </c>
      <c r="AB8" s="1075"/>
      <c r="AC8" s="1075"/>
      <c r="AD8" s="1075"/>
      <c r="AE8" s="1076"/>
      <c r="AF8" s="1068">
        <v>1</v>
      </c>
      <c r="AG8" s="1069"/>
      <c r="AH8" s="1069"/>
      <c r="AI8" s="1069"/>
      <c r="AJ8" s="1070"/>
      <c r="AK8" s="1117" t="s">
        <v>570</v>
      </c>
      <c r="AL8" s="1118"/>
      <c r="AM8" s="1118"/>
      <c r="AN8" s="1118"/>
      <c r="AO8" s="1118"/>
      <c r="AP8" s="1118" t="s">
        <v>570</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590</v>
      </c>
      <c r="BT8" s="1046"/>
      <c r="BU8" s="1046"/>
      <c r="BV8" s="1046"/>
      <c r="BW8" s="1046"/>
      <c r="BX8" s="1046"/>
      <c r="BY8" s="1046"/>
      <c r="BZ8" s="1046"/>
      <c r="CA8" s="1046"/>
      <c r="CB8" s="1046"/>
      <c r="CC8" s="1046"/>
      <c r="CD8" s="1046"/>
      <c r="CE8" s="1046"/>
      <c r="CF8" s="1046"/>
      <c r="CG8" s="1047"/>
      <c r="CH8" s="1020">
        <v>10</v>
      </c>
      <c r="CI8" s="1021"/>
      <c r="CJ8" s="1021"/>
      <c r="CK8" s="1021"/>
      <c r="CL8" s="1022"/>
      <c r="CM8" s="1020">
        <v>318</v>
      </c>
      <c r="CN8" s="1021"/>
      <c r="CO8" s="1021"/>
      <c r="CP8" s="1021"/>
      <c r="CQ8" s="1022"/>
      <c r="CR8" s="1020">
        <v>100</v>
      </c>
      <c r="CS8" s="1021"/>
      <c r="CT8" s="1021"/>
      <c r="CU8" s="1021"/>
      <c r="CV8" s="1022"/>
      <c r="CW8" s="1020" t="s">
        <v>570</v>
      </c>
      <c r="CX8" s="1021"/>
      <c r="CY8" s="1021"/>
      <c r="CZ8" s="1021"/>
      <c r="DA8" s="1022"/>
      <c r="DB8" s="1020" t="s">
        <v>570</v>
      </c>
      <c r="DC8" s="1021"/>
      <c r="DD8" s="1021"/>
      <c r="DE8" s="1021"/>
      <c r="DF8" s="1022"/>
      <c r="DG8" s="1020" t="s">
        <v>570</v>
      </c>
      <c r="DH8" s="1021"/>
      <c r="DI8" s="1021"/>
      <c r="DJ8" s="1021"/>
      <c r="DK8" s="1022"/>
      <c r="DL8" s="1020" t="s">
        <v>570</v>
      </c>
      <c r="DM8" s="1021"/>
      <c r="DN8" s="1021"/>
      <c r="DO8" s="1021"/>
      <c r="DP8" s="1022"/>
      <c r="DQ8" s="1020" t="s">
        <v>570</v>
      </c>
      <c r="DR8" s="1021"/>
      <c r="DS8" s="1021"/>
      <c r="DT8" s="1021"/>
      <c r="DU8" s="1022"/>
      <c r="DV8" s="1023"/>
      <c r="DW8" s="1024"/>
      <c r="DX8" s="1024"/>
      <c r="DY8" s="1024"/>
      <c r="DZ8" s="1025"/>
      <c r="EA8" s="234"/>
    </row>
    <row r="9" spans="1:131" s="235" customFormat="1" ht="26.25" customHeight="1">
      <c r="A9" s="241">
        <v>3</v>
      </c>
      <c r="B9" s="1062" t="s">
        <v>381</v>
      </c>
      <c r="C9" s="1063"/>
      <c r="D9" s="1063"/>
      <c r="E9" s="1063"/>
      <c r="F9" s="1063"/>
      <c r="G9" s="1063"/>
      <c r="H9" s="1063"/>
      <c r="I9" s="1063"/>
      <c r="J9" s="1063"/>
      <c r="K9" s="1063"/>
      <c r="L9" s="1063"/>
      <c r="M9" s="1063"/>
      <c r="N9" s="1063"/>
      <c r="O9" s="1063"/>
      <c r="P9" s="1064"/>
      <c r="Q9" s="1074">
        <v>28</v>
      </c>
      <c r="R9" s="1075"/>
      <c r="S9" s="1075"/>
      <c r="T9" s="1075"/>
      <c r="U9" s="1075"/>
      <c r="V9" s="1075">
        <v>28</v>
      </c>
      <c r="W9" s="1075"/>
      <c r="X9" s="1075"/>
      <c r="Y9" s="1075"/>
      <c r="Z9" s="1075"/>
      <c r="AA9" s="1075" t="s">
        <v>570</v>
      </c>
      <c r="AB9" s="1075"/>
      <c r="AC9" s="1075"/>
      <c r="AD9" s="1075"/>
      <c r="AE9" s="1076"/>
      <c r="AF9" s="1068" t="s">
        <v>125</v>
      </c>
      <c r="AG9" s="1069"/>
      <c r="AH9" s="1069"/>
      <c r="AI9" s="1069"/>
      <c r="AJ9" s="1070"/>
      <c r="AK9" s="1117">
        <v>28</v>
      </c>
      <c r="AL9" s="1118"/>
      <c r="AM9" s="1118"/>
      <c r="AN9" s="1118"/>
      <c r="AO9" s="1118"/>
      <c r="AP9" s="1118">
        <v>2172</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591</v>
      </c>
      <c r="BT9" s="1046"/>
      <c r="BU9" s="1046"/>
      <c r="BV9" s="1046"/>
      <c r="BW9" s="1046"/>
      <c r="BX9" s="1046"/>
      <c r="BY9" s="1046"/>
      <c r="BZ9" s="1046"/>
      <c r="CA9" s="1046"/>
      <c r="CB9" s="1046"/>
      <c r="CC9" s="1046"/>
      <c r="CD9" s="1046"/>
      <c r="CE9" s="1046"/>
      <c r="CF9" s="1046"/>
      <c r="CG9" s="1047"/>
      <c r="CH9" s="1020" t="s">
        <v>597</v>
      </c>
      <c r="CI9" s="1021"/>
      <c r="CJ9" s="1021"/>
      <c r="CK9" s="1021"/>
      <c r="CL9" s="1022"/>
      <c r="CM9" s="1020" t="s">
        <v>600</v>
      </c>
      <c r="CN9" s="1021"/>
      <c r="CO9" s="1021"/>
      <c r="CP9" s="1021"/>
      <c r="CQ9" s="1022"/>
      <c r="CR9" s="1020">
        <v>3</v>
      </c>
      <c r="CS9" s="1021"/>
      <c r="CT9" s="1021"/>
      <c r="CU9" s="1021"/>
      <c r="CV9" s="1022"/>
      <c r="CW9" s="1020" t="s">
        <v>570</v>
      </c>
      <c r="CX9" s="1021"/>
      <c r="CY9" s="1021"/>
      <c r="CZ9" s="1021"/>
      <c r="DA9" s="1022"/>
      <c r="DB9" s="1020" t="s">
        <v>570</v>
      </c>
      <c r="DC9" s="1021"/>
      <c r="DD9" s="1021"/>
      <c r="DE9" s="1021"/>
      <c r="DF9" s="1022"/>
      <c r="DG9" s="1020" t="s">
        <v>570</v>
      </c>
      <c r="DH9" s="1021"/>
      <c r="DI9" s="1021"/>
      <c r="DJ9" s="1021"/>
      <c r="DK9" s="1022"/>
      <c r="DL9" s="1020" t="s">
        <v>570</v>
      </c>
      <c r="DM9" s="1021"/>
      <c r="DN9" s="1021"/>
      <c r="DO9" s="1021"/>
      <c r="DP9" s="1022"/>
      <c r="DQ9" s="1020" t="s">
        <v>570</v>
      </c>
      <c r="DR9" s="1021"/>
      <c r="DS9" s="1021"/>
      <c r="DT9" s="1021"/>
      <c r="DU9" s="1022"/>
      <c r="DV9" s="1023"/>
      <c r="DW9" s="1024"/>
      <c r="DX9" s="1024"/>
      <c r="DY9" s="1024"/>
      <c r="DZ9" s="1025"/>
      <c r="EA9" s="234"/>
    </row>
    <row r="10" spans="1:131" s="235" customFormat="1" ht="26.25" customHeight="1">
      <c r="A10" s="241">
        <v>4</v>
      </c>
      <c r="B10" s="1062" t="s">
        <v>382</v>
      </c>
      <c r="C10" s="1063"/>
      <c r="D10" s="1063"/>
      <c r="E10" s="1063"/>
      <c r="F10" s="1063"/>
      <c r="G10" s="1063"/>
      <c r="H10" s="1063"/>
      <c r="I10" s="1063"/>
      <c r="J10" s="1063"/>
      <c r="K10" s="1063"/>
      <c r="L10" s="1063"/>
      <c r="M10" s="1063"/>
      <c r="N10" s="1063"/>
      <c r="O10" s="1063"/>
      <c r="P10" s="1064"/>
      <c r="Q10" s="1074">
        <v>54</v>
      </c>
      <c r="R10" s="1075"/>
      <c r="S10" s="1075"/>
      <c r="T10" s="1075"/>
      <c r="U10" s="1075"/>
      <c r="V10" s="1075">
        <v>54</v>
      </c>
      <c r="W10" s="1075"/>
      <c r="X10" s="1075"/>
      <c r="Y10" s="1075"/>
      <c r="Z10" s="1075"/>
      <c r="AA10" s="1075" t="s">
        <v>570</v>
      </c>
      <c r="AB10" s="1075"/>
      <c r="AC10" s="1075"/>
      <c r="AD10" s="1075"/>
      <c r="AE10" s="1076"/>
      <c r="AF10" s="1068" t="s">
        <v>125</v>
      </c>
      <c r="AG10" s="1069"/>
      <c r="AH10" s="1069"/>
      <c r="AI10" s="1069"/>
      <c r="AJ10" s="1070"/>
      <c r="AK10" s="1117">
        <v>32</v>
      </c>
      <c r="AL10" s="1118"/>
      <c r="AM10" s="1118"/>
      <c r="AN10" s="1118"/>
      <c r="AO10" s="1118"/>
      <c r="AP10" s="1118">
        <v>465</v>
      </c>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t="s">
        <v>596</v>
      </c>
      <c r="BS10" s="1045" t="s">
        <v>592</v>
      </c>
      <c r="BT10" s="1046"/>
      <c r="BU10" s="1046"/>
      <c r="BV10" s="1046"/>
      <c r="BW10" s="1046"/>
      <c r="BX10" s="1046"/>
      <c r="BY10" s="1046"/>
      <c r="BZ10" s="1046"/>
      <c r="CA10" s="1046"/>
      <c r="CB10" s="1046"/>
      <c r="CC10" s="1046"/>
      <c r="CD10" s="1046"/>
      <c r="CE10" s="1046"/>
      <c r="CF10" s="1046"/>
      <c r="CG10" s="1047"/>
      <c r="CH10" s="1020">
        <v>565</v>
      </c>
      <c r="CI10" s="1021"/>
      <c r="CJ10" s="1021"/>
      <c r="CK10" s="1021"/>
      <c r="CL10" s="1022"/>
      <c r="CM10" s="1020" t="s">
        <v>601</v>
      </c>
      <c r="CN10" s="1021"/>
      <c r="CO10" s="1021"/>
      <c r="CP10" s="1021"/>
      <c r="CQ10" s="1022"/>
      <c r="CR10" s="1020">
        <v>5</v>
      </c>
      <c r="CS10" s="1021"/>
      <c r="CT10" s="1021"/>
      <c r="CU10" s="1021"/>
      <c r="CV10" s="1022"/>
      <c r="CW10" s="1020">
        <v>500</v>
      </c>
      <c r="CX10" s="1021"/>
      <c r="CY10" s="1021"/>
      <c r="CZ10" s="1021"/>
      <c r="DA10" s="1022"/>
      <c r="DB10" s="1020" t="s">
        <v>570</v>
      </c>
      <c r="DC10" s="1021"/>
      <c r="DD10" s="1021"/>
      <c r="DE10" s="1021"/>
      <c r="DF10" s="1022"/>
      <c r="DG10" s="1020">
        <v>5600</v>
      </c>
      <c r="DH10" s="1021"/>
      <c r="DI10" s="1021"/>
      <c r="DJ10" s="1021"/>
      <c r="DK10" s="1022"/>
      <c r="DL10" s="1020" t="s">
        <v>570</v>
      </c>
      <c r="DM10" s="1021"/>
      <c r="DN10" s="1021"/>
      <c r="DO10" s="1021"/>
      <c r="DP10" s="1022"/>
      <c r="DQ10" s="1020">
        <v>2512</v>
      </c>
      <c r="DR10" s="1021"/>
      <c r="DS10" s="1021"/>
      <c r="DT10" s="1021"/>
      <c r="DU10" s="1022"/>
      <c r="DV10" s="1023"/>
      <c r="DW10" s="1024"/>
      <c r="DX10" s="1024"/>
      <c r="DY10" s="1024"/>
      <c r="DZ10" s="1025"/>
      <c r="EA10" s="234"/>
    </row>
    <row r="11" spans="1:131" s="235" customFormat="1" ht="26.25" customHeight="1">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t="s">
        <v>593</v>
      </c>
      <c r="BT11" s="1046"/>
      <c r="BU11" s="1046"/>
      <c r="BV11" s="1046"/>
      <c r="BW11" s="1046"/>
      <c r="BX11" s="1046"/>
      <c r="BY11" s="1046"/>
      <c r="BZ11" s="1046"/>
      <c r="CA11" s="1046"/>
      <c r="CB11" s="1046"/>
      <c r="CC11" s="1046"/>
      <c r="CD11" s="1046"/>
      <c r="CE11" s="1046"/>
      <c r="CF11" s="1046"/>
      <c r="CG11" s="1047"/>
      <c r="CH11" s="1020">
        <v>0</v>
      </c>
      <c r="CI11" s="1021"/>
      <c r="CJ11" s="1021"/>
      <c r="CK11" s="1021"/>
      <c r="CL11" s="1022"/>
      <c r="CM11" s="1020">
        <v>27</v>
      </c>
      <c r="CN11" s="1021"/>
      <c r="CO11" s="1021"/>
      <c r="CP11" s="1021"/>
      <c r="CQ11" s="1022"/>
      <c r="CR11" s="1020">
        <v>1</v>
      </c>
      <c r="CS11" s="1021"/>
      <c r="CT11" s="1021"/>
      <c r="CU11" s="1021"/>
      <c r="CV11" s="1022"/>
      <c r="CW11" s="1020" t="s">
        <v>570</v>
      </c>
      <c r="CX11" s="1021"/>
      <c r="CY11" s="1021"/>
      <c r="CZ11" s="1021"/>
      <c r="DA11" s="1022"/>
      <c r="DB11" s="1020" t="s">
        <v>570</v>
      </c>
      <c r="DC11" s="1021"/>
      <c r="DD11" s="1021"/>
      <c r="DE11" s="1021"/>
      <c r="DF11" s="1022"/>
      <c r="DG11" s="1020" t="s">
        <v>570</v>
      </c>
      <c r="DH11" s="1021"/>
      <c r="DI11" s="1021"/>
      <c r="DJ11" s="1021"/>
      <c r="DK11" s="1022"/>
      <c r="DL11" s="1020" t="s">
        <v>570</v>
      </c>
      <c r="DM11" s="1021"/>
      <c r="DN11" s="1021"/>
      <c r="DO11" s="1021"/>
      <c r="DP11" s="1022"/>
      <c r="DQ11" s="1020" t="s">
        <v>570</v>
      </c>
      <c r="DR11" s="1021"/>
      <c r="DS11" s="1021"/>
      <c r="DT11" s="1021"/>
      <c r="DU11" s="1022"/>
      <c r="DV11" s="1023"/>
      <c r="DW11" s="1024"/>
      <c r="DX11" s="1024"/>
      <c r="DY11" s="1024"/>
      <c r="DZ11" s="1025"/>
      <c r="EA11" s="234"/>
    </row>
    <row r="12" spans="1:131" s="235" customFormat="1" ht="26.25" customHeight="1">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t="s">
        <v>594</v>
      </c>
      <c r="BT12" s="1046"/>
      <c r="BU12" s="1046"/>
      <c r="BV12" s="1046"/>
      <c r="BW12" s="1046"/>
      <c r="BX12" s="1046"/>
      <c r="BY12" s="1046"/>
      <c r="BZ12" s="1046"/>
      <c r="CA12" s="1046"/>
      <c r="CB12" s="1046"/>
      <c r="CC12" s="1046"/>
      <c r="CD12" s="1046"/>
      <c r="CE12" s="1046"/>
      <c r="CF12" s="1046"/>
      <c r="CG12" s="1047"/>
      <c r="CH12" s="1020" t="s">
        <v>598</v>
      </c>
      <c r="CI12" s="1021"/>
      <c r="CJ12" s="1021"/>
      <c r="CK12" s="1021"/>
      <c r="CL12" s="1022"/>
      <c r="CM12" s="1020">
        <v>317</v>
      </c>
      <c r="CN12" s="1021"/>
      <c r="CO12" s="1021"/>
      <c r="CP12" s="1021"/>
      <c r="CQ12" s="1022"/>
      <c r="CR12" s="1020">
        <v>40</v>
      </c>
      <c r="CS12" s="1021"/>
      <c r="CT12" s="1021"/>
      <c r="CU12" s="1021"/>
      <c r="CV12" s="1022"/>
      <c r="CW12" s="1020">
        <v>33</v>
      </c>
      <c r="CX12" s="1021"/>
      <c r="CY12" s="1021"/>
      <c r="CZ12" s="1021"/>
      <c r="DA12" s="1022"/>
      <c r="DB12" s="1020" t="s">
        <v>570</v>
      </c>
      <c r="DC12" s="1021"/>
      <c r="DD12" s="1021"/>
      <c r="DE12" s="1021"/>
      <c r="DF12" s="1022"/>
      <c r="DG12" s="1020" t="s">
        <v>570</v>
      </c>
      <c r="DH12" s="1021"/>
      <c r="DI12" s="1021"/>
      <c r="DJ12" s="1021"/>
      <c r="DK12" s="1022"/>
      <c r="DL12" s="1020" t="s">
        <v>570</v>
      </c>
      <c r="DM12" s="1021"/>
      <c r="DN12" s="1021"/>
      <c r="DO12" s="1021"/>
      <c r="DP12" s="1022"/>
      <c r="DQ12" s="1020" t="s">
        <v>570</v>
      </c>
      <c r="DR12" s="1021"/>
      <c r="DS12" s="1021"/>
      <c r="DT12" s="1021"/>
      <c r="DU12" s="1022"/>
      <c r="DV12" s="1023"/>
      <c r="DW12" s="1024"/>
      <c r="DX12" s="1024"/>
      <c r="DY12" s="1024"/>
      <c r="DZ12" s="1025"/>
      <c r="EA12" s="234"/>
    </row>
    <row r="13" spans="1:131" s="235" customFormat="1" ht="26.25" customHeight="1">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t="s">
        <v>595</v>
      </c>
      <c r="BT13" s="1046"/>
      <c r="BU13" s="1046"/>
      <c r="BV13" s="1046"/>
      <c r="BW13" s="1046"/>
      <c r="BX13" s="1046"/>
      <c r="BY13" s="1046"/>
      <c r="BZ13" s="1046"/>
      <c r="CA13" s="1046"/>
      <c r="CB13" s="1046"/>
      <c r="CC13" s="1046"/>
      <c r="CD13" s="1046"/>
      <c r="CE13" s="1046"/>
      <c r="CF13" s="1046"/>
      <c r="CG13" s="1047"/>
      <c r="CH13" s="1020" t="s">
        <v>599</v>
      </c>
      <c r="CI13" s="1021"/>
      <c r="CJ13" s="1021"/>
      <c r="CK13" s="1021"/>
      <c r="CL13" s="1022"/>
      <c r="CM13" s="1020">
        <v>3</v>
      </c>
      <c r="CN13" s="1021"/>
      <c r="CO13" s="1021"/>
      <c r="CP13" s="1021"/>
      <c r="CQ13" s="1022"/>
      <c r="CR13" s="1020">
        <v>11</v>
      </c>
      <c r="CS13" s="1021"/>
      <c r="CT13" s="1021"/>
      <c r="CU13" s="1021"/>
      <c r="CV13" s="1022"/>
      <c r="CW13" s="1020">
        <v>11</v>
      </c>
      <c r="CX13" s="1021"/>
      <c r="CY13" s="1021"/>
      <c r="CZ13" s="1021"/>
      <c r="DA13" s="1022"/>
      <c r="DB13" s="1020" t="s">
        <v>570</v>
      </c>
      <c r="DC13" s="1021"/>
      <c r="DD13" s="1021"/>
      <c r="DE13" s="1021"/>
      <c r="DF13" s="1022"/>
      <c r="DG13" s="1020" t="s">
        <v>570</v>
      </c>
      <c r="DH13" s="1021"/>
      <c r="DI13" s="1021"/>
      <c r="DJ13" s="1021"/>
      <c r="DK13" s="1022"/>
      <c r="DL13" s="1020" t="s">
        <v>570</v>
      </c>
      <c r="DM13" s="1021"/>
      <c r="DN13" s="1021"/>
      <c r="DO13" s="1021"/>
      <c r="DP13" s="1022"/>
      <c r="DQ13" s="1020" t="s">
        <v>570</v>
      </c>
      <c r="DR13" s="1021"/>
      <c r="DS13" s="1021"/>
      <c r="DT13" s="1021"/>
      <c r="DU13" s="1022"/>
      <c r="DV13" s="1023"/>
      <c r="DW13" s="1024"/>
      <c r="DX13" s="1024"/>
      <c r="DY13" s="1024"/>
      <c r="DZ13" s="1025"/>
      <c r="EA13" s="234"/>
    </row>
    <row r="14" spans="1:131" s="235" customFormat="1" ht="26.25" customHeight="1">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383</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384</v>
      </c>
      <c r="B23" s="975" t="s">
        <v>385</v>
      </c>
      <c r="C23" s="976"/>
      <c r="D23" s="976"/>
      <c r="E23" s="976"/>
      <c r="F23" s="976"/>
      <c r="G23" s="976"/>
      <c r="H23" s="976"/>
      <c r="I23" s="976"/>
      <c r="J23" s="976"/>
      <c r="K23" s="976"/>
      <c r="L23" s="976"/>
      <c r="M23" s="976"/>
      <c r="N23" s="976"/>
      <c r="O23" s="976"/>
      <c r="P23" s="977"/>
      <c r="Q23" s="1099">
        <v>59607</v>
      </c>
      <c r="R23" s="1100"/>
      <c r="S23" s="1100"/>
      <c r="T23" s="1100"/>
      <c r="U23" s="1100"/>
      <c r="V23" s="1100">
        <v>57380</v>
      </c>
      <c r="W23" s="1100"/>
      <c r="X23" s="1100"/>
      <c r="Y23" s="1100"/>
      <c r="Z23" s="1100"/>
      <c r="AA23" s="1100">
        <v>2226</v>
      </c>
      <c r="AB23" s="1100"/>
      <c r="AC23" s="1100"/>
      <c r="AD23" s="1100"/>
      <c r="AE23" s="1101"/>
      <c r="AF23" s="1102">
        <v>2068</v>
      </c>
      <c r="AG23" s="1100"/>
      <c r="AH23" s="1100"/>
      <c r="AI23" s="1100"/>
      <c r="AJ23" s="1103"/>
      <c r="AK23" s="1104"/>
      <c r="AL23" s="1105"/>
      <c r="AM23" s="1105"/>
      <c r="AN23" s="1105"/>
      <c r="AO23" s="1105"/>
      <c r="AP23" s="1100">
        <v>65207</v>
      </c>
      <c r="AQ23" s="1100"/>
      <c r="AR23" s="1100"/>
      <c r="AS23" s="1100"/>
      <c r="AT23" s="1100"/>
      <c r="AU23" s="1106"/>
      <c r="AV23" s="1106"/>
      <c r="AW23" s="1106"/>
      <c r="AX23" s="1106"/>
      <c r="AY23" s="1107"/>
      <c r="AZ23" s="1096" t="s">
        <v>386</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387</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388</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362</v>
      </c>
      <c r="B26" s="1027"/>
      <c r="C26" s="1027"/>
      <c r="D26" s="1027"/>
      <c r="E26" s="1027"/>
      <c r="F26" s="1027"/>
      <c r="G26" s="1027"/>
      <c r="H26" s="1027"/>
      <c r="I26" s="1027"/>
      <c r="J26" s="1027"/>
      <c r="K26" s="1027"/>
      <c r="L26" s="1027"/>
      <c r="M26" s="1027"/>
      <c r="N26" s="1027"/>
      <c r="O26" s="1027"/>
      <c r="P26" s="1028"/>
      <c r="Q26" s="1032" t="s">
        <v>389</v>
      </c>
      <c r="R26" s="1033"/>
      <c r="S26" s="1033"/>
      <c r="T26" s="1033"/>
      <c r="U26" s="1034"/>
      <c r="V26" s="1032" t="s">
        <v>390</v>
      </c>
      <c r="W26" s="1033"/>
      <c r="X26" s="1033"/>
      <c r="Y26" s="1033"/>
      <c r="Z26" s="1034"/>
      <c r="AA26" s="1032" t="s">
        <v>391</v>
      </c>
      <c r="AB26" s="1033"/>
      <c r="AC26" s="1033"/>
      <c r="AD26" s="1033"/>
      <c r="AE26" s="1033"/>
      <c r="AF26" s="1090" t="s">
        <v>392</v>
      </c>
      <c r="AG26" s="1039"/>
      <c r="AH26" s="1039"/>
      <c r="AI26" s="1039"/>
      <c r="AJ26" s="1091"/>
      <c r="AK26" s="1033" t="s">
        <v>393</v>
      </c>
      <c r="AL26" s="1033"/>
      <c r="AM26" s="1033"/>
      <c r="AN26" s="1033"/>
      <c r="AO26" s="1034"/>
      <c r="AP26" s="1032" t="s">
        <v>394</v>
      </c>
      <c r="AQ26" s="1033"/>
      <c r="AR26" s="1033"/>
      <c r="AS26" s="1033"/>
      <c r="AT26" s="1034"/>
      <c r="AU26" s="1032" t="s">
        <v>395</v>
      </c>
      <c r="AV26" s="1033"/>
      <c r="AW26" s="1033"/>
      <c r="AX26" s="1033"/>
      <c r="AY26" s="1034"/>
      <c r="AZ26" s="1032" t="s">
        <v>396</v>
      </c>
      <c r="BA26" s="1033"/>
      <c r="BB26" s="1033"/>
      <c r="BC26" s="1033"/>
      <c r="BD26" s="1034"/>
      <c r="BE26" s="1032" t="s">
        <v>369</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397</v>
      </c>
      <c r="C28" s="1082"/>
      <c r="D28" s="1082"/>
      <c r="E28" s="1082"/>
      <c r="F28" s="1082"/>
      <c r="G28" s="1082"/>
      <c r="H28" s="1082"/>
      <c r="I28" s="1082"/>
      <c r="J28" s="1082"/>
      <c r="K28" s="1082"/>
      <c r="L28" s="1082"/>
      <c r="M28" s="1082"/>
      <c r="N28" s="1082"/>
      <c r="O28" s="1082"/>
      <c r="P28" s="1083"/>
      <c r="Q28" s="1084">
        <v>6</v>
      </c>
      <c r="R28" s="1085"/>
      <c r="S28" s="1085"/>
      <c r="T28" s="1085"/>
      <c r="U28" s="1085"/>
      <c r="V28" s="1085">
        <v>6</v>
      </c>
      <c r="W28" s="1085"/>
      <c r="X28" s="1085"/>
      <c r="Y28" s="1085"/>
      <c r="Z28" s="1085"/>
      <c r="AA28" s="1085" t="s">
        <v>570</v>
      </c>
      <c r="AB28" s="1085"/>
      <c r="AC28" s="1085"/>
      <c r="AD28" s="1085"/>
      <c r="AE28" s="1086"/>
      <c r="AF28" s="1087" t="s">
        <v>125</v>
      </c>
      <c r="AG28" s="1085"/>
      <c r="AH28" s="1085"/>
      <c r="AI28" s="1085"/>
      <c r="AJ28" s="1088"/>
      <c r="AK28" s="1089">
        <v>6</v>
      </c>
      <c r="AL28" s="1077"/>
      <c r="AM28" s="1077"/>
      <c r="AN28" s="1077"/>
      <c r="AO28" s="1077"/>
      <c r="AP28" s="1077" t="s">
        <v>570</v>
      </c>
      <c r="AQ28" s="1077"/>
      <c r="AR28" s="1077"/>
      <c r="AS28" s="1077"/>
      <c r="AT28" s="1077"/>
      <c r="AU28" s="1077" t="s">
        <v>570</v>
      </c>
      <c r="AV28" s="1077"/>
      <c r="AW28" s="1077"/>
      <c r="AX28" s="1077"/>
      <c r="AY28" s="1077"/>
      <c r="AZ28" s="1078" t="s">
        <v>570</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2" t="s">
        <v>398</v>
      </c>
      <c r="C29" s="1063"/>
      <c r="D29" s="1063"/>
      <c r="E29" s="1063"/>
      <c r="F29" s="1063"/>
      <c r="G29" s="1063"/>
      <c r="H29" s="1063"/>
      <c r="I29" s="1063"/>
      <c r="J29" s="1063"/>
      <c r="K29" s="1063"/>
      <c r="L29" s="1063"/>
      <c r="M29" s="1063"/>
      <c r="N29" s="1063"/>
      <c r="O29" s="1063"/>
      <c r="P29" s="1064"/>
      <c r="Q29" s="1074">
        <v>20738</v>
      </c>
      <c r="R29" s="1075"/>
      <c r="S29" s="1075"/>
      <c r="T29" s="1075"/>
      <c r="U29" s="1075"/>
      <c r="V29" s="1075">
        <v>17633</v>
      </c>
      <c r="W29" s="1075"/>
      <c r="X29" s="1075"/>
      <c r="Y29" s="1075"/>
      <c r="Z29" s="1075"/>
      <c r="AA29" s="1075">
        <v>3105</v>
      </c>
      <c r="AB29" s="1075"/>
      <c r="AC29" s="1075"/>
      <c r="AD29" s="1075"/>
      <c r="AE29" s="1076"/>
      <c r="AF29" s="1068">
        <v>3105</v>
      </c>
      <c r="AG29" s="1069"/>
      <c r="AH29" s="1069"/>
      <c r="AI29" s="1069"/>
      <c r="AJ29" s="1070"/>
      <c r="AK29" s="1011">
        <v>1249</v>
      </c>
      <c r="AL29" s="1002"/>
      <c r="AM29" s="1002"/>
      <c r="AN29" s="1002"/>
      <c r="AO29" s="1002"/>
      <c r="AP29" s="1002" t="s">
        <v>570</v>
      </c>
      <c r="AQ29" s="1002"/>
      <c r="AR29" s="1002"/>
      <c r="AS29" s="1002"/>
      <c r="AT29" s="1002"/>
      <c r="AU29" s="1002" t="s">
        <v>570</v>
      </c>
      <c r="AV29" s="1002"/>
      <c r="AW29" s="1002"/>
      <c r="AX29" s="1002"/>
      <c r="AY29" s="1002"/>
      <c r="AZ29" s="1073" t="s">
        <v>570</v>
      </c>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2" t="s">
        <v>399</v>
      </c>
      <c r="C30" s="1063"/>
      <c r="D30" s="1063"/>
      <c r="E30" s="1063"/>
      <c r="F30" s="1063"/>
      <c r="G30" s="1063"/>
      <c r="H30" s="1063"/>
      <c r="I30" s="1063"/>
      <c r="J30" s="1063"/>
      <c r="K30" s="1063"/>
      <c r="L30" s="1063"/>
      <c r="M30" s="1063"/>
      <c r="N30" s="1063"/>
      <c r="O30" s="1063"/>
      <c r="P30" s="1064"/>
      <c r="Q30" s="1074">
        <v>55</v>
      </c>
      <c r="R30" s="1075"/>
      <c r="S30" s="1075"/>
      <c r="T30" s="1075"/>
      <c r="U30" s="1075"/>
      <c r="V30" s="1075">
        <v>55</v>
      </c>
      <c r="W30" s="1075"/>
      <c r="X30" s="1075"/>
      <c r="Y30" s="1075"/>
      <c r="Z30" s="1075"/>
      <c r="AA30" s="1075" t="s">
        <v>570</v>
      </c>
      <c r="AB30" s="1075"/>
      <c r="AC30" s="1075"/>
      <c r="AD30" s="1075"/>
      <c r="AE30" s="1076"/>
      <c r="AF30" s="1068" t="s">
        <v>386</v>
      </c>
      <c r="AG30" s="1069"/>
      <c r="AH30" s="1069"/>
      <c r="AI30" s="1069"/>
      <c r="AJ30" s="1070"/>
      <c r="AK30" s="1011">
        <v>7</v>
      </c>
      <c r="AL30" s="1002"/>
      <c r="AM30" s="1002"/>
      <c r="AN30" s="1002"/>
      <c r="AO30" s="1002"/>
      <c r="AP30" s="1002" t="s">
        <v>570</v>
      </c>
      <c r="AQ30" s="1002"/>
      <c r="AR30" s="1002"/>
      <c r="AS30" s="1002"/>
      <c r="AT30" s="1002"/>
      <c r="AU30" s="1002" t="s">
        <v>570</v>
      </c>
      <c r="AV30" s="1002"/>
      <c r="AW30" s="1002"/>
      <c r="AX30" s="1002"/>
      <c r="AY30" s="1002"/>
      <c r="AZ30" s="1073" t="s">
        <v>570</v>
      </c>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2" t="s">
        <v>400</v>
      </c>
      <c r="C31" s="1063"/>
      <c r="D31" s="1063"/>
      <c r="E31" s="1063"/>
      <c r="F31" s="1063"/>
      <c r="G31" s="1063"/>
      <c r="H31" s="1063"/>
      <c r="I31" s="1063"/>
      <c r="J31" s="1063"/>
      <c r="K31" s="1063"/>
      <c r="L31" s="1063"/>
      <c r="M31" s="1063"/>
      <c r="N31" s="1063"/>
      <c r="O31" s="1063"/>
      <c r="P31" s="1064"/>
      <c r="Q31" s="1074">
        <v>1977</v>
      </c>
      <c r="R31" s="1075"/>
      <c r="S31" s="1075"/>
      <c r="T31" s="1075"/>
      <c r="U31" s="1075"/>
      <c r="V31" s="1075">
        <v>1917</v>
      </c>
      <c r="W31" s="1075"/>
      <c r="X31" s="1075"/>
      <c r="Y31" s="1075"/>
      <c r="Z31" s="1075"/>
      <c r="AA31" s="1075">
        <v>60</v>
      </c>
      <c r="AB31" s="1075"/>
      <c r="AC31" s="1075"/>
      <c r="AD31" s="1075"/>
      <c r="AE31" s="1076"/>
      <c r="AF31" s="1068">
        <v>60</v>
      </c>
      <c r="AG31" s="1069"/>
      <c r="AH31" s="1069"/>
      <c r="AI31" s="1069"/>
      <c r="AJ31" s="1070"/>
      <c r="AK31" s="1011">
        <v>380</v>
      </c>
      <c r="AL31" s="1002"/>
      <c r="AM31" s="1002"/>
      <c r="AN31" s="1002"/>
      <c r="AO31" s="1002"/>
      <c r="AP31" s="1002" t="s">
        <v>570</v>
      </c>
      <c r="AQ31" s="1002"/>
      <c r="AR31" s="1002"/>
      <c r="AS31" s="1002"/>
      <c r="AT31" s="1002"/>
      <c r="AU31" s="1002" t="s">
        <v>570</v>
      </c>
      <c r="AV31" s="1002"/>
      <c r="AW31" s="1002"/>
      <c r="AX31" s="1002"/>
      <c r="AY31" s="1002"/>
      <c r="AZ31" s="1073" t="s">
        <v>570</v>
      </c>
      <c r="BA31" s="1073"/>
      <c r="BB31" s="1073"/>
      <c r="BC31" s="1073"/>
      <c r="BD31" s="1073"/>
      <c r="BE31" s="1057"/>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2" t="s">
        <v>401</v>
      </c>
      <c r="C32" s="1063"/>
      <c r="D32" s="1063"/>
      <c r="E32" s="1063"/>
      <c r="F32" s="1063"/>
      <c r="G32" s="1063"/>
      <c r="H32" s="1063"/>
      <c r="I32" s="1063"/>
      <c r="J32" s="1063"/>
      <c r="K32" s="1063"/>
      <c r="L32" s="1063"/>
      <c r="M32" s="1063"/>
      <c r="N32" s="1063"/>
      <c r="O32" s="1063"/>
      <c r="P32" s="1064"/>
      <c r="Q32" s="1074">
        <v>14473</v>
      </c>
      <c r="R32" s="1075"/>
      <c r="S32" s="1075"/>
      <c r="T32" s="1075"/>
      <c r="U32" s="1075"/>
      <c r="V32" s="1075">
        <v>12744</v>
      </c>
      <c r="W32" s="1075"/>
      <c r="X32" s="1075"/>
      <c r="Y32" s="1075"/>
      <c r="Z32" s="1075"/>
      <c r="AA32" s="1075">
        <v>1729</v>
      </c>
      <c r="AB32" s="1075"/>
      <c r="AC32" s="1075"/>
      <c r="AD32" s="1075"/>
      <c r="AE32" s="1076"/>
      <c r="AF32" s="1068">
        <v>1729</v>
      </c>
      <c r="AG32" s="1069"/>
      <c r="AH32" s="1069"/>
      <c r="AI32" s="1069"/>
      <c r="AJ32" s="1070"/>
      <c r="AK32" s="1011">
        <v>1805</v>
      </c>
      <c r="AL32" s="1002"/>
      <c r="AM32" s="1002"/>
      <c r="AN32" s="1002"/>
      <c r="AO32" s="1002"/>
      <c r="AP32" s="1002" t="s">
        <v>570</v>
      </c>
      <c r="AQ32" s="1002"/>
      <c r="AR32" s="1002"/>
      <c r="AS32" s="1002"/>
      <c r="AT32" s="1002"/>
      <c r="AU32" s="1002" t="s">
        <v>570</v>
      </c>
      <c r="AV32" s="1002"/>
      <c r="AW32" s="1002"/>
      <c r="AX32" s="1002"/>
      <c r="AY32" s="1002"/>
      <c r="AZ32" s="1073" t="s">
        <v>570</v>
      </c>
      <c r="BA32" s="1073"/>
      <c r="BB32" s="1073"/>
      <c r="BC32" s="1073"/>
      <c r="BD32" s="1073"/>
      <c r="BE32" s="1057"/>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2" t="s">
        <v>402</v>
      </c>
      <c r="C33" s="1063"/>
      <c r="D33" s="1063"/>
      <c r="E33" s="1063"/>
      <c r="F33" s="1063"/>
      <c r="G33" s="1063"/>
      <c r="H33" s="1063"/>
      <c r="I33" s="1063"/>
      <c r="J33" s="1063"/>
      <c r="K33" s="1063"/>
      <c r="L33" s="1063"/>
      <c r="M33" s="1063"/>
      <c r="N33" s="1063"/>
      <c r="O33" s="1063"/>
      <c r="P33" s="1064"/>
      <c r="Q33" s="1074">
        <v>125</v>
      </c>
      <c r="R33" s="1075"/>
      <c r="S33" s="1075"/>
      <c r="T33" s="1075"/>
      <c r="U33" s="1075"/>
      <c r="V33" s="1075">
        <v>107</v>
      </c>
      <c r="W33" s="1075"/>
      <c r="X33" s="1075"/>
      <c r="Y33" s="1075"/>
      <c r="Z33" s="1075"/>
      <c r="AA33" s="1075">
        <v>17</v>
      </c>
      <c r="AB33" s="1075"/>
      <c r="AC33" s="1075"/>
      <c r="AD33" s="1075"/>
      <c r="AE33" s="1076"/>
      <c r="AF33" s="1068">
        <v>17</v>
      </c>
      <c r="AG33" s="1069"/>
      <c r="AH33" s="1069"/>
      <c r="AI33" s="1069"/>
      <c r="AJ33" s="1070"/>
      <c r="AK33" s="1011" t="s">
        <v>570</v>
      </c>
      <c r="AL33" s="1002"/>
      <c r="AM33" s="1002"/>
      <c r="AN33" s="1002"/>
      <c r="AO33" s="1002"/>
      <c r="AP33" s="1002" t="s">
        <v>570</v>
      </c>
      <c r="AQ33" s="1002"/>
      <c r="AR33" s="1002"/>
      <c r="AS33" s="1002"/>
      <c r="AT33" s="1002"/>
      <c r="AU33" s="1002" t="s">
        <v>570</v>
      </c>
      <c r="AV33" s="1002"/>
      <c r="AW33" s="1002"/>
      <c r="AX33" s="1002"/>
      <c r="AY33" s="1002"/>
      <c r="AZ33" s="1073" t="s">
        <v>570</v>
      </c>
      <c r="BA33" s="1073"/>
      <c r="BB33" s="1073"/>
      <c r="BC33" s="1073"/>
      <c r="BD33" s="1073"/>
      <c r="BE33" s="1057"/>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2" t="s">
        <v>403</v>
      </c>
      <c r="C34" s="1063"/>
      <c r="D34" s="1063"/>
      <c r="E34" s="1063"/>
      <c r="F34" s="1063"/>
      <c r="G34" s="1063"/>
      <c r="H34" s="1063"/>
      <c r="I34" s="1063"/>
      <c r="J34" s="1063"/>
      <c r="K34" s="1063"/>
      <c r="L34" s="1063"/>
      <c r="M34" s="1063"/>
      <c r="N34" s="1063"/>
      <c r="O34" s="1063"/>
      <c r="P34" s="1064"/>
      <c r="Q34" s="1074">
        <v>18688</v>
      </c>
      <c r="R34" s="1075"/>
      <c r="S34" s="1075"/>
      <c r="T34" s="1075"/>
      <c r="U34" s="1075"/>
      <c r="V34" s="1075">
        <v>17457</v>
      </c>
      <c r="W34" s="1075"/>
      <c r="X34" s="1075"/>
      <c r="Y34" s="1075"/>
      <c r="Z34" s="1075"/>
      <c r="AA34" s="1075">
        <v>1231</v>
      </c>
      <c r="AB34" s="1075"/>
      <c r="AC34" s="1075"/>
      <c r="AD34" s="1075"/>
      <c r="AE34" s="1076"/>
      <c r="AF34" s="1068">
        <v>1231</v>
      </c>
      <c r="AG34" s="1069"/>
      <c r="AH34" s="1069"/>
      <c r="AI34" s="1069"/>
      <c r="AJ34" s="1070"/>
      <c r="AK34" s="1011" t="s">
        <v>573</v>
      </c>
      <c r="AL34" s="1002"/>
      <c r="AM34" s="1002"/>
      <c r="AN34" s="1002"/>
      <c r="AO34" s="1002"/>
      <c r="AP34" s="1002" t="s">
        <v>570</v>
      </c>
      <c r="AQ34" s="1002"/>
      <c r="AR34" s="1002"/>
      <c r="AS34" s="1002"/>
      <c r="AT34" s="1002"/>
      <c r="AU34" s="1002" t="s">
        <v>570</v>
      </c>
      <c r="AV34" s="1002"/>
      <c r="AW34" s="1002"/>
      <c r="AX34" s="1002"/>
      <c r="AY34" s="1002"/>
      <c r="AZ34" s="1073" t="s">
        <v>570</v>
      </c>
      <c r="BA34" s="1073"/>
      <c r="BB34" s="1073"/>
      <c r="BC34" s="1073"/>
      <c r="BD34" s="1073"/>
      <c r="BE34" s="1057"/>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2" t="s">
        <v>404</v>
      </c>
      <c r="C35" s="1063"/>
      <c r="D35" s="1063"/>
      <c r="E35" s="1063"/>
      <c r="F35" s="1063"/>
      <c r="G35" s="1063"/>
      <c r="H35" s="1063"/>
      <c r="I35" s="1063"/>
      <c r="J35" s="1063"/>
      <c r="K35" s="1063"/>
      <c r="L35" s="1063"/>
      <c r="M35" s="1063"/>
      <c r="N35" s="1063"/>
      <c r="O35" s="1063"/>
      <c r="P35" s="1064"/>
      <c r="Q35" s="1074">
        <v>33245</v>
      </c>
      <c r="R35" s="1075"/>
      <c r="S35" s="1075"/>
      <c r="T35" s="1075"/>
      <c r="U35" s="1075"/>
      <c r="V35" s="1075">
        <v>32582</v>
      </c>
      <c r="W35" s="1075"/>
      <c r="X35" s="1075"/>
      <c r="Y35" s="1075"/>
      <c r="Z35" s="1075"/>
      <c r="AA35" s="1075">
        <v>663</v>
      </c>
      <c r="AB35" s="1075"/>
      <c r="AC35" s="1075"/>
      <c r="AD35" s="1075"/>
      <c r="AE35" s="1076"/>
      <c r="AF35" s="1068">
        <v>27316</v>
      </c>
      <c r="AG35" s="1069"/>
      <c r="AH35" s="1069"/>
      <c r="AI35" s="1069"/>
      <c r="AJ35" s="1070"/>
      <c r="AK35" s="1011">
        <v>492</v>
      </c>
      <c r="AL35" s="1002"/>
      <c r="AM35" s="1002"/>
      <c r="AN35" s="1002"/>
      <c r="AO35" s="1002"/>
      <c r="AP35" s="1002">
        <v>5311</v>
      </c>
      <c r="AQ35" s="1002"/>
      <c r="AR35" s="1002"/>
      <c r="AS35" s="1002"/>
      <c r="AT35" s="1002"/>
      <c r="AU35" s="1002">
        <v>1854</v>
      </c>
      <c r="AV35" s="1002"/>
      <c r="AW35" s="1002"/>
      <c r="AX35" s="1002"/>
      <c r="AY35" s="1002"/>
      <c r="AZ35" s="1073" t="s">
        <v>570</v>
      </c>
      <c r="BA35" s="1073"/>
      <c r="BB35" s="1073"/>
      <c r="BC35" s="1073"/>
      <c r="BD35" s="1073"/>
      <c r="BE35" s="1057" t="s">
        <v>405</v>
      </c>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2" t="s">
        <v>406</v>
      </c>
      <c r="C36" s="1063"/>
      <c r="D36" s="1063"/>
      <c r="E36" s="1063"/>
      <c r="F36" s="1063"/>
      <c r="G36" s="1063"/>
      <c r="H36" s="1063"/>
      <c r="I36" s="1063"/>
      <c r="J36" s="1063"/>
      <c r="K36" s="1063"/>
      <c r="L36" s="1063"/>
      <c r="M36" s="1063"/>
      <c r="N36" s="1063"/>
      <c r="O36" s="1063"/>
      <c r="P36" s="1064"/>
      <c r="Q36" s="1074">
        <v>2140</v>
      </c>
      <c r="R36" s="1075"/>
      <c r="S36" s="1075"/>
      <c r="T36" s="1075"/>
      <c r="U36" s="1075"/>
      <c r="V36" s="1075">
        <v>1781</v>
      </c>
      <c r="W36" s="1075"/>
      <c r="X36" s="1075"/>
      <c r="Y36" s="1075"/>
      <c r="Z36" s="1075"/>
      <c r="AA36" s="1075">
        <v>359</v>
      </c>
      <c r="AB36" s="1075"/>
      <c r="AC36" s="1075"/>
      <c r="AD36" s="1075"/>
      <c r="AE36" s="1076"/>
      <c r="AF36" s="1068">
        <v>2145</v>
      </c>
      <c r="AG36" s="1069"/>
      <c r="AH36" s="1069"/>
      <c r="AI36" s="1069"/>
      <c r="AJ36" s="1070"/>
      <c r="AK36" s="1011">
        <v>22</v>
      </c>
      <c r="AL36" s="1002"/>
      <c r="AM36" s="1002"/>
      <c r="AN36" s="1002"/>
      <c r="AO36" s="1002"/>
      <c r="AP36" s="1002">
        <v>5099</v>
      </c>
      <c r="AQ36" s="1002"/>
      <c r="AR36" s="1002"/>
      <c r="AS36" s="1002"/>
      <c r="AT36" s="1002"/>
      <c r="AU36" s="1002">
        <v>25</v>
      </c>
      <c r="AV36" s="1002"/>
      <c r="AW36" s="1002"/>
      <c r="AX36" s="1002"/>
      <c r="AY36" s="1002"/>
      <c r="AZ36" s="1073" t="s">
        <v>570</v>
      </c>
      <c r="BA36" s="1073"/>
      <c r="BB36" s="1073"/>
      <c r="BC36" s="1073"/>
      <c r="BD36" s="1073"/>
      <c r="BE36" s="1057" t="s">
        <v>405</v>
      </c>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2" t="s">
        <v>407</v>
      </c>
      <c r="C37" s="1063"/>
      <c r="D37" s="1063"/>
      <c r="E37" s="1063"/>
      <c r="F37" s="1063"/>
      <c r="G37" s="1063"/>
      <c r="H37" s="1063"/>
      <c r="I37" s="1063"/>
      <c r="J37" s="1063"/>
      <c r="K37" s="1063"/>
      <c r="L37" s="1063"/>
      <c r="M37" s="1063"/>
      <c r="N37" s="1063"/>
      <c r="O37" s="1063"/>
      <c r="P37" s="1064"/>
      <c r="Q37" s="1074">
        <v>286</v>
      </c>
      <c r="R37" s="1075"/>
      <c r="S37" s="1075"/>
      <c r="T37" s="1075"/>
      <c r="U37" s="1075"/>
      <c r="V37" s="1075">
        <v>286</v>
      </c>
      <c r="W37" s="1075"/>
      <c r="X37" s="1075"/>
      <c r="Y37" s="1075"/>
      <c r="Z37" s="1075"/>
      <c r="AA37" s="1075" t="s">
        <v>570</v>
      </c>
      <c r="AB37" s="1075"/>
      <c r="AC37" s="1075"/>
      <c r="AD37" s="1075"/>
      <c r="AE37" s="1076"/>
      <c r="AF37" s="1068" t="s">
        <v>386</v>
      </c>
      <c r="AG37" s="1069"/>
      <c r="AH37" s="1069"/>
      <c r="AI37" s="1069"/>
      <c r="AJ37" s="1070"/>
      <c r="AK37" s="1011">
        <v>11</v>
      </c>
      <c r="AL37" s="1002"/>
      <c r="AM37" s="1002"/>
      <c r="AN37" s="1002"/>
      <c r="AO37" s="1002"/>
      <c r="AP37" s="1002">
        <v>1027</v>
      </c>
      <c r="AQ37" s="1002"/>
      <c r="AR37" s="1002"/>
      <c r="AS37" s="1002"/>
      <c r="AT37" s="1002"/>
      <c r="AU37" s="1002">
        <v>434</v>
      </c>
      <c r="AV37" s="1002"/>
      <c r="AW37" s="1002"/>
      <c r="AX37" s="1002"/>
      <c r="AY37" s="1002"/>
      <c r="AZ37" s="1073" t="s">
        <v>570</v>
      </c>
      <c r="BA37" s="1073"/>
      <c r="BB37" s="1073"/>
      <c r="BC37" s="1073"/>
      <c r="BD37" s="1073"/>
      <c r="BE37" s="1057" t="s">
        <v>408</v>
      </c>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2" t="s">
        <v>409</v>
      </c>
      <c r="C38" s="1063"/>
      <c r="D38" s="1063"/>
      <c r="E38" s="1063"/>
      <c r="F38" s="1063"/>
      <c r="G38" s="1063"/>
      <c r="H38" s="1063"/>
      <c r="I38" s="1063"/>
      <c r="J38" s="1063"/>
      <c r="K38" s="1063"/>
      <c r="L38" s="1063"/>
      <c r="M38" s="1063"/>
      <c r="N38" s="1063"/>
      <c r="O38" s="1063"/>
      <c r="P38" s="1064"/>
      <c r="Q38" s="1074">
        <v>95</v>
      </c>
      <c r="R38" s="1075"/>
      <c r="S38" s="1075"/>
      <c r="T38" s="1075"/>
      <c r="U38" s="1075"/>
      <c r="V38" s="1075">
        <v>95</v>
      </c>
      <c r="W38" s="1075"/>
      <c r="X38" s="1075"/>
      <c r="Y38" s="1075"/>
      <c r="Z38" s="1075"/>
      <c r="AA38" s="1075" t="s">
        <v>572</v>
      </c>
      <c r="AB38" s="1075"/>
      <c r="AC38" s="1075"/>
      <c r="AD38" s="1075"/>
      <c r="AE38" s="1076"/>
      <c r="AF38" s="1068" t="s">
        <v>125</v>
      </c>
      <c r="AG38" s="1069"/>
      <c r="AH38" s="1069"/>
      <c r="AI38" s="1069"/>
      <c r="AJ38" s="1070"/>
      <c r="AK38" s="1011">
        <v>38</v>
      </c>
      <c r="AL38" s="1002"/>
      <c r="AM38" s="1002"/>
      <c r="AN38" s="1002"/>
      <c r="AO38" s="1002"/>
      <c r="AP38" s="1002">
        <v>79</v>
      </c>
      <c r="AQ38" s="1002"/>
      <c r="AR38" s="1002"/>
      <c r="AS38" s="1002"/>
      <c r="AT38" s="1002"/>
      <c r="AU38" s="1002">
        <v>52</v>
      </c>
      <c r="AV38" s="1002"/>
      <c r="AW38" s="1002"/>
      <c r="AX38" s="1002"/>
      <c r="AY38" s="1002"/>
      <c r="AZ38" s="1073" t="s">
        <v>570</v>
      </c>
      <c r="BA38" s="1073"/>
      <c r="BB38" s="1073"/>
      <c r="BC38" s="1073"/>
      <c r="BD38" s="1073"/>
      <c r="BE38" s="1057" t="s">
        <v>408</v>
      </c>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2" t="s">
        <v>410</v>
      </c>
      <c r="C39" s="1063"/>
      <c r="D39" s="1063"/>
      <c r="E39" s="1063"/>
      <c r="F39" s="1063"/>
      <c r="G39" s="1063"/>
      <c r="H39" s="1063"/>
      <c r="I39" s="1063"/>
      <c r="J39" s="1063"/>
      <c r="K39" s="1063"/>
      <c r="L39" s="1063"/>
      <c r="M39" s="1063"/>
      <c r="N39" s="1063"/>
      <c r="O39" s="1063"/>
      <c r="P39" s="1064"/>
      <c r="Q39" s="1074">
        <v>5910</v>
      </c>
      <c r="R39" s="1075"/>
      <c r="S39" s="1075"/>
      <c r="T39" s="1075"/>
      <c r="U39" s="1075"/>
      <c r="V39" s="1075">
        <v>5905</v>
      </c>
      <c r="W39" s="1075"/>
      <c r="X39" s="1075"/>
      <c r="Y39" s="1075"/>
      <c r="Z39" s="1075"/>
      <c r="AA39" s="1075">
        <v>5</v>
      </c>
      <c r="AB39" s="1075"/>
      <c r="AC39" s="1075"/>
      <c r="AD39" s="1075"/>
      <c r="AE39" s="1076"/>
      <c r="AF39" s="1068">
        <v>1</v>
      </c>
      <c r="AG39" s="1069"/>
      <c r="AH39" s="1069"/>
      <c r="AI39" s="1069"/>
      <c r="AJ39" s="1070"/>
      <c r="AK39" s="1011">
        <v>1412</v>
      </c>
      <c r="AL39" s="1002"/>
      <c r="AM39" s="1002"/>
      <c r="AN39" s="1002"/>
      <c r="AO39" s="1002"/>
      <c r="AP39" s="1002">
        <v>35090</v>
      </c>
      <c r="AQ39" s="1002"/>
      <c r="AR39" s="1002"/>
      <c r="AS39" s="1002"/>
      <c r="AT39" s="1002"/>
      <c r="AU39" s="1002">
        <v>15475</v>
      </c>
      <c r="AV39" s="1002"/>
      <c r="AW39" s="1002"/>
      <c r="AX39" s="1002"/>
      <c r="AY39" s="1002"/>
      <c r="AZ39" s="1073" t="s">
        <v>570</v>
      </c>
      <c r="BA39" s="1073"/>
      <c r="BB39" s="1073"/>
      <c r="BC39" s="1073"/>
      <c r="BD39" s="1073"/>
      <c r="BE39" s="1057" t="s">
        <v>408</v>
      </c>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2" t="s">
        <v>411</v>
      </c>
      <c r="C40" s="1063"/>
      <c r="D40" s="1063"/>
      <c r="E40" s="1063"/>
      <c r="F40" s="1063"/>
      <c r="G40" s="1063"/>
      <c r="H40" s="1063"/>
      <c r="I40" s="1063"/>
      <c r="J40" s="1063"/>
      <c r="K40" s="1063"/>
      <c r="L40" s="1063"/>
      <c r="M40" s="1063"/>
      <c r="N40" s="1063"/>
      <c r="O40" s="1063"/>
      <c r="P40" s="1064"/>
      <c r="Q40" s="1074">
        <v>245</v>
      </c>
      <c r="R40" s="1075"/>
      <c r="S40" s="1075"/>
      <c r="T40" s="1075"/>
      <c r="U40" s="1075"/>
      <c r="V40" s="1075">
        <v>245</v>
      </c>
      <c r="W40" s="1075"/>
      <c r="X40" s="1075"/>
      <c r="Y40" s="1075"/>
      <c r="Z40" s="1075"/>
      <c r="AA40" s="1075" t="s">
        <v>570</v>
      </c>
      <c r="AB40" s="1075"/>
      <c r="AC40" s="1075"/>
      <c r="AD40" s="1075"/>
      <c r="AE40" s="1076"/>
      <c r="AF40" s="1068" t="s">
        <v>386</v>
      </c>
      <c r="AG40" s="1069"/>
      <c r="AH40" s="1069"/>
      <c r="AI40" s="1069"/>
      <c r="AJ40" s="1070"/>
      <c r="AK40" s="1011">
        <v>169</v>
      </c>
      <c r="AL40" s="1002"/>
      <c r="AM40" s="1002"/>
      <c r="AN40" s="1002"/>
      <c r="AO40" s="1002"/>
      <c r="AP40" s="1002">
        <v>1514</v>
      </c>
      <c r="AQ40" s="1002"/>
      <c r="AR40" s="1002"/>
      <c r="AS40" s="1002"/>
      <c r="AT40" s="1002"/>
      <c r="AU40" s="1002">
        <v>1505</v>
      </c>
      <c r="AV40" s="1002"/>
      <c r="AW40" s="1002"/>
      <c r="AX40" s="1002"/>
      <c r="AY40" s="1002"/>
      <c r="AZ40" s="1073" t="s">
        <v>570</v>
      </c>
      <c r="BA40" s="1073"/>
      <c r="BB40" s="1073"/>
      <c r="BC40" s="1073"/>
      <c r="BD40" s="1073"/>
      <c r="BE40" s="1057" t="s">
        <v>408</v>
      </c>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2" t="s">
        <v>412</v>
      </c>
      <c r="C41" s="1063"/>
      <c r="D41" s="1063"/>
      <c r="E41" s="1063"/>
      <c r="F41" s="1063"/>
      <c r="G41" s="1063"/>
      <c r="H41" s="1063"/>
      <c r="I41" s="1063"/>
      <c r="J41" s="1063"/>
      <c r="K41" s="1063"/>
      <c r="L41" s="1063"/>
      <c r="M41" s="1063"/>
      <c r="N41" s="1063"/>
      <c r="O41" s="1063"/>
      <c r="P41" s="1064"/>
      <c r="Q41" s="1074">
        <v>72</v>
      </c>
      <c r="R41" s="1075"/>
      <c r="S41" s="1075"/>
      <c r="T41" s="1075"/>
      <c r="U41" s="1075"/>
      <c r="V41" s="1075">
        <v>72</v>
      </c>
      <c r="W41" s="1075"/>
      <c r="X41" s="1075"/>
      <c r="Y41" s="1075"/>
      <c r="Z41" s="1075"/>
      <c r="AA41" s="1075" t="s">
        <v>573</v>
      </c>
      <c r="AB41" s="1075"/>
      <c r="AC41" s="1075"/>
      <c r="AD41" s="1075"/>
      <c r="AE41" s="1076"/>
      <c r="AF41" s="1068" t="s">
        <v>386</v>
      </c>
      <c r="AG41" s="1069"/>
      <c r="AH41" s="1069"/>
      <c r="AI41" s="1069"/>
      <c r="AJ41" s="1070"/>
      <c r="AK41" s="1011">
        <v>52</v>
      </c>
      <c r="AL41" s="1002"/>
      <c r="AM41" s="1002"/>
      <c r="AN41" s="1002"/>
      <c r="AO41" s="1002"/>
      <c r="AP41" s="1002">
        <v>365</v>
      </c>
      <c r="AQ41" s="1002"/>
      <c r="AR41" s="1002"/>
      <c r="AS41" s="1002"/>
      <c r="AT41" s="1002"/>
      <c r="AU41" s="1002">
        <v>365</v>
      </c>
      <c r="AV41" s="1002"/>
      <c r="AW41" s="1002"/>
      <c r="AX41" s="1002"/>
      <c r="AY41" s="1002"/>
      <c r="AZ41" s="1073" t="s">
        <v>570</v>
      </c>
      <c r="BA41" s="1073"/>
      <c r="BB41" s="1073"/>
      <c r="BC41" s="1073"/>
      <c r="BD41" s="1073"/>
      <c r="BE41" s="1057" t="s">
        <v>408</v>
      </c>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413</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384</v>
      </c>
      <c r="B63" s="975" t="s">
        <v>414</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35605</v>
      </c>
      <c r="AG63" s="990"/>
      <c r="AH63" s="990"/>
      <c r="AI63" s="990"/>
      <c r="AJ63" s="1055"/>
      <c r="AK63" s="1056"/>
      <c r="AL63" s="994"/>
      <c r="AM63" s="994"/>
      <c r="AN63" s="994"/>
      <c r="AO63" s="994"/>
      <c r="AP63" s="990">
        <v>48486</v>
      </c>
      <c r="AQ63" s="990"/>
      <c r="AR63" s="990"/>
      <c r="AS63" s="990"/>
      <c r="AT63" s="990"/>
      <c r="AU63" s="990">
        <v>19710</v>
      </c>
      <c r="AV63" s="990"/>
      <c r="AW63" s="990"/>
      <c r="AX63" s="990"/>
      <c r="AY63" s="990"/>
      <c r="AZ63" s="1050"/>
      <c r="BA63" s="1050"/>
      <c r="BB63" s="1050"/>
      <c r="BC63" s="1050"/>
      <c r="BD63" s="1050"/>
      <c r="BE63" s="991"/>
      <c r="BF63" s="991"/>
      <c r="BG63" s="991"/>
      <c r="BH63" s="991"/>
      <c r="BI63" s="992"/>
      <c r="BJ63" s="1051" t="s">
        <v>125</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416</v>
      </c>
      <c r="B66" s="1027"/>
      <c r="C66" s="1027"/>
      <c r="D66" s="1027"/>
      <c r="E66" s="1027"/>
      <c r="F66" s="1027"/>
      <c r="G66" s="1027"/>
      <c r="H66" s="1027"/>
      <c r="I66" s="1027"/>
      <c r="J66" s="1027"/>
      <c r="K66" s="1027"/>
      <c r="L66" s="1027"/>
      <c r="M66" s="1027"/>
      <c r="N66" s="1027"/>
      <c r="O66" s="1027"/>
      <c r="P66" s="1028"/>
      <c r="Q66" s="1032" t="s">
        <v>389</v>
      </c>
      <c r="R66" s="1033"/>
      <c r="S66" s="1033"/>
      <c r="T66" s="1033"/>
      <c r="U66" s="1034"/>
      <c r="V66" s="1032" t="s">
        <v>390</v>
      </c>
      <c r="W66" s="1033"/>
      <c r="X66" s="1033"/>
      <c r="Y66" s="1033"/>
      <c r="Z66" s="1034"/>
      <c r="AA66" s="1032" t="s">
        <v>391</v>
      </c>
      <c r="AB66" s="1033"/>
      <c r="AC66" s="1033"/>
      <c r="AD66" s="1033"/>
      <c r="AE66" s="1034"/>
      <c r="AF66" s="1038" t="s">
        <v>417</v>
      </c>
      <c r="AG66" s="1039"/>
      <c r="AH66" s="1039"/>
      <c r="AI66" s="1039"/>
      <c r="AJ66" s="1040"/>
      <c r="AK66" s="1032" t="s">
        <v>393</v>
      </c>
      <c r="AL66" s="1027"/>
      <c r="AM66" s="1027"/>
      <c r="AN66" s="1027"/>
      <c r="AO66" s="1028"/>
      <c r="AP66" s="1032" t="s">
        <v>394</v>
      </c>
      <c r="AQ66" s="1033"/>
      <c r="AR66" s="1033"/>
      <c r="AS66" s="1033"/>
      <c r="AT66" s="1034"/>
      <c r="AU66" s="1032" t="s">
        <v>418</v>
      </c>
      <c r="AV66" s="1033"/>
      <c r="AW66" s="1033"/>
      <c r="AX66" s="1033"/>
      <c r="AY66" s="1034"/>
      <c r="AZ66" s="1032" t="s">
        <v>369</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574</v>
      </c>
      <c r="C68" s="1017"/>
      <c r="D68" s="1017"/>
      <c r="E68" s="1017"/>
      <c r="F68" s="1017"/>
      <c r="G68" s="1017"/>
      <c r="H68" s="1017"/>
      <c r="I68" s="1017"/>
      <c r="J68" s="1017"/>
      <c r="K68" s="1017"/>
      <c r="L68" s="1017"/>
      <c r="M68" s="1017"/>
      <c r="N68" s="1017"/>
      <c r="O68" s="1017"/>
      <c r="P68" s="1018"/>
      <c r="Q68" s="1019">
        <v>2472</v>
      </c>
      <c r="R68" s="1013"/>
      <c r="S68" s="1013"/>
      <c r="T68" s="1013"/>
      <c r="U68" s="1013"/>
      <c r="V68" s="1013">
        <v>2390</v>
      </c>
      <c r="W68" s="1013"/>
      <c r="X68" s="1013"/>
      <c r="Y68" s="1013"/>
      <c r="Z68" s="1013"/>
      <c r="AA68" s="1013">
        <v>81</v>
      </c>
      <c r="AB68" s="1013"/>
      <c r="AC68" s="1013"/>
      <c r="AD68" s="1013"/>
      <c r="AE68" s="1013"/>
      <c r="AF68" s="1013">
        <v>81</v>
      </c>
      <c r="AG68" s="1013"/>
      <c r="AH68" s="1013"/>
      <c r="AI68" s="1013"/>
      <c r="AJ68" s="1013"/>
      <c r="AK68" s="1013">
        <v>50</v>
      </c>
      <c r="AL68" s="1013"/>
      <c r="AM68" s="1013"/>
      <c r="AN68" s="1013"/>
      <c r="AO68" s="1013"/>
      <c r="AP68" s="1013">
        <v>1072</v>
      </c>
      <c r="AQ68" s="1013"/>
      <c r="AR68" s="1013"/>
      <c r="AS68" s="1013"/>
      <c r="AT68" s="1013"/>
      <c r="AU68" s="1013">
        <v>640</v>
      </c>
      <c r="AV68" s="1013"/>
      <c r="AW68" s="1013"/>
      <c r="AX68" s="1013"/>
      <c r="AY68" s="1013"/>
      <c r="AZ68" s="1014" t="s">
        <v>586</v>
      </c>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575</v>
      </c>
      <c r="C69" s="1006"/>
      <c r="D69" s="1006"/>
      <c r="E69" s="1006"/>
      <c r="F69" s="1006"/>
      <c r="G69" s="1006"/>
      <c r="H69" s="1006"/>
      <c r="I69" s="1006"/>
      <c r="J69" s="1006"/>
      <c r="K69" s="1006"/>
      <c r="L69" s="1006"/>
      <c r="M69" s="1006"/>
      <c r="N69" s="1006"/>
      <c r="O69" s="1006"/>
      <c r="P69" s="1007"/>
      <c r="Q69" s="1008">
        <v>564</v>
      </c>
      <c r="R69" s="1002"/>
      <c r="S69" s="1002"/>
      <c r="T69" s="1002"/>
      <c r="U69" s="1002"/>
      <c r="V69" s="1002">
        <v>469</v>
      </c>
      <c r="W69" s="1002"/>
      <c r="X69" s="1002"/>
      <c r="Y69" s="1002"/>
      <c r="Z69" s="1002"/>
      <c r="AA69" s="1002">
        <v>95</v>
      </c>
      <c r="AB69" s="1002"/>
      <c r="AC69" s="1002"/>
      <c r="AD69" s="1002"/>
      <c r="AE69" s="1002"/>
      <c r="AF69" s="1002">
        <v>95</v>
      </c>
      <c r="AG69" s="1002"/>
      <c r="AH69" s="1002"/>
      <c r="AI69" s="1002"/>
      <c r="AJ69" s="1002"/>
      <c r="AK69" s="1002" t="s">
        <v>570</v>
      </c>
      <c r="AL69" s="1002"/>
      <c r="AM69" s="1002"/>
      <c r="AN69" s="1002"/>
      <c r="AO69" s="1002"/>
      <c r="AP69" s="1002" t="s">
        <v>570</v>
      </c>
      <c r="AQ69" s="1002"/>
      <c r="AR69" s="1002"/>
      <c r="AS69" s="1002"/>
      <c r="AT69" s="1002"/>
      <c r="AU69" s="1002" t="s">
        <v>570</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576</v>
      </c>
      <c r="C70" s="1006"/>
      <c r="D70" s="1006"/>
      <c r="E70" s="1006"/>
      <c r="F70" s="1006"/>
      <c r="G70" s="1006"/>
      <c r="H70" s="1006"/>
      <c r="I70" s="1006"/>
      <c r="J70" s="1006"/>
      <c r="K70" s="1006"/>
      <c r="L70" s="1006"/>
      <c r="M70" s="1006"/>
      <c r="N70" s="1006"/>
      <c r="O70" s="1006"/>
      <c r="P70" s="1007"/>
      <c r="Q70" s="1008">
        <v>543</v>
      </c>
      <c r="R70" s="1002"/>
      <c r="S70" s="1002"/>
      <c r="T70" s="1002"/>
      <c r="U70" s="1002"/>
      <c r="V70" s="1002">
        <v>467</v>
      </c>
      <c r="W70" s="1002"/>
      <c r="X70" s="1002"/>
      <c r="Y70" s="1002"/>
      <c r="Z70" s="1002"/>
      <c r="AA70" s="1002">
        <v>76</v>
      </c>
      <c r="AB70" s="1002"/>
      <c r="AC70" s="1002"/>
      <c r="AD70" s="1002"/>
      <c r="AE70" s="1002"/>
      <c r="AF70" s="1002">
        <v>76</v>
      </c>
      <c r="AG70" s="1002"/>
      <c r="AH70" s="1002"/>
      <c r="AI70" s="1002"/>
      <c r="AJ70" s="1002"/>
      <c r="AK70" s="1002" t="s">
        <v>570</v>
      </c>
      <c r="AL70" s="1002"/>
      <c r="AM70" s="1002"/>
      <c r="AN70" s="1002"/>
      <c r="AO70" s="1002"/>
      <c r="AP70" s="1002">
        <v>34</v>
      </c>
      <c r="AQ70" s="1002"/>
      <c r="AR70" s="1002"/>
      <c r="AS70" s="1002"/>
      <c r="AT70" s="1002"/>
      <c r="AU70" s="1002">
        <v>11</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577</v>
      </c>
      <c r="C71" s="1006"/>
      <c r="D71" s="1006"/>
      <c r="E71" s="1006"/>
      <c r="F71" s="1006"/>
      <c r="G71" s="1006"/>
      <c r="H71" s="1006"/>
      <c r="I71" s="1006"/>
      <c r="J71" s="1006"/>
      <c r="K71" s="1006"/>
      <c r="L71" s="1006"/>
      <c r="M71" s="1006"/>
      <c r="N71" s="1006"/>
      <c r="O71" s="1006"/>
      <c r="P71" s="1007"/>
      <c r="Q71" s="1008">
        <v>2475</v>
      </c>
      <c r="R71" s="1002"/>
      <c r="S71" s="1002"/>
      <c r="T71" s="1002"/>
      <c r="U71" s="1002"/>
      <c r="V71" s="1002">
        <v>2444</v>
      </c>
      <c r="W71" s="1002"/>
      <c r="X71" s="1002"/>
      <c r="Y71" s="1002"/>
      <c r="Z71" s="1002"/>
      <c r="AA71" s="1002">
        <v>31</v>
      </c>
      <c r="AB71" s="1002"/>
      <c r="AC71" s="1002"/>
      <c r="AD71" s="1002"/>
      <c r="AE71" s="1002"/>
      <c r="AF71" s="1002">
        <v>31</v>
      </c>
      <c r="AG71" s="1002"/>
      <c r="AH71" s="1002"/>
      <c r="AI71" s="1002"/>
      <c r="AJ71" s="1002"/>
      <c r="AK71" s="1002">
        <v>99</v>
      </c>
      <c r="AL71" s="1002"/>
      <c r="AM71" s="1002"/>
      <c r="AN71" s="1002"/>
      <c r="AO71" s="1002"/>
      <c r="AP71" s="1002">
        <v>2622</v>
      </c>
      <c r="AQ71" s="1002"/>
      <c r="AR71" s="1002"/>
      <c r="AS71" s="1002"/>
      <c r="AT71" s="1002"/>
      <c r="AU71" s="1002">
        <v>267</v>
      </c>
      <c r="AV71" s="1002"/>
      <c r="AW71" s="1002"/>
      <c r="AX71" s="1002"/>
      <c r="AY71" s="1002"/>
      <c r="AZ71" s="1003" t="s">
        <v>587</v>
      </c>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578</v>
      </c>
      <c r="C72" s="1006"/>
      <c r="D72" s="1006"/>
      <c r="E72" s="1006"/>
      <c r="F72" s="1006"/>
      <c r="G72" s="1006"/>
      <c r="H72" s="1006"/>
      <c r="I72" s="1006"/>
      <c r="J72" s="1006"/>
      <c r="K72" s="1006"/>
      <c r="L72" s="1006"/>
      <c r="M72" s="1006"/>
      <c r="N72" s="1006"/>
      <c r="O72" s="1006"/>
      <c r="P72" s="1007"/>
      <c r="Q72" s="1008">
        <v>96</v>
      </c>
      <c r="R72" s="1002"/>
      <c r="S72" s="1002"/>
      <c r="T72" s="1002"/>
      <c r="U72" s="1002"/>
      <c r="V72" s="1002">
        <v>78</v>
      </c>
      <c r="W72" s="1002"/>
      <c r="X72" s="1002"/>
      <c r="Y72" s="1002"/>
      <c r="Z72" s="1002"/>
      <c r="AA72" s="1002">
        <v>18</v>
      </c>
      <c r="AB72" s="1002"/>
      <c r="AC72" s="1002"/>
      <c r="AD72" s="1002"/>
      <c r="AE72" s="1002"/>
      <c r="AF72" s="1002">
        <v>18</v>
      </c>
      <c r="AG72" s="1002"/>
      <c r="AH72" s="1002"/>
      <c r="AI72" s="1002"/>
      <c r="AJ72" s="1002"/>
      <c r="AK72" s="1002" t="s">
        <v>570</v>
      </c>
      <c r="AL72" s="1002"/>
      <c r="AM72" s="1002"/>
      <c r="AN72" s="1002"/>
      <c r="AO72" s="1002"/>
      <c r="AP72" s="1002" t="s">
        <v>570</v>
      </c>
      <c r="AQ72" s="1002"/>
      <c r="AR72" s="1002"/>
      <c r="AS72" s="1002"/>
      <c r="AT72" s="1002"/>
      <c r="AU72" s="1002" t="s">
        <v>570</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579</v>
      </c>
      <c r="C73" s="1006"/>
      <c r="D73" s="1006"/>
      <c r="E73" s="1006"/>
      <c r="F73" s="1006"/>
      <c r="G73" s="1006"/>
      <c r="H73" s="1006"/>
      <c r="I73" s="1006"/>
      <c r="J73" s="1006"/>
      <c r="K73" s="1006"/>
      <c r="L73" s="1006"/>
      <c r="M73" s="1006"/>
      <c r="N73" s="1006"/>
      <c r="O73" s="1006"/>
      <c r="P73" s="1007"/>
      <c r="Q73" s="1008">
        <v>364</v>
      </c>
      <c r="R73" s="1002"/>
      <c r="S73" s="1002"/>
      <c r="T73" s="1002"/>
      <c r="U73" s="1002"/>
      <c r="V73" s="1002">
        <v>315</v>
      </c>
      <c r="W73" s="1002"/>
      <c r="X73" s="1002"/>
      <c r="Y73" s="1002"/>
      <c r="Z73" s="1002"/>
      <c r="AA73" s="1002">
        <v>49</v>
      </c>
      <c r="AB73" s="1002"/>
      <c r="AC73" s="1002"/>
      <c r="AD73" s="1002"/>
      <c r="AE73" s="1002"/>
      <c r="AF73" s="1002">
        <v>49</v>
      </c>
      <c r="AG73" s="1002"/>
      <c r="AH73" s="1002"/>
      <c r="AI73" s="1002"/>
      <c r="AJ73" s="1002"/>
      <c r="AK73" s="1002" t="s">
        <v>570</v>
      </c>
      <c r="AL73" s="1002"/>
      <c r="AM73" s="1002"/>
      <c r="AN73" s="1002"/>
      <c r="AO73" s="1002"/>
      <c r="AP73" s="1002" t="s">
        <v>570</v>
      </c>
      <c r="AQ73" s="1002"/>
      <c r="AR73" s="1002"/>
      <c r="AS73" s="1002"/>
      <c r="AT73" s="1002"/>
      <c r="AU73" s="1002" t="s">
        <v>570</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580</v>
      </c>
      <c r="C74" s="1006"/>
      <c r="D74" s="1006"/>
      <c r="E74" s="1006"/>
      <c r="F74" s="1006"/>
      <c r="G74" s="1006"/>
      <c r="H74" s="1006"/>
      <c r="I74" s="1006"/>
      <c r="J74" s="1006"/>
      <c r="K74" s="1006"/>
      <c r="L74" s="1006"/>
      <c r="M74" s="1006"/>
      <c r="N74" s="1006"/>
      <c r="O74" s="1006"/>
      <c r="P74" s="1007"/>
      <c r="Q74" s="1008">
        <v>125</v>
      </c>
      <c r="R74" s="1002"/>
      <c r="S74" s="1002"/>
      <c r="T74" s="1002"/>
      <c r="U74" s="1002"/>
      <c r="V74" s="1002">
        <v>114</v>
      </c>
      <c r="W74" s="1002"/>
      <c r="X74" s="1002"/>
      <c r="Y74" s="1002"/>
      <c r="Z74" s="1002"/>
      <c r="AA74" s="1002">
        <v>11</v>
      </c>
      <c r="AB74" s="1002"/>
      <c r="AC74" s="1002"/>
      <c r="AD74" s="1002"/>
      <c r="AE74" s="1002"/>
      <c r="AF74" s="1002">
        <v>11</v>
      </c>
      <c r="AG74" s="1002"/>
      <c r="AH74" s="1002"/>
      <c r="AI74" s="1002"/>
      <c r="AJ74" s="1002"/>
      <c r="AK74" s="1002" t="s">
        <v>570</v>
      </c>
      <c r="AL74" s="1002"/>
      <c r="AM74" s="1002"/>
      <c r="AN74" s="1002"/>
      <c r="AO74" s="1002"/>
      <c r="AP74" s="1002">
        <v>57</v>
      </c>
      <c r="AQ74" s="1002"/>
      <c r="AR74" s="1002"/>
      <c r="AS74" s="1002"/>
      <c r="AT74" s="1002"/>
      <c r="AU74" s="1002">
        <v>13</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581</v>
      </c>
      <c r="C75" s="1006"/>
      <c r="D75" s="1006"/>
      <c r="E75" s="1006"/>
      <c r="F75" s="1006"/>
      <c r="G75" s="1006"/>
      <c r="H75" s="1006"/>
      <c r="I75" s="1006"/>
      <c r="J75" s="1006"/>
      <c r="K75" s="1006"/>
      <c r="L75" s="1006"/>
      <c r="M75" s="1006"/>
      <c r="N75" s="1006"/>
      <c r="O75" s="1006"/>
      <c r="P75" s="1007"/>
      <c r="Q75" s="1009">
        <v>250</v>
      </c>
      <c r="R75" s="1010"/>
      <c r="S75" s="1010"/>
      <c r="T75" s="1010"/>
      <c r="U75" s="1011"/>
      <c r="V75" s="1012">
        <v>234</v>
      </c>
      <c r="W75" s="1010"/>
      <c r="X75" s="1010"/>
      <c r="Y75" s="1010"/>
      <c r="Z75" s="1011"/>
      <c r="AA75" s="1012">
        <v>16</v>
      </c>
      <c r="AB75" s="1010"/>
      <c r="AC75" s="1010"/>
      <c r="AD75" s="1010"/>
      <c r="AE75" s="1011"/>
      <c r="AF75" s="1012">
        <v>16</v>
      </c>
      <c r="AG75" s="1010"/>
      <c r="AH75" s="1010"/>
      <c r="AI75" s="1010"/>
      <c r="AJ75" s="1011"/>
      <c r="AK75" s="1012" t="s">
        <v>570</v>
      </c>
      <c r="AL75" s="1010"/>
      <c r="AM75" s="1010"/>
      <c r="AN75" s="1010"/>
      <c r="AO75" s="1011"/>
      <c r="AP75" s="1012" t="s">
        <v>570</v>
      </c>
      <c r="AQ75" s="1010"/>
      <c r="AR75" s="1010"/>
      <c r="AS75" s="1010"/>
      <c r="AT75" s="1011"/>
      <c r="AU75" s="1012" t="s">
        <v>570</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t="s">
        <v>582</v>
      </c>
      <c r="C76" s="1006"/>
      <c r="D76" s="1006"/>
      <c r="E76" s="1006"/>
      <c r="F76" s="1006"/>
      <c r="G76" s="1006"/>
      <c r="H76" s="1006"/>
      <c r="I76" s="1006"/>
      <c r="J76" s="1006"/>
      <c r="K76" s="1006"/>
      <c r="L76" s="1006"/>
      <c r="M76" s="1006"/>
      <c r="N76" s="1006"/>
      <c r="O76" s="1006"/>
      <c r="P76" s="1007"/>
      <c r="Q76" s="1009">
        <v>253621</v>
      </c>
      <c r="R76" s="1010"/>
      <c r="S76" s="1010"/>
      <c r="T76" s="1010"/>
      <c r="U76" s="1011"/>
      <c r="V76" s="1012">
        <v>241656</v>
      </c>
      <c r="W76" s="1010"/>
      <c r="X76" s="1010"/>
      <c r="Y76" s="1010"/>
      <c r="Z76" s="1011"/>
      <c r="AA76" s="1012">
        <v>11965</v>
      </c>
      <c r="AB76" s="1010"/>
      <c r="AC76" s="1010"/>
      <c r="AD76" s="1010"/>
      <c r="AE76" s="1011"/>
      <c r="AF76" s="1012">
        <v>11965</v>
      </c>
      <c r="AG76" s="1010"/>
      <c r="AH76" s="1010"/>
      <c r="AI76" s="1010"/>
      <c r="AJ76" s="1011"/>
      <c r="AK76" s="1012" t="s">
        <v>570</v>
      </c>
      <c r="AL76" s="1010"/>
      <c r="AM76" s="1010"/>
      <c r="AN76" s="1010"/>
      <c r="AO76" s="1011"/>
      <c r="AP76" s="1012" t="s">
        <v>570</v>
      </c>
      <c r="AQ76" s="1010"/>
      <c r="AR76" s="1010"/>
      <c r="AS76" s="1010"/>
      <c r="AT76" s="1011"/>
      <c r="AU76" s="1012" t="s">
        <v>570</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t="s">
        <v>583</v>
      </c>
      <c r="C77" s="1006"/>
      <c r="D77" s="1006"/>
      <c r="E77" s="1006"/>
      <c r="F77" s="1006"/>
      <c r="G77" s="1006"/>
      <c r="H77" s="1006"/>
      <c r="I77" s="1006"/>
      <c r="J77" s="1006"/>
      <c r="K77" s="1006"/>
      <c r="L77" s="1006"/>
      <c r="M77" s="1006"/>
      <c r="N77" s="1006"/>
      <c r="O77" s="1006"/>
      <c r="P77" s="1007"/>
      <c r="Q77" s="1009">
        <v>156</v>
      </c>
      <c r="R77" s="1010"/>
      <c r="S77" s="1010"/>
      <c r="T77" s="1010"/>
      <c r="U77" s="1011"/>
      <c r="V77" s="1012">
        <v>71</v>
      </c>
      <c r="W77" s="1010"/>
      <c r="X77" s="1010"/>
      <c r="Y77" s="1010"/>
      <c r="Z77" s="1011"/>
      <c r="AA77" s="1012">
        <v>85</v>
      </c>
      <c r="AB77" s="1010"/>
      <c r="AC77" s="1010"/>
      <c r="AD77" s="1010"/>
      <c r="AE77" s="1011"/>
      <c r="AF77" s="1012">
        <v>1167</v>
      </c>
      <c r="AG77" s="1010"/>
      <c r="AH77" s="1010"/>
      <c r="AI77" s="1010"/>
      <c r="AJ77" s="1011"/>
      <c r="AK77" s="1012" t="s">
        <v>570</v>
      </c>
      <c r="AL77" s="1010"/>
      <c r="AM77" s="1010"/>
      <c r="AN77" s="1010"/>
      <c r="AO77" s="1011"/>
      <c r="AP77" s="1012">
        <v>528</v>
      </c>
      <c r="AQ77" s="1010"/>
      <c r="AR77" s="1010"/>
      <c r="AS77" s="1010"/>
      <c r="AT77" s="1011"/>
      <c r="AU77" s="1012" t="s">
        <v>570</v>
      </c>
      <c r="AV77" s="1010"/>
      <c r="AW77" s="1010"/>
      <c r="AX77" s="1010"/>
      <c r="AY77" s="1011"/>
      <c r="AZ77" s="1003" t="s">
        <v>588</v>
      </c>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t="s">
        <v>584</v>
      </c>
      <c r="C78" s="1006"/>
      <c r="D78" s="1006"/>
      <c r="E78" s="1006"/>
      <c r="F78" s="1006"/>
      <c r="G78" s="1006"/>
      <c r="H78" s="1006"/>
      <c r="I78" s="1006"/>
      <c r="J78" s="1006"/>
      <c r="K78" s="1006"/>
      <c r="L78" s="1006"/>
      <c r="M78" s="1006"/>
      <c r="N78" s="1006"/>
      <c r="O78" s="1006"/>
      <c r="P78" s="1007"/>
      <c r="Q78" s="1008">
        <v>50</v>
      </c>
      <c r="R78" s="1002"/>
      <c r="S78" s="1002"/>
      <c r="T78" s="1002"/>
      <c r="U78" s="1002"/>
      <c r="V78" s="1002">
        <v>40</v>
      </c>
      <c r="W78" s="1002"/>
      <c r="X78" s="1002"/>
      <c r="Y78" s="1002"/>
      <c r="Z78" s="1002"/>
      <c r="AA78" s="1002">
        <v>10</v>
      </c>
      <c r="AB78" s="1002"/>
      <c r="AC78" s="1002"/>
      <c r="AD78" s="1002"/>
      <c r="AE78" s="1002"/>
      <c r="AF78" s="1002">
        <v>10</v>
      </c>
      <c r="AG78" s="1002"/>
      <c r="AH78" s="1002"/>
      <c r="AI78" s="1002"/>
      <c r="AJ78" s="1002"/>
      <c r="AK78" s="1002" t="s">
        <v>570</v>
      </c>
      <c r="AL78" s="1002"/>
      <c r="AM78" s="1002"/>
      <c r="AN78" s="1002"/>
      <c r="AO78" s="1002"/>
      <c r="AP78" s="1002" t="s">
        <v>570</v>
      </c>
      <c r="AQ78" s="1002"/>
      <c r="AR78" s="1002"/>
      <c r="AS78" s="1002"/>
      <c r="AT78" s="1002"/>
      <c r="AU78" s="1002" t="s">
        <v>570</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t="s">
        <v>585</v>
      </c>
      <c r="C79" s="1006"/>
      <c r="D79" s="1006"/>
      <c r="E79" s="1006"/>
      <c r="F79" s="1006"/>
      <c r="G79" s="1006"/>
      <c r="H79" s="1006"/>
      <c r="I79" s="1006"/>
      <c r="J79" s="1006"/>
      <c r="K79" s="1006"/>
      <c r="L79" s="1006"/>
      <c r="M79" s="1006"/>
      <c r="N79" s="1006"/>
      <c r="O79" s="1006"/>
      <c r="P79" s="1007"/>
      <c r="Q79" s="1008">
        <v>68</v>
      </c>
      <c r="R79" s="1002"/>
      <c r="S79" s="1002"/>
      <c r="T79" s="1002"/>
      <c r="U79" s="1002"/>
      <c r="V79" s="1002">
        <v>64</v>
      </c>
      <c r="W79" s="1002"/>
      <c r="X79" s="1002"/>
      <c r="Y79" s="1002"/>
      <c r="Z79" s="1002"/>
      <c r="AA79" s="1002">
        <v>3</v>
      </c>
      <c r="AB79" s="1002"/>
      <c r="AC79" s="1002"/>
      <c r="AD79" s="1002"/>
      <c r="AE79" s="1002"/>
      <c r="AF79" s="1002">
        <v>3</v>
      </c>
      <c r="AG79" s="1002"/>
      <c r="AH79" s="1002"/>
      <c r="AI79" s="1002"/>
      <c r="AJ79" s="1002"/>
      <c r="AK79" s="1002" t="s">
        <v>570</v>
      </c>
      <c r="AL79" s="1002"/>
      <c r="AM79" s="1002"/>
      <c r="AN79" s="1002"/>
      <c r="AO79" s="1002"/>
      <c r="AP79" s="1002" t="s">
        <v>570</v>
      </c>
      <c r="AQ79" s="1002"/>
      <c r="AR79" s="1002"/>
      <c r="AS79" s="1002"/>
      <c r="AT79" s="1002"/>
      <c r="AU79" s="1002" t="s">
        <v>570</v>
      </c>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384</v>
      </c>
      <c r="B88" s="975" t="s">
        <v>419</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13524</v>
      </c>
      <c r="AG88" s="990"/>
      <c r="AH88" s="990"/>
      <c r="AI88" s="990"/>
      <c r="AJ88" s="990"/>
      <c r="AK88" s="994"/>
      <c r="AL88" s="994"/>
      <c r="AM88" s="994"/>
      <c r="AN88" s="994"/>
      <c r="AO88" s="994"/>
      <c r="AP88" s="990">
        <v>4313</v>
      </c>
      <c r="AQ88" s="990"/>
      <c r="AR88" s="990"/>
      <c r="AS88" s="990"/>
      <c r="AT88" s="990"/>
      <c r="AU88" s="990">
        <v>932</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975" t="s">
        <v>420</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170</v>
      </c>
      <c r="CS102" s="982"/>
      <c r="CT102" s="982"/>
      <c r="CU102" s="982"/>
      <c r="CV102" s="983"/>
      <c r="CW102" s="981">
        <v>577</v>
      </c>
      <c r="CX102" s="982"/>
      <c r="CY102" s="982"/>
      <c r="CZ102" s="982"/>
      <c r="DA102" s="983"/>
      <c r="DB102" s="981" t="s">
        <v>602</v>
      </c>
      <c r="DC102" s="982"/>
      <c r="DD102" s="982"/>
      <c r="DE102" s="982"/>
      <c r="DF102" s="983"/>
      <c r="DG102" s="981">
        <v>5600</v>
      </c>
      <c r="DH102" s="982"/>
      <c r="DI102" s="982"/>
      <c r="DJ102" s="982"/>
      <c r="DK102" s="983"/>
      <c r="DL102" s="981" t="s">
        <v>570</v>
      </c>
      <c r="DM102" s="982"/>
      <c r="DN102" s="982"/>
      <c r="DO102" s="982"/>
      <c r="DP102" s="983"/>
      <c r="DQ102" s="981">
        <v>2512</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428</v>
      </c>
      <c r="AB109" s="925"/>
      <c r="AC109" s="925"/>
      <c r="AD109" s="925"/>
      <c r="AE109" s="926"/>
      <c r="AF109" s="927" t="s">
        <v>300</v>
      </c>
      <c r="AG109" s="925"/>
      <c r="AH109" s="925"/>
      <c r="AI109" s="925"/>
      <c r="AJ109" s="926"/>
      <c r="AK109" s="927" t="s">
        <v>299</v>
      </c>
      <c r="AL109" s="925"/>
      <c r="AM109" s="925"/>
      <c r="AN109" s="925"/>
      <c r="AO109" s="926"/>
      <c r="AP109" s="927" t="s">
        <v>429</v>
      </c>
      <c r="AQ109" s="925"/>
      <c r="AR109" s="925"/>
      <c r="AS109" s="925"/>
      <c r="AT109" s="956"/>
      <c r="AU109" s="924" t="s">
        <v>427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428</v>
      </c>
      <c r="BR109" s="925"/>
      <c r="BS109" s="925"/>
      <c r="BT109" s="925"/>
      <c r="BU109" s="926"/>
      <c r="BV109" s="927" t="s">
        <v>300</v>
      </c>
      <c r="BW109" s="925"/>
      <c r="BX109" s="925"/>
      <c r="BY109" s="925"/>
      <c r="BZ109" s="926"/>
      <c r="CA109" s="927" t="s">
        <v>299</v>
      </c>
      <c r="CB109" s="925"/>
      <c r="CC109" s="925"/>
      <c r="CD109" s="925"/>
      <c r="CE109" s="926"/>
      <c r="CF109" s="963" t="s">
        <v>429</v>
      </c>
      <c r="CG109" s="963"/>
      <c r="CH109" s="963"/>
      <c r="CI109" s="963"/>
      <c r="CJ109" s="963"/>
      <c r="CK109" s="927" t="s">
        <v>430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428</v>
      </c>
      <c r="DH109" s="925"/>
      <c r="DI109" s="925"/>
      <c r="DJ109" s="925"/>
      <c r="DK109" s="926"/>
      <c r="DL109" s="927" t="s">
        <v>300</v>
      </c>
      <c r="DM109" s="925"/>
      <c r="DN109" s="925"/>
      <c r="DO109" s="925"/>
      <c r="DP109" s="926"/>
      <c r="DQ109" s="927" t="s">
        <v>299</v>
      </c>
      <c r="DR109" s="925"/>
      <c r="DS109" s="925"/>
      <c r="DT109" s="925"/>
      <c r="DU109" s="926"/>
      <c r="DV109" s="927" t="s">
        <v>429</v>
      </c>
      <c r="DW109" s="925"/>
      <c r="DX109" s="925"/>
      <c r="DY109" s="925"/>
      <c r="DZ109" s="956"/>
    </row>
    <row r="110" spans="1:131" s="226" customFormat="1" ht="26.25" customHeight="1">
      <c r="A110" s="829" t="s">
        <v>431</v>
      </c>
      <c r="B110" s="830"/>
      <c r="C110" s="830"/>
      <c r="D110" s="830"/>
      <c r="E110" s="830"/>
      <c r="F110" s="830"/>
      <c r="G110" s="830"/>
      <c r="H110" s="830"/>
      <c r="I110" s="830"/>
      <c r="J110" s="830"/>
      <c r="K110" s="830"/>
      <c r="L110" s="830"/>
      <c r="M110" s="830"/>
      <c r="N110" s="830"/>
      <c r="O110" s="830"/>
      <c r="P110" s="830"/>
      <c r="Q110" s="830"/>
      <c r="R110" s="830"/>
      <c r="S110" s="830"/>
      <c r="T110" s="830"/>
      <c r="U110" s="830"/>
      <c r="V110" s="830"/>
      <c r="W110" s="830"/>
      <c r="X110" s="830"/>
      <c r="Y110" s="830"/>
      <c r="Z110" s="831"/>
      <c r="AA110" s="917">
        <v>5099515</v>
      </c>
      <c r="AB110" s="918"/>
      <c r="AC110" s="918"/>
      <c r="AD110" s="918"/>
      <c r="AE110" s="919"/>
      <c r="AF110" s="920">
        <v>5212327</v>
      </c>
      <c r="AG110" s="918"/>
      <c r="AH110" s="918"/>
      <c r="AI110" s="918"/>
      <c r="AJ110" s="919"/>
      <c r="AK110" s="920">
        <v>5211269</v>
      </c>
      <c r="AL110" s="918"/>
      <c r="AM110" s="918"/>
      <c r="AN110" s="918"/>
      <c r="AO110" s="919"/>
      <c r="AP110" s="921">
        <v>17.3</v>
      </c>
      <c r="AQ110" s="922"/>
      <c r="AR110" s="922"/>
      <c r="AS110" s="922"/>
      <c r="AT110" s="923"/>
      <c r="AU110" s="957" t="s">
        <v>68</v>
      </c>
      <c r="AV110" s="958"/>
      <c r="AW110" s="958"/>
      <c r="AX110" s="958"/>
      <c r="AY110" s="958"/>
      <c r="AZ110" s="883" t="s">
        <v>432</v>
      </c>
      <c r="BA110" s="830"/>
      <c r="BB110" s="830"/>
      <c r="BC110" s="830"/>
      <c r="BD110" s="830"/>
      <c r="BE110" s="830"/>
      <c r="BF110" s="830"/>
      <c r="BG110" s="830"/>
      <c r="BH110" s="830"/>
      <c r="BI110" s="830"/>
      <c r="BJ110" s="830"/>
      <c r="BK110" s="830"/>
      <c r="BL110" s="830"/>
      <c r="BM110" s="830"/>
      <c r="BN110" s="830"/>
      <c r="BO110" s="830"/>
      <c r="BP110" s="831"/>
      <c r="BQ110" s="884">
        <v>63351686</v>
      </c>
      <c r="BR110" s="865"/>
      <c r="BS110" s="865"/>
      <c r="BT110" s="865"/>
      <c r="BU110" s="865"/>
      <c r="BV110" s="865">
        <v>65555339</v>
      </c>
      <c r="BW110" s="865"/>
      <c r="BX110" s="865"/>
      <c r="BY110" s="865"/>
      <c r="BZ110" s="865"/>
      <c r="CA110" s="865">
        <v>65207150</v>
      </c>
      <c r="CB110" s="865"/>
      <c r="CC110" s="865"/>
      <c r="CD110" s="865"/>
      <c r="CE110" s="865"/>
      <c r="CF110" s="889">
        <v>216.2</v>
      </c>
      <c r="CG110" s="890"/>
      <c r="CH110" s="890"/>
      <c r="CI110" s="890"/>
      <c r="CJ110" s="890"/>
      <c r="CK110" s="953" t="s">
        <v>433</v>
      </c>
      <c r="CL110" s="839"/>
      <c r="CM110" s="914" t="s">
        <v>434</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v>1439233</v>
      </c>
      <c r="DH110" s="865"/>
      <c r="DI110" s="865"/>
      <c r="DJ110" s="865"/>
      <c r="DK110" s="865"/>
      <c r="DL110" s="865">
        <v>1291925</v>
      </c>
      <c r="DM110" s="865"/>
      <c r="DN110" s="865"/>
      <c r="DO110" s="865"/>
      <c r="DP110" s="865"/>
      <c r="DQ110" s="865">
        <v>1141612</v>
      </c>
      <c r="DR110" s="865"/>
      <c r="DS110" s="865"/>
      <c r="DT110" s="865"/>
      <c r="DU110" s="865"/>
      <c r="DV110" s="866">
        <v>3.8</v>
      </c>
      <c r="DW110" s="866"/>
      <c r="DX110" s="866"/>
      <c r="DY110" s="866"/>
      <c r="DZ110" s="867"/>
    </row>
    <row r="111" spans="1:131" s="226" customFormat="1" ht="26.25" customHeight="1">
      <c r="A111" s="794" t="s">
        <v>435</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125</v>
      </c>
      <c r="AB111" s="946"/>
      <c r="AC111" s="946"/>
      <c r="AD111" s="946"/>
      <c r="AE111" s="947"/>
      <c r="AF111" s="948" t="s">
        <v>125</v>
      </c>
      <c r="AG111" s="946"/>
      <c r="AH111" s="946"/>
      <c r="AI111" s="946"/>
      <c r="AJ111" s="947"/>
      <c r="AK111" s="948" t="s">
        <v>436</v>
      </c>
      <c r="AL111" s="946"/>
      <c r="AM111" s="946"/>
      <c r="AN111" s="946"/>
      <c r="AO111" s="947"/>
      <c r="AP111" s="949" t="s">
        <v>125</v>
      </c>
      <c r="AQ111" s="950"/>
      <c r="AR111" s="950"/>
      <c r="AS111" s="950"/>
      <c r="AT111" s="951"/>
      <c r="AU111" s="959"/>
      <c r="AV111" s="960"/>
      <c r="AW111" s="960"/>
      <c r="AX111" s="960"/>
      <c r="AY111" s="960"/>
      <c r="AZ111" s="837" t="s">
        <v>437</v>
      </c>
      <c r="BA111" s="770"/>
      <c r="BB111" s="770"/>
      <c r="BC111" s="770"/>
      <c r="BD111" s="770"/>
      <c r="BE111" s="770"/>
      <c r="BF111" s="770"/>
      <c r="BG111" s="770"/>
      <c r="BH111" s="770"/>
      <c r="BI111" s="770"/>
      <c r="BJ111" s="770"/>
      <c r="BK111" s="770"/>
      <c r="BL111" s="770"/>
      <c r="BM111" s="770"/>
      <c r="BN111" s="770"/>
      <c r="BO111" s="770"/>
      <c r="BP111" s="771"/>
      <c r="BQ111" s="809">
        <v>6559479</v>
      </c>
      <c r="BR111" s="810"/>
      <c r="BS111" s="810"/>
      <c r="BT111" s="810"/>
      <c r="BU111" s="810"/>
      <c r="BV111" s="810">
        <v>4986335</v>
      </c>
      <c r="BW111" s="810"/>
      <c r="BX111" s="810"/>
      <c r="BY111" s="810"/>
      <c r="BZ111" s="810"/>
      <c r="CA111" s="810">
        <v>4647746</v>
      </c>
      <c r="CB111" s="810"/>
      <c r="CC111" s="810"/>
      <c r="CD111" s="810"/>
      <c r="CE111" s="810"/>
      <c r="CF111" s="898">
        <v>15.4</v>
      </c>
      <c r="CG111" s="899"/>
      <c r="CH111" s="899"/>
      <c r="CI111" s="899"/>
      <c r="CJ111" s="899"/>
      <c r="CK111" s="954"/>
      <c r="CL111" s="841"/>
      <c r="CM111" s="844" t="s">
        <v>438</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09" t="s">
        <v>125</v>
      </c>
      <c r="DH111" s="810"/>
      <c r="DI111" s="810"/>
      <c r="DJ111" s="810"/>
      <c r="DK111" s="810"/>
      <c r="DL111" s="810" t="s">
        <v>386</v>
      </c>
      <c r="DM111" s="810"/>
      <c r="DN111" s="810"/>
      <c r="DO111" s="810"/>
      <c r="DP111" s="810"/>
      <c r="DQ111" s="810" t="s">
        <v>386</v>
      </c>
      <c r="DR111" s="810"/>
      <c r="DS111" s="810"/>
      <c r="DT111" s="810"/>
      <c r="DU111" s="810"/>
      <c r="DV111" s="816" t="s">
        <v>125</v>
      </c>
      <c r="DW111" s="816"/>
      <c r="DX111" s="816"/>
      <c r="DY111" s="816"/>
      <c r="DZ111" s="817"/>
    </row>
    <row r="112" spans="1:131" s="226" customFormat="1" ht="26.25" customHeight="1">
      <c r="A112" s="939" t="s">
        <v>439</v>
      </c>
      <c r="B112" s="940"/>
      <c r="C112" s="770" t="s">
        <v>440</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386</v>
      </c>
      <c r="AB112" s="800"/>
      <c r="AC112" s="800"/>
      <c r="AD112" s="800"/>
      <c r="AE112" s="801"/>
      <c r="AF112" s="802" t="s">
        <v>436</v>
      </c>
      <c r="AG112" s="800"/>
      <c r="AH112" s="800"/>
      <c r="AI112" s="800"/>
      <c r="AJ112" s="801"/>
      <c r="AK112" s="802" t="s">
        <v>125</v>
      </c>
      <c r="AL112" s="800"/>
      <c r="AM112" s="800"/>
      <c r="AN112" s="800"/>
      <c r="AO112" s="801"/>
      <c r="AP112" s="847" t="s">
        <v>436</v>
      </c>
      <c r="AQ112" s="848"/>
      <c r="AR112" s="848"/>
      <c r="AS112" s="848"/>
      <c r="AT112" s="849"/>
      <c r="AU112" s="959"/>
      <c r="AV112" s="960"/>
      <c r="AW112" s="960"/>
      <c r="AX112" s="960"/>
      <c r="AY112" s="960"/>
      <c r="AZ112" s="837" t="s">
        <v>441</v>
      </c>
      <c r="BA112" s="770"/>
      <c r="BB112" s="770"/>
      <c r="BC112" s="770"/>
      <c r="BD112" s="770"/>
      <c r="BE112" s="770"/>
      <c r="BF112" s="770"/>
      <c r="BG112" s="770"/>
      <c r="BH112" s="770"/>
      <c r="BI112" s="770"/>
      <c r="BJ112" s="770"/>
      <c r="BK112" s="770"/>
      <c r="BL112" s="770"/>
      <c r="BM112" s="770"/>
      <c r="BN112" s="770"/>
      <c r="BO112" s="770"/>
      <c r="BP112" s="771"/>
      <c r="BQ112" s="809">
        <v>19908718</v>
      </c>
      <c r="BR112" s="810"/>
      <c r="BS112" s="810"/>
      <c r="BT112" s="810"/>
      <c r="BU112" s="810"/>
      <c r="BV112" s="810">
        <v>20193438</v>
      </c>
      <c r="BW112" s="810"/>
      <c r="BX112" s="810"/>
      <c r="BY112" s="810"/>
      <c r="BZ112" s="810"/>
      <c r="CA112" s="810">
        <v>19710066</v>
      </c>
      <c r="CB112" s="810"/>
      <c r="CC112" s="810"/>
      <c r="CD112" s="810"/>
      <c r="CE112" s="810"/>
      <c r="CF112" s="898">
        <v>65.400000000000006</v>
      </c>
      <c r="CG112" s="899"/>
      <c r="CH112" s="899"/>
      <c r="CI112" s="899"/>
      <c r="CJ112" s="899"/>
      <c r="CK112" s="954"/>
      <c r="CL112" s="841"/>
      <c r="CM112" s="844" t="s">
        <v>442</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09" t="s">
        <v>125</v>
      </c>
      <c r="DH112" s="810"/>
      <c r="DI112" s="810"/>
      <c r="DJ112" s="810"/>
      <c r="DK112" s="810"/>
      <c r="DL112" s="810" t="s">
        <v>125</v>
      </c>
      <c r="DM112" s="810"/>
      <c r="DN112" s="810"/>
      <c r="DO112" s="810"/>
      <c r="DP112" s="810"/>
      <c r="DQ112" s="810" t="s">
        <v>125</v>
      </c>
      <c r="DR112" s="810"/>
      <c r="DS112" s="810"/>
      <c r="DT112" s="810"/>
      <c r="DU112" s="810"/>
      <c r="DV112" s="816" t="s">
        <v>125</v>
      </c>
      <c r="DW112" s="816"/>
      <c r="DX112" s="816"/>
      <c r="DY112" s="816"/>
      <c r="DZ112" s="817"/>
    </row>
    <row r="113" spans="1:130" s="226" customFormat="1" ht="26.25" customHeight="1">
      <c r="A113" s="941"/>
      <c r="B113" s="942"/>
      <c r="C113" s="770" t="s">
        <v>443</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1298122</v>
      </c>
      <c r="AB113" s="946"/>
      <c r="AC113" s="946"/>
      <c r="AD113" s="946"/>
      <c r="AE113" s="947"/>
      <c r="AF113" s="948">
        <v>1498719</v>
      </c>
      <c r="AG113" s="946"/>
      <c r="AH113" s="946"/>
      <c r="AI113" s="946"/>
      <c r="AJ113" s="947"/>
      <c r="AK113" s="948">
        <v>1454992</v>
      </c>
      <c r="AL113" s="946"/>
      <c r="AM113" s="946"/>
      <c r="AN113" s="946"/>
      <c r="AO113" s="947"/>
      <c r="AP113" s="949">
        <v>4.8</v>
      </c>
      <c r="AQ113" s="950"/>
      <c r="AR113" s="950"/>
      <c r="AS113" s="950"/>
      <c r="AT113" s="951"/>
      <c r="AU113" s="959"/>
      <c r="AV113" s="960"/>
      <c r="AW113" s="960"/>
      <c r="AX113" s="960"/>
      <c r="AY113" s="960"/>
      <c r="AZ113" s="837" t="s">
        <v>444</v>
      </c>
      <c r="BA113" s="770"/>
      <c r="BB113" s="770"/>
      <c r="BC113" s="770"/>
      <c r="BD113" s="770"/>
      <c r="BE113" s="770"/>
      <c r="BF113" s="770"/>
      <c r="BG113" s="770"/>
      <c r="BH113" s="770"/>
      <c r="BI113" s="770"/>
      <c r="BJ113" s="770"/>
      <c r="BK113" s="770"/>
      <c r="BL113" s="770"/>
      <c r="BM113" s="770"/>
      <c r="BN113" s="770"/>
      <c r="BO113" s="770"/>
      <c r="BP113" s="771"/>
      <c r="BQ113" s="809">
        <v>831115</v>
      </c>
      <c r="BR113" s="810"/>
      <c r="BS113" s="810"/>
      <c r="BT113" s="810"/>
      <c r="BU113" s="810"/>
      <c r="BV113" s="810">
        <v>884599</v>
      </c>
      <c r="BW113" s="810"/>
      <c r="BX113" s="810"/>
      <c r="BY113" s="810"/>
      <c r="BZ113" s="810"/>
      <c r="CA113" s="810">
        <v>931556</v>
      </c>
      <c r="CB113" s="810"/>
      <c r="CC113" s="810"/>
      <c r="CD113" s="810"/>
      <c r="CE113" s="810"/>
      <c r="CF113" s="898">
        <v>3.1</v>
      </c>
      <c r="CG113" s="899"/>
      <c r="CH113" s="899"/>
      <c r="CI113" s="899"/>
      <c r="CJ113" s="899"/>
      <c r="CK113" s="954"/>
      <c r="CL113" s="841"/>
      <c r="CM113" s="844" t="s">
        <v>445</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436</v>
      </c>
      <c r="DH113" s="800"/>
      <c r="DI113" s="800"/>
      <c r="DJ113" s="800"/>
      <c r="DK113" s="801"/>
      <c r="DL113" s="802" t="s">
        <v>386</v>
      </c>
      <c r="DM113" s="800"/>
      <c r="DN113" s="800"/>
      <c r="DO113" s="800"/>
      <c r="DP113" s="801"/>
      <c r="DQ113" s="802" t="s">
        <v>386</v>
      </c>
      <c r="DR113" s="800"/>
      <c r="DS113" s="800"/>
      <c r="DT113" s="800"/>
      <c r="DU113" s="801"/>
      <c r="DV113" s="847" t="s">
        <v>436</v>
      </c>
      <c r="DW113" s="848"/>
      <c r="DX113" s="848"/>
      <c r="DY113" s="848"/>
      <c r="DZ113" s="849"/>
    </row>
    <row r="114" spans="1:130" s="226" customFormat="1" ht="26.25" customHeight="1">
      <c r="A114" s="941"/>
      <c r="B114" s="942"/>
      <c r="C114" s="770" t="s">
        <v>446</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129305</v>
      </c>
      <c r="AB114" s="800"/>
      <c r="AC114" s="800"/>
      <c r="AD114" s="800"/>
      <c r="AE114" s="801"/>
      <c r="AF114" s="802">
        <v>78425</v>
      </c>
      <c r="AG114" s="800"/>
      <c r="AH114" s="800"/>
      <c r="AI114" s="800"/>
      <c r="AJ114" s="801"/>
      <c r="AK114" s="802">
        <v>97266</v>
      </c>
      <c r="AL114" s="800"/>
      <c r="AM114" s="800"/>
      <c r="AN114" s="800"/>
      <c r="AO114" s="801"/>
      <c r="AP114" s="847">
        <v>0.3</v>
      </c>
      <c r="AQ114" s="848"/>
      <c r="AR114" s="848"/>
      <c r="AS114" s="848"/>
      <c r="AT114" s="849"/>
      <c r="AU114" s="959"/>
      <c r="AV114" s="960"/>
      <c r="AW114" s="960"/>
      <c r="AX114" s="960"/>
      <c r="AY114" s="960"/>
      <c r="AZ114" s="837" t="s">
        <v>447</v>
      </c>
      <c r="BA114" s="770"/>
      <c r="BB114" s="770"/>
      <c r="BC114" s="770"/>
      <c r="BD114" s="770"/>
      <c r="BE114" s="770"/>
      <c r="BF114" s="770"/>
      <c r="BG114" s="770"/>
      <c r="BH114" s="770"/>
      <c r="BI114" s="770"/>
      <c r="BJ114" s="770"/>
      <c r="BK114" s="770"/>
      <c r="BL114" s="770"/>
      <c r="BM114" s="770"/>
      <c r="BN114" s="770"/>
      <c r="BO114" s="770"/>
      <c r="BP114" s="771"/>
      <c r="BQ114" s="809">
        <v>7859057</v>
      </c>
      <c r="BR114" s="810"/>
      <c r="BS114" s="810"/>
      <c r="BT114" s="810"/>
      <c r="BU114" s="810"/>
      <c r="BV114" s="810">
        <v>8023140</v>
      </c>
      <c r="BW114" s="810"/>
      <c r="BX114" s="810"/>
      <c r="BY114" s="810"/>
      <c r="BZ114" s="810"/>
      <c r="CA114" s="810">
        <v>8179928</v>
      </c>
      <c r="CB114" s="810"/>
      <c r="CC114" s="810"/>
      <c r="CD114" s="810"/>
      <c r="CE114" s="810"/>
      <c r="CF114" s="898">
        <v>27.1</v>
      </c>
      <c r="CG114" s="899"/>
      <c r="CH114" s="899"/>
      <c r="CI114" s="899"/>
      <c r="CJ114" s="899"/>
      <c r="CK114" s="954"/>
      <c r="CL114" s="841"/>
      <c r="CM114" s="844" t="s">
        <v>448</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436</v>
      </c>
      <c r="DH114" s="800"/>
      <c r="DI114" s="800"/>
      <c r="DJ114" s="800"/>
      <c r="DK114" s="801"/>
      <c r="DL114" s="802" t="s">
        <v>125</v>
      </c>
      <c r="DM114" s="800"/>
      <c r="DN114" s="800"/>
      <c r="DO114" s="800"/>
      <c r="DP114" s="801"/>
      <c r="DQ114" s="802" t="s">
        <v>386</v>
      </c>
      <c r="DR114" s="800"/>
      <c r="DS114" s="800"/>
      <c r="DT114" s="800"/>
      <c r="DU114" s="801"/>
      <c r="DV114" s="847" t="s">
        <v>386</v>
      </c>
      <c r="DW114" s="848"/>
      <c r="DX114" s="848"/>
      <c r="DY114" s="848"/>
      <c r="DZ114" s="849"/>
    </row>
    <row r="115" spans="1:130" s="226" customFormat="1" ht="26.25" customHeight="1">
      <c r="A115" s="941"/>
      <c r="B115" s="942"/>
      <c r="C115" s="770" t="s">
        <v>449</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205470</v>
      </c>
      <c r="AB115" s="946"/>
      <c r="AC115" s="946"/>
      <c r="AD115" s="946"/>
      <c r="AE115" s="947"/>
      <c r="AF115" s="948">
        <v>203342</v>
      </c>
      <c r="AG115" s="946"/>
      <c r="AH115" s="946"/>
      <c r="AI115" s="946"/>
      <c r="AJ115" s="947"/>
      <c r="AK115" s="948">
        <v>192931</v>
      </c>
      <c r="AL115" s="946"/>
      <c r="AM115" s="946"/>
      <c r="AN115" s="946"/>
      <c r="AO115" s="947"/>
      <c r="AP115" s="949">
        <v>0.6</v>
      </c>
      <c r="AQ115" s="950"/>
      <c r="AR115" s="950"/>
      <c r="AS115" s="950"/>
      <c r="AT115" s="951"/>
      <c r="AU115" s="959"/>
      <c r="AV115" s="960"/>
      <c r="AW115" s="960"/>
      <c r="AX115" s="960"/>
      <c r="AY115" s="960"/>
      <c r="AZ115" s="837" t="s">
        <v>450</v>
      </c>
      <c r="BA115" s="770"/>
      <c r="BB115" s="770"/>
      <c r="BC115" s="770"/>
      <c r="BD115" s="770"/>
      <c r="BE115" s="770"/>
      <c r="BF115" s="770"/>
      <c r="BG115" s="770"/>
      <c r="BH115" s="770"/>
      <c r="BI115" s="770"/>
      <c r="BJ115" s="770"/>
      <c r="BK115" s="770"/>
      <c r="BL115" s="770"/>
      <c r="BM115" s="770"/>
      <c r="BN115" s="770"/>
      <c r="BO115" s="770"/>
      <c r="BP115" s="771"/>
      <c r="BQ115" s="809">
        <v>3798989</v>
      </c>
      <c r="BR115" s="810"/>
      <c r="BS115" s="810"/>
      <c r="BT115" s="810"/>
      <c r="BU115" s="810"/>
      <c r="BV115" s="810">
        <v>3163863</v>
      </c>
      <c r="BW115" s="810"/>
      <c r="BX115" s="810"/>
      <c r="BY115" s="810"/>
      <c r="BZ115" s="810"/>
      <c r="CA115" s="810">
        <v>2511962</v>
      </c>
      <c r="CB115" s="810"/>
      <c r="CC115" s="810"/>
      <c r="CD115" s="810"/>
      <c r="CE115" s="810"/>
      <c r="CF115" s="898">
        <v>8.3000000000000007</v>
      </c>
      <c r="CG115" s="899"/>
      <c r="CH115" s="899"/>
      <c r="CI115" s="899"/>
      <c r="CJ115" s="899"/>
      <c r="CK115" s="954"/>
      <c r="CL115" s="841"/>
      <c r="CM115" s="837" t="s">
        <v>451</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5019164</v>
      </c>
      <c r="DH115" s="800"/>
      <c r="DI115" s="800"/>
      <c r="DJ115" s="800"/>
      <c r="DK115" s="801"/>
      <c r="DL115" s="802">
        <v>3622793</v>
      </c>
      <c r="DM115" s="800"/>
      <c r="DN115" s="800"/>
      <c r="DO115" s="800"/>
      <c r="DP115" s="801"/>
      <c r="DQ115" s="802">
        <v>2974561</v>
      </c>
      <c r="DR115" s="800"/>
      <c r="DS115" s="800"/>
      <c r="DT115" s="800"/>
      <c r="DU115" s="801"/>
      <c r="DV115" s="847">
        <v>9.9</v>
      </c>
      <c r="DW115" s="848"/>
      <c r="DX115" s="848"/>
      <c r="DY115" s="848"/>
      <c r="DZ115" s="849"/>
    </row>
    <row r="116" spans="1:130" s="226" customFormat="1" ht="26.25" customHeight="1">
      <c r="A116" s="943"/>
      <c r="B116" s="944"/>
      <c r="C116" s="903" t="s">
        <v>452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125</v>
      </c>
      <c r="AB116" s="800"/>
      <c r="AC116" s="800"/>
      <c r="AD116" s="800"/>
      <c r="AE116" s="801"/>
      <c r="AF116" s="802" t="s">
        <v>125</v>
      </c>
      <c r="AG116" s="800"/>
      <c r="AH116" s="800"/>
      <c r="AI116" s="800"/>
      <c r="AJ116" s="801"/>
      <c r="AK116" s="802">
        <v>94</v>
      </c>
      <c r="AL116" s="800"/>
      <c r="AM116" s="800"/>
      <c r="AN116" s="800"/>
      <c r="AO116" s="801"/>
      <c r="AP116" s="847">
        <v>0</v>
      </c>
      <c r="AQ116" s="848"/>
      <c r="AR116" s="848"/>
      <c r="AS116" s="848"/>
      <c r="AT116" s="849"/>
      <c r="AU116" s="959"/>
      <c r="AV116" s="960"/>
      <c r="AW116" s="960"/>
      <c r="AX116" s="960"/>
      <c r="AY116" s="960"/>
      <c r="AZ116" s="886" t="s">
        <v>453</v>
      </c>
      <c r="BA116" s="887"/>
      <c r="BB116" s="887"/>
      <c r="BC116" s="887"/>
      <c r="BD116" s="887"/>
      <c r="BE116" s="887"/>
      <c r="BF116" s="887"/>
      <c r="BG116" s="887"/>
      <c r="BH116" s="887"/>
      <c r="BI116" s="887"/>
      <c r="BJ116" s="887"/>
      <c r="BK116" s="887"/>
      <c r="BL116" s="887"/>
      <c r="BM116" s="887"/>
      <c r="BN116" s="887"/>
      <c r="BO116" s="887"/>
      <c r="BP116" s="888"/>
      <c r="BQ116" s="809" t="s">
        <v>125</v>
      </c>
      <c r="BR116" s="810"/>
      <c r="BS116" s="810"/>
      <c r="BT116" s="810"/>
      <c r="BU116" s="810"/>
      <c r="BV116" s="810" t="s">
        <v>125</v>
      </c>
      <c r="BW116" s="810"/>
      <c r="BX116" s="810"/>
      <c r="BY116" s="810"/>
      <c r="BZ116" s="810"/>
      <c r="CA116" s="810" t="s">
        <v>125</v>
      </c>
      <c r="CB116" s="810"/>
      <c r="CC116" s="810"/>
      <c r="CD116" s="810"/>
      <c r="CE116" s="810"/>
      <c r="CF116" s="898" t="s">
        <v>386</v>
      </c>
      <c r="CG116" s="899"/>
      <c r="CH116" s="899"/>
      <c r="CI116" s="899"/>
      <c r="CJ116" s="899"/>
      <c r="CK116" s="954"/>
      <c r="CL116" s="841"/>
      <c r="CM116" s="844" t="s">
        <v>454</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9676</v>
      </c>
      <c r="DH116" s="800"/>
      <c r="DI116" s="800"/>
      <c r="DJ116" s="800"/>
      <c r="DK116" s="801"/>
      <c r="DL116" s="802" t="s">
        <v>125</v>
      </c>
      <c r="DM116" s="800"/>
      <c r="DN116" s="800"/>
      <c r="DO116" s="800"/>
      <c r="DP116" s="801"/>
      <c r="DQ116" s="802" t="s">
        <v>125</v>
      </c>
      <c r="DR116" s="800"/>
      <c r="DS116" s="800"/>
      <c r="DT116" s="800"/>
      <c r="DU116" s="801"/>
      <c r="DV116" s="847" t="s">
        <v>436</v>
      </c>
      <c r="DW116" s="848"/>
      <c r="DX116" s="848"/>
      <c r="DY116" s="848"/>
      <c r="DZ116" s="849"/>
    </row>
    <row r="117" spans="1:130" s="226" customFormat="1" ht="26.25" customHeight="1">
      <c r="A117" s="924" t="s">
        <v>182</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455</v>
      </c>
      <c r="Z117" s="926"/>
      <c r="AA117" s="931">
        <v>6732412</v>
      </c>
      <c r="AB117" s="932"/>
      <c r="AC117" s="932"/>
      <c r="AD117" s="932"/>
      <c r="AE117" s="933"/>
      <c r="AF117" s="934">
        <v>6992813</v>
      </c>
      <c r="AG117" s="932"/>
      <c r="AH117" s="932"/>
      <c r="AI117" s="932"/>
      <c r="AJ117" s="933"/>
      <c r="AK117" s="934">
        <v>6956552</v>
      </c>
      <c r="AL117" s="932"/>
      <c r="AM117" s="932"/>
      <c r="AN117" s="932"/>
      <c r="AO117" s="933"/>
      <c r="AP117" s="935"/>
      <c r="AQ117" s="936"/>
      <c r="AR117" s="936"/>
      <c r="AS117" s="936"/>
      <c r="AT117" s="937"/>
      <c r="AU117" s="959"/>
      <c r="AV117" s="960"/>
      <c r="AW117" s="960"/>
      <c r="AX117" s="960"/>
      <c r="AY117" s="960"/>
      <c r="AZ117" s="886" t="s">
        <v>456</v>
      </c>
      <c r="BA117" s="887"/>
      <c r="BB117" s="887"/>
      <c r="BC117" s="887"/>
      <c r="BD117" s="887"/>
      <c r="BE117" s="887"/>
      <c r="BF117" s="887"/>
      <c r="BG117" s="887"/>
      <c r="BH117" s="887"/>
      <c r="BI117" s="887"/>
      <c r="BJ117" s="887"/>
      <c r="BK117" s="887"/>
      <c r="BL117" s="887"/>
      <c r="BM117" s="887"/>
      <c r="BN117" s="887"/>
      <c r="BO117" s="887"/>
      <c r="BP117" s="888"/>
      <c r="BQ117" s="809" t="s">
        <v>125</v>
      </c>
      <c r="BR117" s="810"/>
      <c r="BS117" s="810"/>
      <c r="BT117" s="810"/>
      <c r="BU117" s="810"/>
      <c r="BV117" s="810" t="s">
        <v>436</v>
      </c>
      <c r="BW117" s="810"/>
      <c r="BX117" s="810"/>
      <c r="BY117" s="810"/>
      <c r="BZ117" s="810"/>
      <c r="CA117" s="810" t="s">
        <v>125</v>
      </c>
      <c r="CB117" s="810"/>
      <c r="CC117" s="810"/>
      <c r="CD117" s="810"/>
      <c r="CE117" s="810"/>
      <c r="CF117" s="898" t="s">
        <v>125</v>
      </c>
      <c r="CG117" s="899"/>
      <c r="CH117" s="899"/>
      <c r="CI117" s="899"/>
      <c r="CJ117" s="899"/>
      <c r="CK117" s="954"/>
      <c r="CL117" s="841"/>
      <c r="CM117" s="844" t="s">
        <v>457</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125</v>
      </c>
      <c r="DH117" s="800"/>
      <c r="DI117" s="800"/>
      <c r="DJ117" s="800"/>
      <c r="DK117" s="801"/>
      <c r="DL117" s="802" t="s">
        <v>125</v>
      </c>
      <c r="DM117" s="800"/>
      <c r="DN117" s="800"/>
      <c r="DO117" s="800"/>
      <c r="DP117" s="801"/>
      <c r="DQ117" s="802" t="s">
        <v>386</v>
      </c>
      <c r="DR117" s="800"/>
      <c r="DS117" s="800"/>
      <c r="DT117" s="800"/>
      <c r="DU117" s="801"/>
      <c r="DV117" s="847" t="s">
        <v>125</v>
      </c>
      <c r="DW117" s="848"/>
      <c r="DX117" s="848"/>
      <c r="DY117" s="848"/>
      <c r="DZ117" s="849"/>
    </row>
    <row r="118" spans="1:130" s="226" customFormat="1" ht="26.25" customHeight="1">
      <c r="A118" s="924" t="s">
        <v>430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428</v>
      </c>
      <c r="AB118" s="925"/>
      <c r="AC118" s="925"/>
      <c r="AD118" s="925"/>
      <c r="AE118" s="926"/>
      <c r="AF118" s="927" t="s">
        <v>300</v>
      </c>
      <c r="AG118" s="925"/>
      <c r="AH118" s="925"/>
      <c r="AI118" s="925"/>
      <c r="AJ118" s="926"/>
      <c r="AK118" s="927" t="s">
        <v>299</v>
      </c>
      <c r="AL118" s="925"/>
      <c r="AM118" s="925"/>
      <c r="AN118" s="925"/>
      <c r="AO118" s="926"/>
      <c r="AP118" s="928" t="s">
        <v>429</v>
      </c>
      <c r="AQ118" s="929"/>
      <c r="AR118" s="929"/>
      <c r="AS118" s="929"/>
      <c r="AT118" s="930"/>
      <c r="AU118" s="959"/>
      <c r="AV118" s="960"/>
      <c r="AW118" s="960"/>
      <c r="AX118" s="960"/>
      <c r="AY118" s="960"/>
      <c r="AZ118" s="902" t="s">
        <v>458</v>
      </c>
      <c r="BA118" s="903"/>
      <c r="BB118" s="903"/>
      <c r="BC118" s="903"/>
      <c r="BD118" s="903"/>
      <c r="BE118" s="903"/>
      <c r="BF118" s="903"/>
      <c r="BG118" s="903"/>
      <c r="BH118" s="903"/>
      <c r="BI118" s="903"/>
      <c r="BJ118" s="903"/>
      <c r="BK118" s="903"/>
      <c r="BL118" s="903"/>
      <c r="BM118" s="903"/>
      <c r="BN118" s="903"/>
      <c r="BO118" s="903"/>
      <c r="BP118" s="904"/>
      <c r="BQ118" s="905" t="s">
        <v>125</v>
      </c>
      <c r="BR118" s="868"/>
      <c r="BS118" s="868"/>
      <c r="BT118" s="868"/>
      <c r="BU118" s="868"/>
      <c r="BV118" s="868" t="s">
        <v>125</v>
      </c>
      <c r="BW118" s="868"/>
      <c r="BX118" s="868"/>
      <c r="BY118" s="868"/>
      <c r="BZ118" s="868"/>
      <c r="CA118" s="868" t="s">
        <v>125</v>
      </c>
      <c r="CB118" s="868"/>
      <c r="CC118" s="868"/>
      <c r="CD118" s="868"/>
      <c r="CE118" s="868"/>
      <c r="CF118" s="898" t="s">
        <v>386</v>
      </c>
      <c r="CG118" s="899"/>
      <c r="CH118" s="899"/>
      <c r="CI118" s="899"/>
      <c r="CJ118" s="899"/>
      <c r="CK118" s="954"/>
      <c r="CL118" s="841"/>
      <c r="CM118" s="844" t="s">
        <v>459</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436</v>
      </c>
      <c r="DH118" s="800"/>
      <c r="DI118" s="800"/>
      <c r="DJ118" s="800"/>
      <c r="DK118" s="801"/>
      <c r="DL118" s="802" t="s">
        <v>125</v>
      </c>
      <c r="DM118" s="800"/>
      <c r="DN118" s="800"/>
      <c r="DO118" s="800"/>
      <c r="DP118" s="801"/>
      <c r="DQ118" s="802" t="s">
        <v>125</v>
      </c>
      <c r="DR118" s="800"/>
      <c r="DS118" s="800"/>
      <c r="DT118" s="800"/>
      <c r="DU118" s="801"/>
      <c r="DV118" s="847" t="s">
        <v>436</v>
      </c>
      <c r="DW118" s="848"/>
      <c r="DX118" s="848"/>
      <c r="DY118" s="848"/>
      <c r="DZ118" s="849"/>
    </row>
    <row r="119" spans="1:130" s="226" customFormat="1" ht="26.25" customHeight="1">
      <c r="A119" s="838" t="s">
        <v>433</v>
      </c>
      <c r="B119" s="839"/>
      <c r="C119" s="914" t="s">
        <v>434</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v>173851</v>
      </c>
      <c r="AB119" s="918"/>
      <c r="AC119" s="918"/>
      <c r="AD119" s="918"/>
      <c r="AE119" s="919"/>
      <c r="AF119" s="920">
        <v>173991</v>
      </c>
      <c r="AG119" s="918"/>
      <c r="AH119" s="918"/>
      <c r="AI119" s="918"/>
      <c r="AJ119" s="919"/>
      <c r="AK119" s="920">
        <v>174134</v>
      </c>
      <c r="AL119" s="918"/>
      <c r="AM119" s="918"/>
      <c r="AN119" s="918"/>
      <c r="AO119" s="919"/>
      <c r="AP119" s="921">
        <v>0.6</v>
      </c>
      <c r="AQ119" s="922"/>
      <c r="AR119" s="922"/>
      <c r="AS119" s="922"/>
      <c r="AT119" s="923"/>
      <c r="AU119" s="961"/>
      <c r="AV119" s="962"/>
      <c r="AW119" s="962"/>
      <c r="AX119" s="962"/>
      <c r="AY119" s="962"/>
      <c r="AZ119" s="257" t="s">
        <v>182</v>
      </c>
      <c r="BA119" s="257"/>
      <c r="BB119" s="257"/>
      <c r="BC119" s="257"/>
      <c r="BD119" s="257"/>
      <c r="BE119" s="257"/>
      <c r="BF119" s="257"/>
      <c r="BG119" s="257"/>
      <c r="BH119" s="257"/>
      <c r="BI119" s="257"/>
      <c r="BJ119" s="257"/>
      <c r="BK119" s="257"/>
      <c r="BL119" s="257"/>
      <c r="BM119" s="257"/>
      <c r="BN119" s="257"/>
      <c r="BO119" s="900" t="s">
        <v>460</v>
      </c>
      <c r="BP119" s="901"/>
      <c r="BQ119" s="905">
        <v>102309044</v>
      </c>
      <c r="BR119" s="868"/>
      <c r="BS119" s="868"/>
      <c r="BT119" s="868"/>
      <c r="BU119" s="868"/>
      <c r="BV119" s="868">
        <v>102806714</v>
      </c>
      <c r="BW119" s="868"/>
      <c r="BX119" s="868"/>
      <c r="BY119" s="868"/>
      <c r="BZ119" s="868"/>
      <c r="CA119" s="868">
        <v>101188408</v>
      </c>
      <c r="CB119" s="868"/>
      <c r="CC119" s="868"/>
      <c r="CD119" s="868"/>
      <c r="CE119" s="868"/>
      <c r="CF119" s="766"/>
      <c r="CG119" s="767"/>
      <c r="CH119" s="767"/>
      <c r="CI119" s="767"/>
      <c r="CJ119" s="857"/>
      <c r="CK119" s="955"/>
      <c r="CL119" s="843"/>
      <c r="CM119" s="861" t="s">
        <v>461</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91406</v>
      </c>
      <c r="DH119" s="783"/>
      <c r="DI119" s="783"/>
      <c r="DJ119" s="783"/>
      <c r="DK119" s="784"/>
      <c r="DL119" s="785">
        <v>71617</v>
      </c>
      <c r="DM119" s="783"/>
      <c r="DN119" s="783"/>
      <c r="DO119" s="783"/>
      <c r="DP119" s="784"/>
      <c r="DQ119" s="785">
        <v>531573</v>
      </c>
      <c r="DR119" s="783"/>
      <c r="DS119" s="783"/>
      <c r="DT119" s="783"/>
      <c r="DU119" s="784"/>
      <c r="DV119" s="871">
        <v>1.8</v>
      </c>
      <c r="DW119" s="872"/>
      <c r="DX119" s="872"/>
      <c r="DY119" s="872"/>
      <c r="DZ119" s="873"/>
    </row>
    <row r="120" spans="1:130" s="226" customFormat="1" ht="26.25" customHeight="1">
      <c r="A120" s="840"/>
      <c r="B120" s="841"/>
      <c r="C120" s="844" t="s">
        <v>438</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436</v>
      </c>
      <c r="AB120" s="800"/>
      <c r="AC120" s="800"/>
      <c r="AD120" s="800"/>
      <c r="AE120" s="801"/>
      <c r="AF120" s="802" t="s">
        <v>125</v>
      </c>
      <c r="AG120" s="800"/>
      <c r="AH120" s="800"/>
      <c r="AI120" s="800"/>
      <c r="AJ120" s="801"/>
      <c r="AK120" s="802" t="s">
        <v>436</v>
      </c>
      <c r="AL120" s="800"/>
      <c r="AM120" s="800"/>
      <c r="AN120" s="800"/>
      <c r="AO120" s="801"/>
      <c r="AP120" s="847" t="s">
        <v>436</v>
      </c>
      <c r="AQ120" s="848"/>
      <c r="AR120" s="848"/>
      <c r="AS120" s="848"/>
      <c r="AT120" s="849"/>
      <c r="AU120" s="906" t="s">
        <v>462</v>
      </c>
      <c r="AV120" s="907"/>
      <c r="AW120" s="907"/>
      <c r="AX120" s="907"/>
      <c r="AY120" s="908"/>
      <c r="AZ120" s="883" t="s">
        <v>463</v>
      </c>
      <c r="BA120" s="830"/>
      <c r="BB120" s="830"/>
      <c r="BC120" s="830"/>
      <c r="BD120" s="830"/>
      <c r="BE120" s="830"/>
      <c r="BF120" s="830"/>
      <c r="BG120" s="830"/>
      <c r="BH120" s="830"/>
      <c r="BI120" s="830"/>
      <c r="BJ120" s="830"/>
      <c r="BK120" s="830"/>
      <c r="BL120" s="830"/>
      <c r="BM120" s="830"/>
      <c r="BN120" s="830"/>
      <c r="BO120" s="830"/>
      <c r="BP120" s="831"/>
      <c r="BQ120" s="884">
        <v>12589809</v>
      </c>
      <c r="BR120" s="865"/>
      <c r="BS120" s="865"/>
      <c r="BT120" s="865"/>
      <c r="BU120" s="865"/>
      <c r="BV120" s="865">
        <v>13094315</v>
      </c>
      <c r="BW120" s="865"/>
      <c r="BX120" s="865"/>
      <c r="BY120" s="865"/>
      <c r="BZ120" s="865"/>
      <c r="CA120" s="865">
        <v>15196115</v>
      </c>
      <c r="CB120" s="865"/>
      <c r="CC120" s="865"/>
      <c r="CD120" s="865"/>
      <c r="CE120" s="865"/>
      <c r="CF120" s="889">
        <v>50.4</v>
      </c>
      <c r="CG120" s="890"/>
      <c r="CH120" s="890"/>
      <c r="CI120" s="890"/>
      <c r="CJ120" s="890"/>
      <c r="CK120" s="891" t="s">
        <v>464</v>
      </c>
      <c r="CL120" s="875"/>
      <c r="CM120" s="875"/>
      <c r="CN120" s="875"/>
      <c r="CO120" s="876"/>
      <c r="CP120" s="895" t="s">
        <v>465</v>
      </c>
      <c r="CQ120" s="896"/>
      <c r="CR120" s="896"/>
      <c r="CS120" s="896"/>
      <c r="CT120" s="896"/>
      <c r="CU120" s="896"/>
      <c r="CV120" s="896"/>
      <c r="CW120" s="896"/>
      <c r="CX120" s="896"/>
      <c r="CY120" s="896"/>
      <c r="CZ120" s="896"/>
      <c r="DA120" s="896"/>
      <c r="DB120" s="896"/>
      <c r="DC120" s="896"/>
      <c r="DD120" s="896"/>
      <c r="DE120" s="896"/>
      <c r="DF120" s="897"/>
      <c r="DG120" s="884">
        <v>15990131</v>
      </c>
      <c r="DH120" s="865"/>
      <c r="DI120" s="865"/>
      <c r="DJ120" s="865"/>
      <c r="DK120" s="865"/>
      <c r="DL120" s="865">
        <v>16120138</v>
      </c>
      <c r="DM120" s="865"/>
      <c r="DN120" s="865"/>
      <c r="DO120" s="865"/>
      <c r="DP120" s="865"/>
      <c r="DQ120" s="865">
        <v>15474774</v>
      </c>
      <c r="DR120" s="865"/>
      <c r="DS120" s="865"/>
      <c r="DT120" s="865"/>
      <c r="DU120" s="865"/>
      <c r="DV120" s="866">
        <v>51.3</v>
      </c>
      <c r="DW120" s="866"/>
      <c r="DX120" s="866"/>
      <c r="DY120" s="866"/>
      <c r="DZ120" s="867"/>
    </row>
    <row r="121" spans="1:130" s="226" customFormat="1" ht="26.25" customHeight="1">
      <c r="A121" s="840"/>
      <c r="B121" s="841"/>
      <c r="C121" s="886" t="s">
        <v>466</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125</v>
      </c>
      <c r="AB121" s="800"/>
      <c r="AC121" s="800"/>
      <c r="AD121" s="800"/>
      <c r="AE121" s="801"/>
      <c r="AF121" s="802" t="s">
        <v>125</v>
      </c>
      <c r="AG121" s="800"/>
      <c r="AH121" s="800"/>
      <c r="AI121" s="800"/>
      <c r="AJ121" s="801"/>
      <c r="AK121" s="802" t="s">
        <v>125</v>
      </c>
      <c r="AL121" s="800"/>
      <c r="AM121" s="800"/>
      <c r="AN121" s="800"/>
      <c r="AO121" s="801"/>
      <c r="AP121" s="847" t="s">
        <v>125</v>
      </c>
      <c r="AQ121" s="848"/>
      <c r="AR121" s="848"/>
      <c r="AS121" s="848"/>
      <c r="AT121" s="849"/>
      <c r="AU121" s="909"/>
      <c r="AV121" s="910"/>
      <c r="AW121" s="910"/>
      <c r="AX121" s="910"/>
      <c r="AY121" s="911"/>
      <c r="AZ121" s="837" t="s">
        <v>467</v>
      </c>
      <c r="BA121" s="770"/>
      <c r="BB121" s="770"/>
      <c r="BC121" s="770"/>
      <c r="BD121" s="770"/>
      <c r="BE121" s="770"/>
      <c r="BF121" s="770"/>
      <c r="BG121" s="770"/>
      <c r="BH121" s="770"/>
      <c r="BI121" s="770"/>
      <c r="BJ121" s="770"/>
      <c r="BK121" s="770"/>
      <c r="BL121" s="770"/>
      <c r="BM121" s="770"/>
      <c r="BN121" s="770"/>
      <c r="BO121" s="770"/>
      <c r="BP121" s="771"/>
      <c r="BQ121" s="809">
        <v>23170265</v>
      </c>
      <c r="BR121" s="810"/>
      <c r="BS121" s="810"/>
      <c r="BT121" s="810"/>
      <c r="BU121" s="810"/>
      <c r="BV121" s="810">
        <v>23066844</v>
      </c>
      <c r="BW121" s="810"/>
      <c r="BX121" s="810"/>
      <c r="BY121" s="810"/>
      <c r="BZ121" s="810"/>
      <c r="CA121" s="810">
        <v>23108069</v>
      </c>
      <c r="CB121" s="810"/>
      <c r="CC121" s="810"/>
      <c r="CD121" s="810"/>
      <c r="CE121" s="810"/>
      <c r="CF121" s="898">
        <v>76.599999999999994</v>
      </c>
      <c r="CG121" s="899"/>
      <c r="CH121" s="899"/>
      <c r="CI121" s="899"/>
      <c r="CJ121" s="899"/>
      <c r="CK121" s="892"/>
      <c r="CL121" s="878"/>
      <c r="CM121" s="878"/>
      <c r="CN121" s="878"/>
      <c r="CO121" s="879"/>
      <c r="CP121" s="858" t="s">
        <v>468</v>
      </c>
      <c r="CQ121" s="859"/>
      <c r="CR121" s="859"/>
      <c r="CS121" s="859"/>
      <c r="CT121" s="859"/>
      <c r="CU121" s="859"/>
      <c r="CV121" s="859"/>
      <c r="CW121" s="859"/>
      <c r="CX121" s="859"/>
      <c r="CY121" s="859"/>
      <c r="CZ121" s="859"/>
      <c r="DA121" s="859"/>
      <c r="DB121" s="859"/>
      <c r="DC121" s="859"/>
      <c r="DD121" s="859"/>
      <c r="DE121" s="859"/>
      <c r="DF121" s="860"/>
      <c r="DG121" s="809">
        <v>1364333</v>
      </c>
      <c r="DH121" s="810"/>
      <c r="DI121" s="810"/>
      <c r="DJ121" s="810"/>
      <c r="DK121" s="810"/>
      <c r="DL121" s="810">
        <v>1575908</v>
      </c>
      <c r="DM121" s="810"/>
      <c r="DN121" s="810"/>
      <c r="DO121" s="810"/>
      <c r="DP121" s="810"/>
      <c r="DQ121" s="810">
        <v>1853676</v>
      </c>
      <c r="DR121" s="810"/>
      <c r="DS121" s="810"/>
      <c r="DT121" s="810"/>
      <c r="DU121" s="810"/>
      <c r="DV121" s="816">
        <v>6.1</v>
      </c>
      <c r="DW121" s="816"/>
      <c r="DX121" s="816"/>
      <c r="DY121" s="816"/>
      <c r="DZ121" s="817"/>
    </row>
    <row r="122" spans="1:130" s="226" customFormat="1" ht="26.25" customHeight="1">
      <c r="A122" s="840"/>
      <c r="B122" s="841"/>
      <c r="C122" s="844" t="s">
        <v>448</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125</v>
      </c>
      <c r="AB122" s="800"/>
      <c r="AC122" s="800"/>
      <c r="AD122" s="800"/>
      <c r="AE122" s="801"/>
      <c r="AF122" s="802" t="s">
        <v>125</v>
      </c>
      <c r="AG122" s="800"/>
      <c r="AH122" s="800"/>
      <c r="AI122" s="800"/>
      <c r="AJ122" s="801"/>
      <c r="AK122" s="802" t="s">
        <v>125</v>
      </c>
      <c r="AL122" s="800"/>
      <c r="AM122" s="800"/>
      <c r="AN122" s="800"/>
      <c r="AO122" s="801"/>
      <c r="AP122" s="847" t="s">
        <v>436</v>
      </c>
      <c r="AQ122" s="848"/>
      <c r="AR122" s="848"/>
      <c r="AS122" s="848"/>
      <c r="AT122" s="849"/>
      <c r="AU122" s="909"/>
      <c r="AV122" s="910"/>
      <c r="AW122" s="910"/>
      <c r="AX122" s="910"/>
      <c r="AY122" s="911"/>
      <c r="AZ122" s="902" t="s">
        <v>469</v>
      </c>
      <c r="BA122" s="903"/>
      <c r="BB122" s="903"/>
      <c r="BC122" s="903"/>
      <c r="BD122" s="903"/>
      <c r="BE122" s="903"/>
      <c r="BF122" s="903"/>
      <c r="BG122" s="903"/>
      <c r="BH122" s="903"/>
      <c r="BI122" s="903"/>
      <c r="BJ122" s="903"/>
      <c r="BK122" s="903"/>
      <c r="BL122" s="903"/>
      <c r="BM122" s="903"/>
      <c r="BN122" s="903"/>
      <c r="BO122" s="903"/>
      <c r="BP122" s="904"/>
      <c r="BQ122" s="905">
        <v>62557254</v>
      </c>
      <c r="BR122" s="868"/>
      <c r="BS122" s="868"/>
      <c r="BT122" s="868"/>
      <c r="BU122" s="868"/>
      <c r="BV122" s="868">
        <v>61951470</v>
      </c>
      <c r="BW122" s="868"/>
      <c r="BX122" s="868"/>
      <c r="BY122" s="868"/>
      <c r="BZ122" s="868"/>
      <c r="CA122" s="868">
        <v>61151385</v>
      </c>
      <c r="CB122" s="868"/>
      <c r="CC122" s="868"/>
      <c r="CD122" s="868"/>
      <c r="CE122" s="868"/>
      <c r="CF122" s="869">
        <v>202.8</v>
      </c>
      <c r="CG122" s="870"/>
      <c r="CH122" s="870"/>
      <c r="CI122" s="870"/>
      <c r="CJ122" s="870"/>
      <c r="CK122" s="892"/>
      <c r="CL122" s="878"/>
      <c r="CM122" s="878"/>
      <c r="CN122" s="878"/>
      <c r="CO122" s="879"/>
      <c r="CP122" s="858" t="s">
        <v>470</v>
      </c>
      <c r="CQ122" s="859"/>
      <c r="CR122" s="859"/>
      <c r="CS122" s="859"/>
      <c r="CT122" s="859"/>
      <c r="CU122" s="859"/>
      <c r="CV122" s="859"/>
      <c r="CW122" s="859"/>
      <c r="CX122" s="859"/>
      <c r="CY122" s="859"/>
      <c r="CZ122" s="859"/>
      <c r="DA122" s="859"/>
      <c r="DB122" s="859"/>
      <c r="DC122" s="859"/>
      <c r="DD122" s="859"/>
      <c r="DE122" s="859"/>
      <c r="DF122" s="860"/>
      <c r="DG122" s="809">
        <v>1735427</v>
      </c>
      <c r="DH122" s="810"/>
      <c r="DI122" s="810"/>
      <c r="DJ122" s="810"/>
      <c r="DK122" s="810"/>
      <c r="DL122" s="810">
        <v>1622783</v>
      </c>
      <c r="DM122" s="810"/>
      <c r="DN122" s="810"/>
      <c r="DO122" s="810"/>
      <c r="DP122" s="810"/>
      <c r="DQ122" s="810">
        <v>1505249</v>
      </c>
      <c r="DR122" s="810"/>
      <c r="DS122" s="810"/>
      <c r="DT122" s="810"/>
      <c r="DU122" s="810"/>
      <c r="DV122" s="816">
        <v>5</v>
      </c>
      <c r="DW122" s="816"/>
      <c r="DX122" s="816"/>
      <c r="DY122" s="816"/>
      <c r="DZ122" s="817"/>
    </row>
    <row r="123" spans="1:130" s="226" customFormat="1" ht="26.25" customHeight="1">
      <c r="A123" s="840"/>
      <c r="B123" s="841"/>
      <c r="C123" s="844" t="s">
        <v>454</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7283</v>
      </c>
      <c r="AB123" s="800"/>
      <c r="AC123" s="800"/>
      <c r="AD123" s="800"/>
      <c r="AE123" s="801"/>
      <c r="AF123" s="802">
        <v>8510</v>
      </c>
      <c r="AG123" s="800"/>
      <c r="AH123" s="800"/>
      <c r="AI123" s="800"/>
      <c r="AJ123" s="801"/>
      <c r="AK123" s="802" t="s">
        <v>125</v>
      </c>
      <c r="AL123" s="800"/>
      <c r="AM123" s="800"/>
      <c r="AN123" s="800"/>
      <c r="AO123" s="801"/>
      <c r="AP123" s="847" t="s">
        <v>125</v>
      </c>
      <c r="AQ123" s="848"/>
      <c r="AR123" s="848"/>
      <c r="AS123" s="848"/>
      <c r="AT123" s="849"/>
      <c r="AU123" s="912"/>
      <c r="AV123" s="913"/>
      <c r="AW123" s="913"/>
      <c r="AX123" s="913"/>
      <c r="AY123" s="913"/>
      <c r="AZ123" s="257" t="s">
        <v>182</v>
      </c>
      <c r="BA123" s="257"/>
      <c r="BB123" s="257"/>
      <c r="BC123" s="257"/>
      <c r="BD123" s="257"/>
      <c r="BE123" s="257"/>
      <c r="BF123" s="257"/>
      <c r="BG123" s="257"/>
      <c r="BH123" s="257"/>
      <c r="BI123" s="257"/>
      <c r="BJ123" s="257"/>
      <c r="BK123" s="257"/>
      <c r="BL123" s="257"/>
      <c r="BM123" s="257"/>
      <c r="BN123" s="257"/>
      <c r="BO123" s="900" t="s">
        <v>471</v>
      </c>
      <c r="BP123" s="901"/>
      <c r="BQ123" s="855">
        <v>98317328</v>
      </c>
      <c r="BR123" s="856"/>
      <c r="BS123" s="856"/>
      <c r="BT123" s="856"/>
      <c r="BU123" s="856"/>
      <c r="BV123" s="856">
        <v>98112629</v>
      </c>
      <c r="BW123" s="856"/>
      <c r="BX123" s="856"/>
      <c r="BY123" s="856"/>
      <c r="BZ123" s="856"/>
      <c r="CA123" s="856">
        <v>99455569</v>
      </c>
      <c r="CB123" s="856"/>
      <c r="CC123" s="856"/>
      <c r="CD123" s="856"/>
      <c r="CE123" s="856"/>
      <c r="CF123" s="766"/>
      <c r="CG123" s="767"/>
      <c r="CH123" s="767"/>
      <c r="CI123" s="767"/>
      <c r="CJ123" s="857"/>
      <c r="CK123" s="892"/>
      <c r="CL123" s="878"/>
      <c r="CM123" s="878"/>
      <c r="CN123" s="878"/>
      <c r="CO123" s="879"/>
      <c r="CP123" s="858" t="s">
        <v>472</v>
      </c>
      <c r="CQ123" s="859"/>
      <c r="CR123" s="859"/>
      <c r="CS123" s="859"/>
      <c r="CT123" s="859"/>
      <c r="CU123" s="859"/>
      <c r="CV123" s="859"/>
      <c r="CW123" s="859"/>
      <c r="CX123" s="859"/>
      <c r="CY123" s="859"/>
      <c r="CZ123" s="859"/>
      <c r="DA123" s="859"/>
      <c r="DB123" s="859"/>
      <c r="DC123" s="859"/>
      <c r="DD123" s="859"/>
      <c r="DE123" s="859"/>
      <c r="DF123" s="860"/>
      <c r="DG123" s="799">
        <v>309768</v>
      </c>
      <c r="DH123" s="800"/>
      <c r="DI123" s="800"/>
      <c r="DJ123" s="800"/>
      <c r="DK123" s="801"/>
      <c r="DL123" s="802">
        <v>398582</v>
      </c>
      <c r="DM123" s="800"/>
      <c r="DN123" s="800"/>
      <c r="DO123" s="800"/>
      <c r="DP123" s="801"/>
      <c r="DQ123" s="802">
        <v>434443</v>
      </c>
      <c r="DR123" s="800"/>
      <c r="DS123" s="800"/>
      <c r="DT123" s="800"/>
      <c r="DU123" s="801"/>
      <c r="DV123" s="847">
        <v>1.4</v>
      </c>
      <c r="DW123" s="848"/>
      <c r="DX123" s="848"/>
      <c r="DY123" s="848"/>
      <c r="DZ123" s="849"/>
    </row>
    <row r="124" spans="1:130" s="226" customFormat="1" ht="26.25" customHeight="1" thickBot="1">
      <c r="A124" s="840"/>
      <c r="B124" s="841"/>
      <c r="C124" s="844" t="s">
        <v>457</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125</v>
      </c>
      <c r="AB124" s="800"/>
      <c r="AC124" s="800"/>
      <c r="AD124" s="800"/>
      <c r="AE124" s="801"/>
      <c r="AF124" s="802" t="s">
        <v>125</v>
      </c>
      <c r="AG124" s="800"/>
      <c r="AH124" s="800"/>
      <c r="AI124" s="800"/>
      <c r="AJ124" s="801"/>
      <c r="AK124" s="802" t="s">
        <v>125</v>
      </c>
      <c r="AL124" s="800"/>
      <c r="AM124" s="800"/>
      <c r="AN124" s="800"/>
      <c r="AO124" s="801"/>
      <c r="AP124" s="847" t="s">
        <v>125</v>
      </c>
      <c r="AQ124" s="848"/>
      <c r="AR124" s="848"/>
      <c r="AS124" s="848"/>
      <c r="AT124" s="849"/>
      <c r="AU124" s="850" t="s">
        <v>473</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13.3</v>
      </c>
      <c r="BR124" s="854"/>
      <c r="BS124" s="854"/>
      <c r="BT124" s="854"/>
      <c r="BU124" s="854"/>
      <c r="BV124" s="854">
        <v>15.6</v>
      </c>
      <c r="BW124" s="854"/>
      <c r="BX124" s="854"/>
      <c r="BY124" s="854"/>
      <c r="BZ124" s="854"/>
      <c r="CA124" s="854">
        <v>5.7</v>
      </c>
      <c r="CB124" s="854"/>
      <c r="CC124" s="854"/>
      <c r="CD124" s="854"/>
      <c r="CE124" s="854"/>
      <c r="CF124" s="744"/>
      <c r="CG124" s="745"/>
      <c r="CH124" s="745"/>
      <c r="CI124" s="745"/>
      <c r="CJ124" s="885"/>
      <c r="CK124" s="893"/>
      <c r="CL124" s="893"/>
      <c r="CM124" s="893"/>
      <c r="CN124" s="893"/>
      <c r="CO124" s="894"/>
      <c r="CP124" s="858" t="s">
        <v>474</v>
      </c>
      <c r="CQ124" s="859"/>
      <c r="CR124" s="859"/>
      <c r="CS124" s="859"/>
      <c r="CT124" s="859"/>
      <c r="CU124" s="859"/>
      <c r="CV124" s="859"/>
      <c r="CW124" s="859"/>
      <c r="CX124" s="859"/>
      <c r="CY124" s="859"/>
      <c r="CZ124" s="859"/>
      <c r="DA124" s="859"/>
      <c r="DB124" s="859"/>
      <c r="DC124" s="859"/>
      <c r="DD124" s="859"/>
      <c r="DE124" s="859"/>
      <c r="DF124" s="860"/>
      <c r="DG124" s="782">
        <v>509059</v>
      </c>
      <c r="DH124" s="783"/>
      <c r="DI124" s="783"/>
      <c r="DJ124" s="783"/>
      <c r="DK124" s="784"/>
      <c r="DL124" s="785">
        <v>476027</v>
      </c>
      <c r="DM124" s="783"/>
      <c r="DN124" s="783"/>
      <c r="DO124" s="783"/>
      <c r="DP124" s="784"/>
      <c r="DQ124" s="785">
        <v>441924</v>
      </c>
      <c r="DR124" s="783"/>
      <c r="DS124" s="783"/>
      <c r="DT124" s="783"/>
      <c r="DU124" s="784"/>
      <c r="DV124" s="871">
        <v>1.5</v>
      </c>
      <c r="DW124" s="872"/>
      <c r="DX124" s="872"/>
      <c r="DY124" s="872"/>
      <c r="DZ124" s="873"/>
    </row>
    <row r="125" spans="1:130" s="226" customFormat="1" ht="26.25" customHeight="1">
      <c r="A125" s="840"/>
      <c r="B125" s="841"/>
      <c r="C125" s="844" t="s">
        <v>459</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125</v>
      </c>
      <c r="AB125" s="800"/>
      <c r="AC125" s="800"/>
      <c r="AD125" s="800"/>
      <c r="AE125" s="801"/>
      <c r="AF125" s="802" t="s">
        <v>125</v>
      </c>
      <c r="AG125" s="800"/>
      <c r="AH125" s="800"/>
      <c r="AI125" s="800"/>
      <c r="AJ125" s="801"/>
      <c r="AK125" s="802" t="s">
        <v>125</v>
      </c>
      <c r="AL125" s="800"/>
      <c r="AM125" s="800"/>
      <c r="AN125" s="800"/>
      <c r="AO125" s="801"/>
      <c r="AP125" s="847" t="s">
        <v>125</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475</v>
      </c>
      <c r="CL125" s="875"/>
      <c r="CM125" s="875"/>
      <c r="CN125" s="875"/>
      <c r="CO125" s="876"/>
      <c r="CP125" s="883" t="s">
        <v>476</v>
      </c>
      <c r="CQ125" s="830"/>
      <c r="CR125" s="830"/>
      <c r="CS125" s="830"/>
      <c r="CT125" s="830"/>
      <c r="CU125" s="830"/>
      <c r="CV125" s="830"/>
      <c r="CW125" s="830"/>
      <c r="CX125" s="830"/>
      <c r="CY125" s="830"/>
      <c r="CZ125" s="830"/>
      <c r="DA125" s="830"/>
      <c r="DB125" s="830"/>
      <c r="DC125" s="830"/>
      <c r="DD125" s="830"/>
      <c r="DE125" s="830"/>
      <c r="DF125" s="831"/>
      <c r="DG125" s="884" t="s">
        <v>125</v>
      </c>
      <c r="DH125" s="865"/>
      <c r="DI125" s="865"/>
      <c r="DJ125" s="865"/>
      <c r="DK125" s="865"/>
      <c r="DL125" s="865" t="s">
        <v>125</v>
      </c>
      <c r="DM125" s="865"/>
      <c r="DN125" s="865"/>
      <c r="DO125" s="865"/>
      <c r="DP125" s="865"/>
      <c r="DQ125" s="865" t="s">
        <v>125</v>
      </c>
      <c r="DR125" s="865"/>
      <c r="DS125" s="865"/>
      <c r="DT125" s="865"/>
      <c r="DU125" s="865"/>
      <c r="DV125" s="866" t="s">
        <v>125</v>
      </c>
      <c r="DW125" s="866"/>
      <c r="DX125" s="866"/>
      <c r="DY125" s="866"/>
      <c r="DZ125" s="867"/>
    </row>
    <row r="126" spans="1:130" s="226" customFormat="1" ht="26.25" customHeight="1" thickBot="1">
      <c r="A126" s="840"/>
      <c r="B126" s="841"/>
      <c r="C126" s="844" t="s">
        <v>461</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24336</v>
      </c>
      <c r="AB126" s="800"/>
      <c r="AC126" s="800"/>
      <c r="AD126" s="800"/>
      <c r="AE126" s="801"/>
      <c r="AF126" s="802">
        <v>20841</v>
      </c>
      <c r="AG126" s="800"/>
      <c r="AH126" s="800"/>
      <c r="AI126" s="800"/>
      <c r="AJ126" s="801"/>
      <c r="AK126" s="802">
        <v>18797</v>
      </c>
      <c r="AL126" s="800"/>
      <c r="AM126" s="800"/>
      <c r="AN126" s="800"/>
      <c r="AO126" s="801"/>
      <c r="AP126" s="847">
        <v>0.1</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7" t="s">
        <v>477</v>
      </c>
      <c r="CQ126" s="770"/>
      <c r="CR126" s="770"/>
      <c r="CS126" s="770"/>
      <c r="CT126" s="770"/>
      <c r="CU126" s="770"/>
      <c r="CV126" s="770"/>
      <c r="CW126" s="770"/>
      <c r="CX126" s="770"/>
      <c r="CY126" s="770"/>
      <c r="CZ126" s="770"/>
      <c r="DA126" s="770"/>
      <c r="DB126" s="770"/>
      <c r="DC126" s="770"/>
      <c r="DD126" s="770"/>
      <c r="DE126" s="770"/>
      <c r="DF126" s="771"/>
      <c r="DG126" s="809">
        <v>3798989</v>
      </c>
      <c r="DH126" s="810"/>
      <c r="DI126" s="810"/>
      <c r="DJ126" s="810"/>
      <c r="DK126" s="810"/>
      <c r="DL126" s="810">
        <v>3163863</v>
      </c>
      <c r="DM126" s="810"/>
      <c r="DN126" s="810"/>
      <c r="DO126" s="810"/>
      <c r="DP126" s="810"/>
      <c r="DQ126" s="810">
        <v>2511962</v>
      </c>
      <c r="DR126" s="810"/>
      <c r="DS126" s="810"/>
      <c r="DT126" s="810"/>
      <c r="DU126" s="810"/>
      <c r="DV126" s="816">
        <v>8.3000000000000007</v>
      </c>
      <c r="DW126" s="816"/>
      <c r="DX126" s="816"/>
      <c r="DY126" s="816"/>
      <c r="DZ126" s="817"/>
    </row>
    <row r="127" spans="1:130" s="226" customFormat="1" ht="26.25" customHeight="1">
      <c r="A127" s="842"/>
      <c r="B127" s="843"/>
      <c r="C127" s="861" t="s">
        <v>478</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125</v>
      </c>
      <c r="AB127" s="800"/>
      <c r="AC127" s="800"/>
      <c r="AD127" s="800"/>
      <c r="AE127" s="801"/>
      <c r="AF127" s="802" t="s">
        <v>125</v>
      </c>
      <c r="AG127" s="800"/>
      <c r="AH127" s="800"/>
      <c r="AI127" s="800"/>
      <c r="AJ127" s="801"/>
      <c r="AK127" s="802" t="s">
        <v>125</v>
      </c>
      <c r="AL127" s="800"/>
      <c r="AM127" s="800"/>
      <c r="AN127" s="800"/>
      <c r="AO127" s="801"/>
      <c r="AP127" s="847" t="s">
        <v>125</v>
      </c>
      <c r="AQ127" s="848"/>
      <c r="AR127" s="848"/>
      <c r="AS127" s="848"/>
      <c r="AT127" s="849"/>
      <c r="AU127" s="262"/>
      <c r="AV127" s="262"/>
      <c r="AW127" s="262"/>
      <c r="AX127" s="864" t="s">
        <v>479</v>
      </c>
      <c r="AY127" s="834"/>
      <c r="AZ127" s="834"/>
      <c r="BA127" s="834"/>
      <c r="BB127" s="834"/>
      <c r="BC127" s="834"/>
      <c r="BD127" s="834"/>
      <c r="BE127" s="835"/>
      <c r="BF127" s="833" t="s">
        <v>480</v>
      </c>
      <c r="BG127" s="834"/>
      <c r="BH127" s="834"/>
      <c r="BI127" s="834"/>
      <c r="BJ127" s="834"/>
      <c r="BK127" s="834"/>
      <c r="BL127" s="835"/>
      <c r="BM127" s="833" t="s">
        <v>481</v>
      </c>
      <c r="BN127" s="834"/>
      <c r="BO127" s="834"/>
      <c r="BP127" s="834"/>
      <c r="BQ127" s="834"/>
      <c r="BR127" s="834"/>
      <c r="BS127" s="835"/>
      <c r="BT127" s="833" t="s">
        <v>482</v>
      </c>
      <c r="BU127" s="834"/>
      <c r="BV127" s="834"/>
      <c r="BW127" s="834"/>
      <c r="BX127" s="834"/>
      <c r="BY127" s="834"/>
      <c r="BZ127" s="836"/>
      <c r="CA127" s="262"/>
      <c r="CB127" s="262"/>
      <c r="CC127" s="262"/>
      <c r="CD127" s="263"/>
      <c r="CE127" s="263"/>
      <c r="CF127" s="263"/>
      <c r="CG127" s="260"/>
      <c r="CH127" s="260"/>
      <c r="CI127" s="260"/>
      <c r="CJ127" s="261"/>
      <c r="CK127" s="877"/>
      <c r="CL127" s="878"/>
      <c r="CM127" s="878"/>
      <c r="CN127" s="878"/>
      <c r="CO127" s="879"/>
      <c r="CP127" s="837" t="s">
        <v>483</v>
      </c>
      <c r="CQ127" s="770"/>
      <c r="CR127" s="770"/>
      <c r="CS127" s="770"/>
      <c r="CT127" s="770"/>
      <c r="CU127" s="770"/>
      <c r="CV127" s="770"/>
      <c r="CW127" s="770"/>
      <c r="CX127" s="770"/>
      <c r="CY127" s="770"/>
      <c r="CZ127" s="770"/>
      <c r="DA127" s="770"/>
      <c r="DB127" s="770"/>
      <c r="DC127" s="770"/>
      <c r="DD127" s="770"/>
      <c r="DE127" s="770"/>
      <c r="DF127" s="771"/>
      <c r="DG127" s="809" t="s">
        <v>125</v>
      </c>
      <c r="DH127" s="810"/>
      <c r="DI127" s="810"/>
      <c r="DJ127" s="810"/>
      <c r="DK127" s="810"/>
      <c r="DL127" s="810" t="s">
        <v>125</v>
      </c>
      <c r="DM127" s="810"/>
      <c r="DN127" s="810"/>
      <c r="DO127" s="810"/>
      <c r="DP127" s="810"/>
      <c r="DQ127" s="810" t="s">
        <v>125</v>
      </c>
      <c r="DR127" s="810"/>
      <c r="DS127" s="810"/>
      <c r="DT127" s="810"/>
      <c r="DU127" s="810"/>
      <c r="DV127" s="816" t="s">
        <v>125</v>
      </c>
      <c r="DW127" s="816"/>
      <c r="DX127" s="816"/>
      <c r="DY127" s="816"/>
      <c r="DZ127" s="817"/>
    </row>
    <row r="128" spans="1:130" s="226" customFormat="1" ht="26.25" customHeight="1" thickBot="1">
      <c r="A128" s="818" t="s">
        <v>484</v>
      </c>
      <c r="B128" s="819"/>
      <c r="C128" s="819"/>
      <c r="D128" s="819"/>
      <c r="E128" s="819"/>
      <c r="F128" s="819"/>
      <c r="G128" s="819"/>
      <c r="H128" s="819"/>
      <c r="I128" s="819"/>
      <c r="J128" s="819"/>
      <c r="K128" s="819"/>
      <c r="L128" s="819"/>
      <c r="M128" s="819"/>
      <c r="N128" s="819"/>
      <c r="O128" s="819"/>
      <c r="P128" s="819"/>
      <c r="Q128" s="819"/>
      <c r="R128" s="819"/>
      <c r="S128" s="819"/>
      <c r="T128" s="819"/>
      <c r="U128" s="819"/>
      <c r="V128" s="819"/>
      <c r="W128" s="820" t="s">
        <v>485</v>
      </c>
      <c r="X128" s="820"/>
      <c r="Y128" s="820"/>
      <c r="Z128" s="821"/>
      <c r="AA128" s="822">
        <v>1713309</v>
      </c>
      <c r="AB128" s="823"/>
      <c r="AC128" s="823"/>
      <c r="AD128" s="823"/>
      <c r="AE128" s="824"/>
      <c r="AF128" s="825">
        <v>1790705</v>
      </c>
      <c r="AG128" s="823"/>
      <c r="AH128" s="823"/>
      <c r="AI128" s="823"/>
      <c r="AJ128" s="824"/>
      <c r="AK128" s="825">
        <v>1748312</v>
      </c>
      <c r="AL128" s="823"/>
      <c r="AM128" s="823"/>
      <c r="AN128" s="823"/>
      <c r="AO128" s="824"/>
      <c r="AP128" s="826"/>
      <c r="AQ128" s="827"/>
      <c r="AR128" s="827"/>
      <c r="AS128" s="827"/>
      <c r="AT128" s="828"/>
      <c r="AU128" s="262"/>
      <c r="AV128" s="262"/>
      <c r="AW128" s="262"/>
      <c r="AX128" s="829" t="s">
        <v>486</v>
      </c>
      <c r="AY128" s="830"/>
      <c r="AZ128" s="830"/>
      <c r="BA128" s="830"/>
      <c r="BB128" s="830"/>
      <c r="BC128" s="830"/>
      <c r="BD128" s="830"/>
      <c r="BE128" s="831"/>
      <c r="BF128" s="806" t="s">
        <v>125</v>
      </c>
      <c r="BG128" s="807"/>
      <c r="BH128" s="807"/>
      <c r="BI128" s="807"/>
      <c r="BJ128" s="807"/>
      <c r="BK128" s="807"/>
      <c r="BL128" s="832"/>
      <c r="BM128" s="806">
        <v>11.6</v>
      </c>
      <c r="BN128" s="807"/>
      <c r="BO128" s="807"/>
      <c r="BP128" s="807"/>
      <c r="BQ128" s="807"/>
      <c r="BR128" s="807"/>
      <c r="BS128" s="832"/>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11" t="s">
        <v>487</v>
      </c>
      <c r="CQ128" s="748"/>
      <c r="CR128" s="748"/>
      <c r="CS128" s="748"/>
      <c r="CT128" s="748"/>
      <c r="CU128" s="748"/>
      <c r="CV128" s="748"/>
      <c r="CW128" s="748"/>
      <c r="CX128" s="748"/>
      <c r="CY128" s="748"/>
      <c r="CZ128" s="748"/>
      <c r="DA128" s="748"/>
      <c r="DB128" s="748"/>
      <c r="DC128" s="748"/>
      <c r="DD128" s="748"/>
      <c r="DE128" s="748"/>
      <c r="DF128" s="749"/>
      <c r="DG128" s="812" t="s">
        <v>125</v>
      </c>
      <c r="DH128" s="813"/>
      <c r="DI128" s="813"/>
      <c r="DJ128" s="813"/>
      <c r="DK128" s="813"/>
      <c r="DL128" s="813" t="s">
        <v>125</v>
      </c>
      <c r="DM128" s="813"/>
      <c r="DN128" s="813"/>
      <c r="DO128" s="813"/>
      <c r="DP128" s="813"/>
      <c r="DQ128" s="813" t="s">
        <v>125</v>
      </c>
      <c r="DR128" s="813"/>
      <c r="DS128" s="813"/>
      <c r="DT128" s="813"/>
      <c r="DU128" s="813"/>
      <c r="DV128" s="814" t="s">
        <v>125</v>
      </c>
      <c r="DW128" s="814"/>
      <c r="DX128" s="814"/>
      <c r="DY128" s="814"/>
      <c r="DZ128" s="815"/>
    </row>
    <row r="129" spans="1:131" s="226" customFormat="1" ht="26.25" customHeight="1">
      <c r="A129" s="794" t="s">
        <v>103</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488</v>
      </c>
      <c r="X129" s="797"/>
      <c r="Y129" s="797"/>
      <c r="Z129" s="798"/>
      <c r="AA129" s="799">
        <v>34570678</v>
      </c>
      <c r="AB129" s="800"/>
      <c r="AC129" s="800"/>
      <c r="AD129" s="800"/>
      <c r="AE129" s="801"/>
      <c r="AF129" s="802">
        <v>34886563</v>
      </c>
      <c r="AG129" s="800"/>
      <c r="AH129" s="800"/>
      <c r="AI129" s="800"/>
      <c r="AJ129" s="801"/>
      <c r="AK129" s="802">
        <v>35162131</v>
      </c>
      <c r="AL129" s="800"/>
      <c r="AM129" s="800"/>
      <c r="AN129" s="800"/>
      <c r="AO129" s="801"/>
      <c r="AP129" s="803"/>
      <c r="AQ129" s="804"/>
      <c r="AR129" s="804"/>
      <c r="AS129" s="804"/>
      <c r="AT129" s="805"/>
      <c r="AU129" s="264"/>
      <c r="AV129" s="264"/>
      <c r="AW129" s="264"/>
      <c r="AX129" s="769" t="s">
        <v>489</v>
      </c>
      <c r="AY129" s="770"/>
      <c r="AZ129" s="770"/>
      <c r="BA129" s="770"/>
      <c r="BB129" s="770"/>
      <c r="BC129" s="770"/>
      <c r="BD129" s="770"/>
      <c r="BE129" s="771"/>
      <c r="BF129" s="789" t="s">
        <v>125</v>
      </c>
      <c r="BG129" s="790"/>
      <c r="BH129" s="790"/>
      <c r="BI129" s="790"/>
      <c r="BJ129" s="790"/>
      <c r="BK129" s="790"/>
      <c r="BL129" s="791"/>
      <c r="BM129" s="789">
        <v>16.600000000000001</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490</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491</v>
      </c>
      <c r="X130" s="797"/>
      <c r="Y130" s="797"/>
      <c r="Z130" s="798"/>
      <c r="AA130" s="799">
        <v>4717294</v>
      </c>
      <c r="AB130" s="800"/>
      <c r="AC130" s="800"/>
      <c r="AD130" s="800"/>
      <c r="AE130" s="801"/>
      <c r="AF130" s="802">
        <v>4843362</v>
      </c>
      <c r="AG130" s="800"/>
      <c r="AH130" s="800"/>
      <c r="AI130" s="800"/>
      <c r="AJ130" s="801"/>
      <c r="AK130" s="802">
        <v>5004947</v>
      </c>
      <c r="AL130" s="800"/>
      <c r="AM130" s="800"/>
      <c r="AN130" s="800"/>
      <c r="AO130" s="801"/>
      <c r="AP130" s="803"/>
      <c r="AQ130" s="804"/>
      <c r="AR130" s="804"/>
      <c r="AS130" s="804"/>
      <c r="AT130" s="805"/>
      <c r="AU130" s="264"/>
      <c r="AV130" s="264"/>
      <c r="AW130" s="264"/>
      <c r="AX130" s="769" t="s">
        <v>492</v>
      </c>
      <c r="AY130" s="770"/>
      <c r="AZ130" s="770"/>
      <c r="BA130" s="770"/>
      <c r="BB130" s="770"/>
      <c r="BC130" s="770"/>
      <c r="BD130" s="770"/>
      <c r="BE130" s="771"/>
      <c r="BF130" s="772">
        <v>0.9</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493</v>
      </c>
      <c r="X131" s="780"/>
      <c r="Y131" s="780"/>
      <c r="Z131" s="781"/>
      <c r="AA131" s="782">
        <v>29853384</v>
      </c>
      <c r="AB131" s="783"/>
      <c r="AC131" s="783"/>
      <c r="AD131" s="783"/>
      <c r="AE131" s="784"/>
      <c r="AF131" s="785">
        <v>30043201</v>
      </c>
      <c r="AG131" s="783"/>
      <c r="AH131" s="783"/>
      <c r="AI131" s="783"/>
      <c r="AJ131" s="784"/>
      <c r="AK131" s="785">
        <v>30157184</v>
      </c>
      <c r="AL131" s="783"/>
      <c r="AM131" s="783"/>
      <c r="AN131" s="783"/>
      <c r="AO131" s="784"/>
      <c r="AP131" s="786"/>
      <c r="AQ131" s="787"/>
      <c r="AR131" s="787"/>
      <c r="AS131" s="787"/>
      <c r="AT131" s="788"/>
      <c r="AU131" s="264"/>
      <c r="AV131" s="264"/>
      <c r="AW131" s="264"/>
      <c r="AX131" s="747" t="s">
        <v>494</v>
      </c>
      <c r="AY131" s="748"/>
      <c r="AZ131" s="748"/>
      <c r="BA131" s="748"/>
      <c r="BB131" s="748"/>
      <c r="BC131" s="748"/>
      <c r="BD131" s="748"/>
      <c r="BE131" s="749"/>
      <c r="BF131" s="750">
        <v>5.7</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495</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496</v>
      </c>
      <c r="W132" s="760"/>
      <c r="X132" s="760"/>
      <c r="Y132" s="760"/>
      <c r="Z132" s="761"/>
      <c r="AA132" s="762">
        <v>1.010970817</v>
      </c>
      <c r="AB132" s="763"/>
      <c r="AC132" s="763"/>
      <c r="AD132" s="763"/>
      <c r="AE132" s="764"/>
      <c r="AF132" s="765">
        <v>1.1941004559999999</v>
      </c>
      <c r="AG132" s="763"/>
      <c r="AH132" s="763"/>
      <c r="AI132" s="763"/>
      <c r="AJ132" s="764"/>
      <c r="AK132" s="765">
        <v>0.67411134900000003</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497</v>
      </c>
      <c r="W133" s="739"/>
      <c r="X133" s="739"/>
      <c r="Y133" s="739"/>
      <c r="Z133" s="740"/>
      <c r="AA133" s="741">
        <v>1.2</v>
      </c>
      <c r="AB133" s="742"/>
      <c r="AC133" s="742"/>
      <c r="AD133" s="742"/>
      <c r="AE133" s="743"/>
      <c r="AF133" s="741">
        <v>0.9</v>
      </c>
      <c r="AG133" s="742"/>
      <c r="AH133" s="742"/>
      <c r="AI133" s="742"/>
      <c r="AJ133" s="743"/>
      <c r="AK133" s="741">
        <v>0.9</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ISJ0/v0O4TB3fY2JKbUppHqGnJ4pBA/onrgKw4BSRpBijZfMpmXsNUtLoBbmNNe7m70jYqHQGEoO4vhjhXrgXQ==" saltValue="SnDKRWiorTX7ahzDZr9zA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5vw+z2QyoB1mSPUZy0bHIS0bq0pekfBUx36KkfDF3LxsO3fj1gEpUH1UsRzK/VuRPqHT5ya7JwLaJLiQkfnrhA==" saltValue="GZOcQHqouOdTUpnqVTB/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L+NlWAT8ukxT0frYVFA1FkyR+Iu+eNtS7RBS+gnmIQPSPwAHjBFoVre0L9wvImzYJJJFeW5/KPGFVHBwCk5w==" saltValue="RMNVWM1lvdQNt6FAIUH9T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501</v>
      </c>
      <c r="AP7" s="283"/>
      <c r="AQ7" s="284" t="s">
        <v>502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503</v>
      </c>
      <c r="AQ8" s="290" t="s">
        <v>504</v>
      </c>
      <c r="AR8" s="291" t="s">
        <v>505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506</v>
      </c>
      <c r="AL9" s="1169"/>
      <c r="AM9" s="1169"/>
      <c r="AN9" s="1170"/>
      <c r="AO9" s="292">
        <v>8912062</v>
      </c>
      <c r="AP9" s="292">
        <v>55038</v>
      </c>
      <c r="AQ9" s="293">
        <v>59401</v>
      </c>
      <c r="AR9" s="294">
        <v>-7.3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507</v>
      </c>
      <c r="AL10" s="1169"/>
      <c r="AM10" s="1169"/>
      <c r="AN10" s="1170"/>
      <c r="AO10" s="295">
        <v>659818</v>
      </c>
      <c r="AP10" s="295">
        <v>4075</v>
      </c>
      <c r="AQ10" s="296">
        <v>4011</v>
      </c>
      <c r="AR10" s="297">
        <v>1.6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508</v>
      </c>
      <c r="AL11" s="1169"/>
      <c r="AM11" s="1169"/>
      <c r="AN11" s="1170"/>
      <c r="AO11" s="295">
        <v>1118638</v>
      </c>
      <c r="AP11" s="295">
        <v>6908</v>
      </c>
      <c r="AQ11" s="296">
        <v>2344</v>
      </c>
      <c r="AR11" s="297">
        <v>194.7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509</v>
      </c>
      <c r="AL12" s="1169"/>
      <c r="AM12" s="1169"/>
      <c r="AN12" s="1170"/>
      <c r="AO12" s="295">
        <v>30882</v>
      </c>
      <c r="AP12" s="295">
        <v>191</v>
      </c>
      <c r="AQ12" s="296">
        <v>503</v>
      </c>
      <c r="AR12" s="297">
        <v>-62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510</v>
      </c>
      <c r="AL13" s="1169"/>
      <c r="AM13" s="1169"/>
      <c r="AN13" s="1170"/>
      <c r="AO13" s="295" t="s">
        <v>511</v>
      </c>
      <c r="AP13" s="295" t="s">
        <v>511</v>
      </c>
      <c r="AQ13" s="296" t="s">
        <v>511</v>
      </c>
      <c r="AR13" s="297" t="s">
        <v>511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512</v>
      </c>
      <c r="AL14" s="1169"/>
      <c r="AM14" s="1169"/>
      <c r="AN14" s="1170"/>
      <c r="AO14" s="295">
        <v>258106</v>
      </c>
      <c r="AP14" s="295">
        <v>1594</v>
      </c>
      <c r="AQ14" s="296">
        <v>2092</v>
      </c>
      <c r="AR14" s="297">
        <v>-23.8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513</v>
      </c>
      <c r="AL15" s="1169"/>
      <c r="AM15" s="1169"/>
      <c r="AN15" s="1170"/>
      <c r="AO15" s="295">
        <v>341147</v>
      </c>
      <c r="AP15" s="295">
        <v>2107</v>
      </c>
      <c r="AQ15" s="296">
        <v>1558</v>
      </c>
      <c r="AR15" s="297">
        <v>35.200000000000003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514</v>
      </c>
      <c r="AL16" s="1172"/>
      <c r="AM16" s="1172"/>
      <c r="AN16" s="1173"/>
      <c r="AO16" s="295">
        <v>-580814</v>
      </c>
      <c r="AP16" s="295">
        <v>-3587</v>
      </c>
      <c r="AQ16" s="296">
        <v>-5350</v>
      </c>
      <c r="AR16" s="297">
        <v>-33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182</v>
      </c>
      <c r="AL17" s="1172"/>
      <c r="AM17" s="1172"/>
      <c r="AN17" s="1173"/>
      <c r="AO17" s="295">
        <v>10739839</v>
      </c>
      <c r="AP17" s="295">
        <v>66326</v>
      </c>
      <c r="AQ17" s="296">
        <v>64560</v>
      </c>
      <c r="AR17" s="297">
        <v>2.7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519</v>
      </c>
      <c r="AL21" s="1166"/>
      <c r="AM21" s="1166"/>
      <c r="AN21" s="1167"/>
      <c r="AO21" s="307">
        <v>6.52</v>
      </c>
      <c r="AP21" s="308">
        <v>6.59</v>
      </c>
      <c r="AQ21" s="309">
        <v>-7.0000000000000007E-2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520</v>
      </c>
      <c r="AL22" s="1166"/>
      <c r="AM22" s="1166"/>
      <c r="AN22" s="1167"/>
      <c r="AO22" s="312">
        <v>101</v>
      </c>
      <c r="AP22" s="313">
        <v>99.5</v>
      </c>
      <c r="AQ22" s="314">
        <v>1.5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522</v>
      </c>
      <c r="AO27" s="273"/>
      <c r="AP27" s="273"/>
      <c r="AQ27" s="273"/>
      <c r="AR27" s="273"/>
      <c r="AS27" s="273"/>
      <c r="AT27" s="273"/>
    </row>
    <row r="28" spans="1:46" ht="17.2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501</v>
      </c>
      <c r="AP30" s="283"/>
      <c r="AQ30" s="284" t="s">
        <v>502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503</v>
      </c>
      <c r="AQ31" s="290" t="s">
        <v>504</v>
      </c>
      <c r="AR31" s="291" t="s">
        <v>505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525</v>
      </c>
      <c r="AL32" s="1157"/>
      <c r="AM32" s="1157"/>
      <c r="AN32" s="1158"/>
      <c r="AO32" s="322">
        <v>5211269</v>
      </c>
      <c r="AP32" s="322">
        <v>32183</v>
      </c>
      <c r="AQ32" s="323">
        <v>36890</v>
      </c>
      <c r="AR32" s="324">
        <v>-12.8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526</v>
      </c>
      <c r="AL33" s="1157"/>
      <c r="AM33" s="1157"/>
      <c r="AN33" s="1158"/>
      <c r="AO33" s="322" t="s">
        <v>511</v>
      </c>
      <c r="AP33" s="322" t="s">
        <v>511</v>
      </c>
      <c r="AQ33" s="323" t="s">
        <v>511</v>
      </c>
      <c r="AR33" s="324" t="s">
        <v>511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527</v>
      </c>
      <c r="AL34" s="1157"/>
      <c r="AM34" s="1157"/>
      <c r="AN34" s="1158"/>
      <c r="AO34" s="322" t="s">
        <v>511</v>
      </c>
      <c r="AP34" s="322" t="s">
        <v>511</v>
      </c>
      <c r="AQ34" s="323">
        <v>32</v>
      </c>
      <c r="AR34" s="324" t="s">
        <v>511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528</v>
      </c>
      <c r="AL35" s="1157"/>
      <c r="AM35" s="1157"/>
      <c r="AN35" s="1158"/>
      <c r="AO35" s="322">
        <v>1454992</v>
      </c>
      <c r="AP35" s="322">
        <v>8986</v>
      </c>
      <c r="AQ35" s="323">
        <v>11840</v>
      </c>
      <c r="AR35" s="324">
        <v>-24.1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529</v>
      </c>
      <c r="AL36" s="1157"/>
      <c r="AM36" s="1157"/>
      <c r="AN36" s="1158"/>
      <c r="AO36" s="322">
        <v>97266</v>
      </c>
      <c r="AP36" s="322">
        <v>601</v>
      </c>
      <c r="AQ36" s="323">
        <v>566</v>
      </c>
      <c r="AR36" s="324">
        <v>6.2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530</v>
      </c>
      <c r="AL37" s="1157"/>
      <c r="AM37" s="1157"/>
      <c r="AN37" s="1158"/>
      <c r="AO37" s="322">
        <v>192931</v>
      </c>
      <c r="AP37" s="322">
        <v>1191</v>
      </c>
      <c r="AQ37" s="323">
        <v>753</v>
      </c>
      <c r="AR37" s="324">
        <v>58.2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531</v>
      </c>
      <c r="AL38" s="1160"/>
      <c r="AM38" s="1160"/>
      <c r="AN38" s="1161"/>
      <c r="AO38" s="325">
        <v>94</v>
      </c>
      <c r="AP38" s="325">
        <v>1</v>
      </c>
      <c r="AQ38" s="326">
        <v>1</v>
      </c>
      <c r="AR38" s="314">
        <v>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532</v>
      </c>
      <c r="AL39" s="1160"/>
      <c r="AM39" s="1160"/>
      <c r="AN39" s="1161"/>
      <c r="AO39" s="322">
        <v>-1748312</v>
      </c>
      <c r="AP39" s="322">
        <v>-10797</v>
      </c>
      <c r="AQ39" s="323">
        <v>-6673</v>
      </c>
      <c r="AR39" s="324">
        <v>61.8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533</v>
      </c>
      <c r="AL40" s="1157"/>
      <c r="AM40" s="1157"/>
      <c r="AN40" s="1158"/>
      <c r="AO40" s="322">
        <v>-5004947</v>
      </c>
      <c r="AP40" s="322">
        <v>-30909</v>
      </c>
      <c r="AQ40" s="323">
        <v>-33112</v>
      </c>
      <c r="AR40" s="324">
        <v>-6.7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294</v>
      </c>
      <c r="AL41" s="1163"/>
      <c r="AM41" s="1163"/>
      <c r="AN41" s="1164"/>
      <c r="AO41" s="322">
        <v>203293</v>
      </c>
      <c r="AP41" s="322">
        <v>1255</v>
      </c>
      <c r="AQ41" s="323">
        <v>10296</v>
      </c>
      <c r="AR41" s="324">
        <v>-87.8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501</v>
      </c>
      <c r="AN49" s="1151" t="s">
        <v>537</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538</v>
      </c>
      <c r="AO50" s="339" t="s">
        <v>539</v>
      </c>
      <c r="AP50" s="340" t="s">
        <v>540</v>
      </c>
      <c r="AQ50" s="341" t="s">
        <v>541</v>
      </c>
      <c r="AR50" s="342" t="s">
        <v>542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8245393</v>
      </c>
      <c r="AN51" s="344">
        <v>50558</v>
      </c>
      <c r="AO51" s="345">
        <v>-3.2</v>
      </c>
      <c r="AP51" s="346">
        <v>43141</v>
      </c>
      <c r="AQ51" s="347">
        <v>9.4</v>
      </c>
      <c r="AR51" s="348">
        <v>-12.6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5593655</v>
      </c>
      <c r="AN52" s="352">
        <v>34298</v>
      </c>
      <c r="AO52" s="353">
        <v>-12.4</v>
      </c>
      <c r="AP52" s="354">
        <v>21887</v>
      </c>
      <c r="AQ52" s="355">
        <v>-2.4</v>
      </c>
      <c r="AR52" s="356">
        <v>-10</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8478567</v>
      </c>
      <c r="AN53" s="344">
        <v>52065</v>
      </c>
      <c r="AO53" s="345">
        <v>3</v>
      </c>
      <c r="AP53" s="346">
        <v>45117</v>
      </c>
      <c r="AQ53" s="347">
        <v>4.5999999999999996</v>
      </c>
      <c r="AR53" s="348">
        <v>-1.6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5810679</v>
      </c>
      <c r="AN54" s="352">
        <v>35682</v>
      </c>
      <c r="AO54" s="353">
        <v>4</v>
      </c>
      <c r="AP54" s="354">
        <v>25589</v>
      </c>
      <c r="AQ54" s="355">
        <v>16.899999999999999</v>
      </c>
      <c r="AR54" s="356">
        <v>-12.9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8657633</v>
      </c>
      <c r="AN55" s="344">
        <v>53312</v>
      </c>
      <c r="AO55" s="345">
        <v>2.4</v>
      </c>
      <c r="AP55" s="346">
        <v>52496</v>
      </c>
      <c r="AQ55" s="347">
        <v>16.399999999999999</v>
      </c>
      <c r="AR55" s="348">
        <v>-14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5036821</v>
      </c>
      <c r="AN56" s="352">
        <v>31016</v>
      </c>
      <c r="AO56" s="353">
        <v>-13.1</v>
      </c>
      <c r="AP56" s="354">
        <v>29467</v>
      </c>
      <c r="AQ56" s="355">
        <v>15.2</v>
      </c>
      <c r="AR56" s="356">
        <v>-28.3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10203322</v>
      </c>
      <c r="AN57" s="344">
        <v>62969</v>
      </c>
      <c r="AO57" s="345">
        <v>18.100000000000001</v>
      </c>
      <c r="AP57" s="346">
        <v>52619</v>
      </c>
      <c r="AQ57" s="347">
        <v>0.2</v>
      </c>
      <c r="AR57" s="348">
        <v>17.899999999999999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7129381</v>
      </c>
      <c r="AN58" s="352">
        <v>43998</v>
      </c>
      <c r="AO58" s="353">
        <v>41.9</v>
      </c>
      <c r="AP58" s="354">
        <v>31149</v>
      </c>
      <c r="AQ58" s="355">
        <v>5.7</v>
      </c>
      <c r="AR58" s="356">
        <v>36.200000000000003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6404299</v>
      </c>
      <c r="AN59" s="344">
        <v>39551</v>
      </c>
      <c r="AO59" s="345">
        <v>-37.200000000000003</v>
      </c>
      <c r="AP59" s="346">
        <v>51875</v>
      </c>
      <c r="AQ59" s="347">
        <v>-1.4</v>
      </c>
      <c r="AR59" s="348">
        <v>-35.799999999999997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4892364</v>
      </c>
      <c r="AN60" s="352">
        <v>30214</v>
      </c>
      <c r="AO60" s="353">
        <v>-31.3</v>
      </c>
      <c r="AP60" s="354">
        <v>29372</v>
      </c>
      <c r="AQ60" s="355">
        <v>-5.7</v>
      </c>
      <c r="AR60" s="356">
        <v>-25.6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8397843</v>
      </c>
      <c r="AN61" s="359">
        <v>51691</v>
      </c>
      <c r="AO61" s="360">
        <v>-3.4</v>
      </c>
      <c r="AP61" s="361">
        <v>49050</v>
      </c>
      <c r="AQ61" s="362">
        <v>5.8</v>
      </c>
      <c r="AR61" s="348">
        <v>-9.1999999999999993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5692580</v>
      </c>
      <c r="AN62" s="352">
        <v>35042</v>
      </c>
      <c r="AO62" s="353">
        <v>-2.2000000000000002</v>
      </c>
      <c r="AP62" s="354">
        <v>27493</v>
      </c>
      <c r="AQ62" s="355">
        <v>5.9</v>
      </c>
      <c r="AR62" s="356">
        <v>-8.1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yTo6Rp1yD1C9bGagfnduPuqgPIR/BtP5DOjZ4o9biePJAytS7GZEjLhU9MekiZvl7gIggHHIQkxwpLj4y69emQ==" saltValue="194iv8ONkEebTnxU5sz1X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c+DnI8k+9jqtK8Pmu8Hz1WYfqoXMF0QHNE9Wg0YCKMZhYRj055YSnkwp+Uxccu+5Cr6syW1x5QKWhXQlPU00w==" saltValue="BdnXg8Xd+d+NNuqRBUnF0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XXXu5oItaFhgvqYiOWKI0TsBtfEUpXKM02f123IDFMfzJE04Gjy8ULp2rCP73KjocX6k/RoJWkR+8zanR5jyA==" saltValue="34bX9JBdGxoeoU09b7fu5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174" t="s">
        <v>3</v>
      </c>
      <c r="D47" s="1174"/>
      <c r="E47" s="1175"/>
      <c r="F47" s="11">
        <v>13.37</v>
      </c>
      <c r="G47" s="12">
        <v>12.45</v>
      </c>
      <c r="H47" s="12">
        <v>13.06</v>
      </c>
      <c r="I47" s="12">
        <v>12.68</v>
      </c>
      <c r="J47" s="13">
        <v>14.04</v>
      </c>
    </row>
    <row r="48" spans="2:10" ht="57.75" customHeight="1">
      <c r="B48" s="14"/>
      <c r="C48" s="1176" t="s">
        <v>4</v>
      </c>
      <c r="D48" s="1176"/>
      <c r="E48" s="1177"/>
      <c r="F48" s="15">
        <v>5.27</v>
      </c>
      <c r="G48" s="16">
        <v>6.01</v>
      </c>
      <c r="H48" s="16">
        <v>6.7</v>
      </c>
      <c r="I48" s="16">
        <v>6.1</v>
      </c>
      <c r="J48" s="17">
        <v>5.88</v>
      </c>
    </row>
    <row r="49" spans="2:10" ht="57.75" customHeight="1" thickBot="1">
      <c r="B49" s="18"/>
      <c r="C49" s="1178" t="s">
        <v>5</v>
      </c>
      <c r="D49" s="1178"/>
      <c r="E49" s="1179"/>
      <c r="F49" s="19">
        <v>3.44</v>
      </c>
      <c r="G49" s="20" t="s">
        <v>558</v>
      </c>
      <c r="H49" s="20">
        <v>1.3</v>
      </c>
      <c r="I49" s="20" t="s">
        <v>559</v>
      </c>
      <c r="J49" s="21">
        <v>1.29</v>
      </c>
    </row>
    <row r="50" spans="2:10" ht="13.5" customHeight="1"/>
    <row r="51" spans="2:10" ht="13.5" hidden="1" customHeight="1"/>
    <row r="52" spans="2:10" ht="13.5" hidden="1" customHeight="1"/>
    <row r="53" spans="2:10" ht="13.5" hidden="1" customHeight="1"/>
  </sheetData>
  <sheetProtection algorithmName="SHA-512" hashValue="qh8vCUxXasrjwjKXmmInMVpV1Q6ngzcTox5UMQMVifznAmebOhGcHgsjhUbHZF7HnVt/6AqV06FMvmhkMsX4Hw==" saltValue="exlfmbjxgpGJSu1o2fkI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2019-10-28T08:27:40Z</cp:lastPrinted>
  <dcterms:created xsi:type="dcterms:W3CDTF">2019-06-06T06:18:46Z</dcterms:created>
  <dcterms:modified xsi:type="dcterms:W3CDTF">2019-10-28T09:13:29Z</dcterms:modified>
  <cp:category/>
</cp:coreProperties>
</file>