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64011"/>
  <mc:AlternateContent xmlns:mc="http://schemas.openxmlformats.org/markup-compatibility/2006">
    <mc:Choice Requires="x15">
      <x15ac:absPath xmlns:x15ac="http://schemas.microsoft.com/office/spreadsheetml/2010/11/ac" url="T:\【04】  決算・監査\市町村財政比較分析表（準公含む）\H29\提出データ\結合して提出\"/>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C38" i="10"/>
  <c r="BE37" i="10"/>
  <c r="C34" i="10"/>
  <c r="C35" i="10" s="1"/>
  <c r="C36" i="10" s="1"/>
  <c r="C37"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E34" i="10"/>
  <c r="BE35" i="10" s="1"/>
  <c r="BE36" i="10" s="1"/>
  <c r="BW34" i="10" l="1"/>
  <c r="BW35" i="10" s="1"/>
  <c r="BW36" i="10" s="1"/>
  <c r="BW37" i="10" s="1"/>
  <c r="BW38" i="10" s="1"/>
  <c r="BW39" i="10" s="1"/>
  <c r="BW40"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<sst xmlns="http://schemas.openxmlformats.org/spreadsheetml/2006/main" count="1165" uniqueCount="644">
  <si>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</si>
  <si>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</si>
  <si>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</si>
  <si>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</si>
  <si>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</si>
  <si>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</si>
  <si>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</si>
  <si>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</si>
  <si>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</si>
  <si>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</si>
  <si>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</si>
  <si>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</si>
  <si>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</si>
  <si>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</si>
  <si>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</si>
  <si>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</si>
  <si>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</si>
  <si>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</si>
  <si>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</si>
  <si>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</si>
  <si>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</si>
  <si>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</si>
  <si>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</si>
  <si>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</si>
  <si>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</si>
  <si>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</si>
  <si>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</si>
  <si>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</si>
  <si>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</si>
  <si>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</si>
  <si>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</si>
  <si>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</si>
  <si>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</si>
  <si>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</si>
  <si>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</si>
  <si>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</si>
  <si>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</si>
  <si>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</si>
  <si>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</si>
  <si>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</si>
  <si>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</si>
  <si>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</si>
  <si>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</si>
  <si>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</si>
  <si>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</si>
  <si>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</si>
  <si>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</si>
  <si>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</si>
  <si>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</si>
  <si>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</si>
  <si>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</si>
  <si>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</si>
  <si>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</si>
  <si>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</si>
  <si>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</si>
  <si>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</si>
  <si>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</si>
  <si>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</si>
  <si>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</si>
  <si>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</si>
  <si>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</si>
  <si>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</si>
  <si>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</si>
  <si>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</si>
  <si>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</si>
  <si>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</si>
  <si>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</si>
  <si>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</si>
  <si>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</si>
  <si>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</si>
  <si>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</si>
  <si>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</si>
  <si>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</si>
  <si>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</si>
  <si>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</si>
  <si>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</si>
  <si>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</si>
  <si>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</si>
  <si>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</si>
  <si>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</si>
  <si>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</si>
  <si>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</si>
  <si>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</si>
  <si>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</si>
  <si>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</si>
  <si>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</si>
  <si>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</si>
  <si>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</si>
  <si>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</si>
  <si>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</si>
  <si>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</si>
  <si>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岐阜市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</si>
  <si>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</si>
  <si>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</si>
  <si>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</si>
  <si>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</si>
  <si>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</si>
  <si>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</si>
  <si>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</si>
  <si>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</si>
  <si>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</si>
  <si>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</si>
  <si>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</si>
  <si>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</si>
  <si>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</si>
  <si>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</si>
  <si>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</si>
  <si>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</si>
  <si>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</si>
  <si>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</si>
  <si>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</si>
  <si>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</si>
  <si>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</si>
  <si>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</si>
  <si>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</si>
  <si>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</si>
  <si>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</si>
  <si>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</si>
  <si>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</si>
  <si>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</si>
  <si>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</si>
  <si>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</si>
  <si>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</si>
  <si>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</si>
  <si>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</si>
  <si>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</si>
  <si>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</si>
  <si>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</si>
  <si>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</si>
  <si>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</si>
  <si>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</si>
  <si>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</si>
  <si>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</si>
  <si>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</si>
  <si>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</si>
  <si>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</si>
  <si>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</si>
  <si>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</si>
  <si>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</si>
  <si>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</si>
  <si>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</si>
  <si>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</si>
  <si>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</si>
  <si>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</si>
  <si>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</si>
  <si>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</si>
  <si>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</si>
  <si>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</si>
  <si>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</si>
  <si>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</si>
  <si>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</si>
  <si>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</si>
  <si>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</si>
  <si>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</si>
  <si>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</si>
  <si>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</si>
  <si>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</si>
  <si>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</si>
  <si>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</si>
  <si>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</si>
  <si>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</si>
  <si>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</si>
  <si>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</si>
  <si>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</si>
  <si>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</si>
  <si>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</si>
  <si>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</si>
  <si>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</si>
  <si>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</si>
  <si>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</si>
  <si>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</si>
  <si>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</si>
  <si>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</si>
  <si>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</si>
  <si>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</si>
  <si>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</si>
  <si>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</si>
  <si>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</si>
  <si>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</si>
  <si>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</si>
  <si>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</si>
  <si>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</si>
  <si>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</si>
  <si>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</si>
  <si>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</si>
  <si>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</si>
  <si>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</si>
  <si>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</si>
  <si>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</si>
  <si>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</si>
  <si>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</si>
  <si>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</si>
  <si>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</si>
  <si>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</si>
  <si>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</si>
  <si>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</si>
  <si>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</si>
  <si>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</si>
  <si>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</si>
  <si>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</si>
  <si>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</si>
  <si>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</si>
  <si>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</si>
  <si>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</si>
  <si>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</si>
  <si>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</si>
  <si>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</si>
  <si>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</si>
  <si>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</si>
  <si>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</si>
  <si>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</si>
  <si>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岐阜県岐阜市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</si>
  <si>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</si>
  <si>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</si>
  <si>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</si>
  <si>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</si>
  <si>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</si>
  <si>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</si>
  <si>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</si>
  <si>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</si>
  <si>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</si>
  <si>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</si>
  <si>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</si>
  <si>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</si>
  <si>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</si>
  <si>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</si>
  <si>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</si>
  <si>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</si>
  <si>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</si>
  <si>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</si>
  <si>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</si>
  <si>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</si>
  <si>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</si>
  <si>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</si>
  <si>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</si>
  <si>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</si>
  <si>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</si>
  <si>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</si>
  <si>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</si>
  <si>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</si>
  <si>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</si>
  <si>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</si>
  <si>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</si>
  <si>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</si>
  <si>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</si>
  <si>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</si>
  <si>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</si>
  <si>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</si>
  <si>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</si>
  <si>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</si>
  <si>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</si>
  <si>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</si>
  <si>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</si>
  <si>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</si>
  <si>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</si>
  <si>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</si>
  <si>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</si>
  <si>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</si>
  <si>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</si>
  <si>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</si>
  <si>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</si>
  <si>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</si>
  <si>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</si>
  <si>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</si>
  <si>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</si>
  <si>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</si>
  <si>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</si>
  <si>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</si>
  <si>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</si>
  <si>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</si>
  <si>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</si>
  <si>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</si>
  <si>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</si>
  <si>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</si>
  <si>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</si>
  <si>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</si>
  <si>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</si>
  <si>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</si>
  <si>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</si>
  <si>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</si>
  <si>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</si>
  <si>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</si>
  <si>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</si>
  <si>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</si>
  <si>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</si>
  <si>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</si>
  <si>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</si>
  <si>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</si>
  <si>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</si>
  <si>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</si>
  <si>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</si>
  <si>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</si>
  <si>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</si>
  <si>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</si>
  <si>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</si>
  <si>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</si>
  <si>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</si>
  <si>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</si>
  <si>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</si>
  <si>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</si>
  <si>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</si>
  <si>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</si>
  <si>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</si>
  <si>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</si>
  <si>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</si>
  <si>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</si>
  <si>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</si>
  <si>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</si>
  <si>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</si>
  <si>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</si>
  <si>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</si>
  <si>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</si>
  <si>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</si>
  <si>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</si>
  <si>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</si>
  <si>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</si>
  <si>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</si>
  <si>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</si>
  <si>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</si>
  <si>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</si>
  <si>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</si>
  <si>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</si>
  <si>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</si>
  <si>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</si>
  <si>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</si>
  <si>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</si>
  <si>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</si>
  <si>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</si>
  <si>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</si>
  <si>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</si>
  <si>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</si>
  <si>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</si>
  <si>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</si>
  <si>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</si>
  <si>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</si>
  <si>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</si>
  <si>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</si>
  <si>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</si>
  <si>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</si>
  <si>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</si>
  <si>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</si>
  <si>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</si>
  <si>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</si>
  <si>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</si>
  <si>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</si>
  <si>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</si>
  <si>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</si>
  <si>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</si>
  <si>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</si>
  <si>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</si>
  <si>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</si>
  <si>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</si>
  <si>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</si>
  <si>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</si>
  <si>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</si>
  <si>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</si>
  <si>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</si>
  <si>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</si>
  <si>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</si>
  <si>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</si>
  <si>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</si>
  <si>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</si>
  <si>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</si>
  <si>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岐阜県岐阜市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</si>
  <si>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</si>
  <si>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</si>
  <si>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</si>
  <si>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</si>
  <si>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</si>
  <si>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</si>
  <si>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</si>
  <si>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</si>
  <si>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</si>
  <si>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</si>
  <si>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</si>
  <si>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</si>
  <si>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</si>
  <si>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</si>
  <si>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</si>
  <si>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</si>
  <si>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</si>
  <si>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</si>
  <si>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</si>
  <si>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</si>
  <si>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育英資金貸付事業特別会計</t>
    <phoneticPr fontId="5"/>
  </si>
  <si>
    <t>母子父子寡婦福祉資金貸付事業特別会計</t>
    <phoneticPr fontId="5"/>
  </si>
  <si>
    <t>薬科大学附属薬局事業特別会計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</si>
  <si>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</si>
  <si>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</si>
  <si>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</si>
  <si>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</si>
  <si>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</si>
  <si>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</si>
  <si>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</si>
  <si>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</si>
  <si>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</si>
  <si>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</si>
  <si>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</si>
  <si>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</si>
  <si>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</si>
  <si>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</si>
  <si>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</si>
  <si>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</si>
  <si>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</si>
  <si>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</si>
  <si>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駐車場事業特別会計</t>
    <phoneticPr fontId="5"/>
  </si>
  <si>
    <t>-</t>
    <phoneticPr fontId="5"/>
  </si>
  <si>
    <t>市民病院事業会計</t>
    <phoneticPr fontId="5"/>
  </si>
  <si>
    <t>法適用企業</t>
    <phoneticPr fontId="5"/>
  </si>
  <si>
    <t>中央卸売市場事業会計</t>
    <phoneticPr fontId="5"/>
  </si>
  <si>
    <t>水道事業会計</t>
    <phoneticPr fontId="5"/>
  </si>
  <si>
    <t>下水道事業会計</t>
    <phoneticPr fontId="5"/>
  </si>
  <si>
    <t>廃棄物発電事業特別会計</t>
    <phoneticPr fontId="5"/>
  </si>
  <si>
    <t>法非適用企業</t>
    <phoneticPr fontId="5"/>
  </si>
  <si>
    <t>食肉地方卸売市場事業特別会計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</si>
  <si>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</si>
  <si>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</si>
  <si>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</si>
  <si>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</si>
  <si>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</si>
  <si>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</si>
  <si>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</si>
  <si>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</si>
  <si>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</si>
  <si>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</si>
  <si>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</si>
  <si>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</si>
  <si>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</si>
  <si>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</si>
  <si>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</si>
  <si>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</si>
  <si>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</si>
  <si>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</si>
  <si>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</si>
  <si>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</si>
  <si>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</si>
  <si>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</si>
  <si>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</si>
  <si>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</si>
  <si>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</si>
  <si>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</si>
  <si>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</si>
  <si>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</si>
  <si>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</si>
  <si>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</si>
  <si>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</si>
  <si>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</si>
  <si>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</si>
  <si>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</si>
  <si>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</si>
  <si>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</si>
  <si>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</si>
  <si>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</si>
  <si>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</si>
  <si>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</si>
  <si>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</si>
  <si>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</si>
  <si>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</si>
  <si>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</si>
  <si>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</si>
  <si>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</si>
  <si>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</si>
  <si>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</si>
  <si>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</si>
  <si>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</si>
  <si>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</si>
  <si>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</si>
  <si>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</si>
  <si>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</si>
  <si>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</si>
  <si>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</si>
  <si>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</si>
  <si>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</si>
  <si>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</si>
  <si>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</si>
  <si>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</si>
  <si>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</si>
  <si>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</si>
  <si>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</si>
  <si>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</si>
  <si>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</si>
  <si>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</si>
  <si>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</si>
  <si>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</si>
  <si>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</si>
  <si>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</si>
  <si>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</si>
  <si>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</si>
  <si>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</si>
  <si>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</si>
  <si>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</si>
  <si>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</si>
  <si>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</si>
  <si>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</si>
  <si>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</si>
  <si>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</si>
  <si>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</si>
  <si>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</si>
  <si>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</si>
  <si>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</si>
  <si>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</si>
  <si>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</si>
  <si>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</si>
  <si>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</si>
  <si>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</si>
  <si>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</si>
  <si>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</si>
  <si>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</si>
  <si>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</si>
  <si>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</si>
  <si>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</si>
  <si>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</si>
  <si>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</si>
  <si>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</si>
  <si>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</si>
  <si>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</si>
  <si>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</si>
  <si>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</si>
  <si>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</si>
  <si>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</si>
  <si>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</si>
  <si>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</si>
  <si>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</si>
  <si>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</si>
  <si>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</si>
  <si>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</si>
  <si>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</si>
  <si>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</si>
  <si>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</si>
  <si>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</si>
  <si>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</si>
  <si>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</si>
  <si>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</si>
  <si>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</si>
  <si>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</si>
  <si>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</si>
  <si>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</si>
  <si>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</si>
  <si>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</si>
  <si>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</si>
  <si>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</si>
  <si>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</si>
  <si>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</si>
  <si>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</si>
  <si>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</si>
  <si>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</si>
  <si>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</si>
  <si>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</si>
  <si>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</si>
  <si>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</si>
  <si>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</si>
  <si>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</si>
  <si>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</si>
  <si>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</si>
  <si>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</si>
  <si>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</si>
  <si>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</si>
  <si>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</si>
  <si>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</si>
  <si>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</si>
  <si>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</si>
  <si>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</si>
  <si>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</si>
  <si>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</si>
  <si>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</si>
  <si>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</si>
  <si>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</si>
  <si>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</si>
  <si>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</si>
  <si>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</si>
  <si>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</si>
  <si>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</si>
  <si>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</si>
  <si>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</si>
  <si>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</si>
  <si>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0.88</t>
  </si>
  <si>
    <t>▲ 1.98</t>
  </si>
  <si>
    <t>▲ 0.42</t>
  </si>
  <si>
    <t>▲ 3.20</t>
  </si>
  <si>
    <t>▲ 2.87</t>
  </si>
  <si>
    <t>一般会計</t>
  </si>
  <si>
    <t>市民病院事業会計</t>
  </si>
  <si>
    <t>水道事業会計</t>
  </si>
  <si>
    <t>下水道事業会計</t>
  </si>
  <si>
    <t>国民健康保険事業特別会計</t>
  </si>
  <si>
    <t>競輪事業特別会計</t>
  </si>
  <si>
    <t>中央卸売市場事業会計</t>
  </si>
  <si>
    <t>介護保険事業特別会計</t>
  </si>
  <si>
    <t>その他会計（赤字）</t>
  </si>
  <si>
    <t>その他会計（黒字）</t>
  </si>
  <si>
    <t>岐阜市にぎわいまち公社</t>
    <rPh sb="0" eb="2">
      <t>ギフ</t>
    </rPh>
    <rPh sb="2" eb="3">
      <t>シ</t>
    </rPh>
    <rPh sb="9" eb="11">
      <t>コウシャ</t>
    </rPh>
    <phoneticPr fontId="27"/>
  </si>
  <si>
    <t>岐阜産業会館</t>
    <rPh sb="0" eb="2">
      <t>ギフ</t>
    </rPh>
    <rPh sb="2" eb="4">
      <t>サンギョウ</t>
    </rPh>
    <rPh sb="4" eb="6">
      <t>カイカン</t>
    </rPh>
    <phoneticPr fontId="27"/>
  </si>
  <si>
    <t>岐阜市学校給食会</t>
    <rPh sb="0" eb="2">
      <t>ギフ</t>
    </rPh>
    <rPh sb="2" eb="3">
      <t>シ</t>
    </rPh>
    <rPh sb="3" eb="5">
      <t>ガッコウ</t>
    </rPh>
    <rPh sb="5" eb="7">
      <t>キュウショク</t>
    </rPh>
    <rPh sb="7" eb="8">
      <t>カイ</t>
    </rPh>
    <phoneticPr fontId="27"/>
  </si>
  <si>
    <t>岐阜市みどりのまち推進財団</t>
    <rPh sb="0" eb="2">
      <t>ギフ</t>
    </rPh>
    <rPh sb="2" eb="3">
      <t>シ</t>
    </rPh>
    <rPh sb="9" eb="11">
      <t>スイシン</t>
    </rPh>
    <rPh sb="11" eb="13">
      <t>ザイダン</t>
    </rPh>
    <phoneticPr fontId="27"/>
  </si>
  <si>
    <t>岐阜市教育文化振興事業団</t>
    <rPh sb="0" eb="2">
      <t>ギフ</t>
    </rPh>
    <rPh sb="2" eb="3">
      <t>シ</t>
    </rPh>
    <rPh sb="3" eb="5">
      <t>キョウイク</t>
    </rPh>
    <rPh sb="5" eb="7">
      <t>ブンカ</t>
    </rPh>
    <rPh sb="7" eb="9">
      <t>シンコウ</t>
    </rPh>
    <rPh sb="9" eb="12">
      <t>ジギョウダン</t>
    </rPh>
    <phoneticPr fontId="27"/>
  </si>
  <si>
    <t>岐阜観光コンベンション協会</t>
    <rPh sb="0" eb="2">
      <t>ギフ</t>
    </rPh>
    <rPh sb="2" eb="4">
      <t>カンコウ</t>
    </rPh>
    <rPh sb="11" eb="13">
      <t>キョウカイ</t>
    </rPh>
    <phoneticPr fontId="27"/>
  </si>
  <si>
    <t>岐阜市国際交流協会</t>
    <rPh sb="0" eb="2">
      <t>ギフ</t>
    </rPh>
    <rPh sb="2" eb="3">
      <t>シ</t>
    </rPh>
    <rPh sb="3" eb="5">
      <t>コクサイ</t>
    </rPh>
    <rPh sb="5" eb="7">
      <t>コウリュウ</t>
    </rPh>
    <rPh sb="7" eb="9">
      <t>キョウカイ</t>
    </rPh>
    <phoneticPr fontId="27"/>
  </si>
  <si>
    <t>岐阜市土地開発公社</t>
    <rPh sb="0" eb="2">
      <t>ギフ</t>
    </rPh>
    <rPh sb="2" eb="3">
      <t>シ</t>
    </rPh>
    <rPh sb="3" eb="5">
      <t>トチ</t>
    </rPh>
    <rPh sb="5" eb="7">
      <t>カイハツ</t>
    </rPh>
    <rPh sb="7" eb="9">
      <t>コウシャ</t>
    </rPh>
    <phoneticPr fontId="27"/>
  </si>
  <si>
    <t>岐阜市公共ホール管理財団</t>
    <rPh sb="0" eb="2">
      <t>ギフ</t>
    </rPh>
    <rPh sb="2" eb="3">
      <t>シ</t>
    </rPh>
    <rPh sb="3" eb="5">
      <t>コウキョウ</t>
    </rPh>
    <rPh sb="8" eb="10">
      <t>カンリ</t>
    </rPh>
    <rPh sb="10" eb="12">
      <t>ザイダン</t>
    </rPh>
    <phoneticPr fontId="27"/>
  </si>
  <si>
    <t>岐阜乗合自動車</t>
    <rPh sb="0" eb="2">
      <t>ギフ</t>
    </rPh>
    <rPh sb="2" eb="4">
      <t>ノリアイ</t>
    </rPh>
    <rPh sb="4" eb="7">
      <t>ジドウシャ</t>
    </rPh>
    <phoneticPr fontId="27"/>
  </si>
  <si>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5"/>
  </si>
  <si>
    <t>岐阜県後期高齢者医療広域連合（後期高齢者医療特別会計）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</si>
  <si>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岐阜県市町村会館組合</t>
    <rPh sb="0" eb="3">
      <t>ギフケン</t>
    </rPh>
    <rPh sb="3" eb="6">
      <t>シチョウソン</t>
    </rPh>
    <rPh sb="6" eb="8">
      <t>カイカン</t>
    </rPh>
    <rPh sb="8" eb="10">
      <t>クミアイ</t>
    </rPh>
    <phoneticPr fontId="25"/>
  </si>
  <si>
    <t>岐阜地域児童発達支援センター組合</t>
    <rPh sb="0" eb="2">
      <t>ギフ</t>
    </rPh>
    <rPh sb="2" eb="4">
      <t>チイキ</t>
    </rPh>
    <rPh sb="4" eb="6">
      <t>ジドウ</t>
    </rPh>
    <rPh sb="6" eb="8">
      <t>ハッタツ</t>
    </rPh>
    <rPh sb="8" eb="10">
      <t>シエン</t>
    </rPh>
    <rPh sb="14" eb="16">
      <t>クミアイ</t>
    </rPh>
    <phoneticPr fontId="25"/>
  </si>
  <si>
    <t>岐阜羽島衛生施設組合（一般会計）</t>
    <rPh sb="0" eb="4">
      <t>ギフハシマ</t>
    </rPh>
    <rPh sb="4" eb="6">
      <t>エイセイ</t>
    </rPh>
    <rPh sb="6" eb="8">
      <t>シセツ</t>
    </rPh>
    <rPh sb="8" eb="10">
      <t>クミアイ</t>
    </rPh>
    <rPh sb="11" eb="13">
      <t>イッパン</t>
    </rPh>
    <rPh sb="13" eb="15">
      <t>カイケイ</t>
    </rPh>
    <phoneticPr fontId="25"/>
  </si>
  <si>
    <t>岐阜羽島衛生施設組合（公共用地取得事業特別会計）</t>
    <rPh sb="0" eb="4">
      <t>ギフハシマ</t>
    </rPh>
    <rPh sb="4" eb="6">
      <t>エイセイ</t>
    </rPh>
    <rPh sb="6" eb="8">
      <t>シセツ</t>
    </rPh>
    <rPh sb="8" eb="10">
      <t>クミアイ</t>
    </rPh>
    <rPh sb="11" eb="13">
      <t>コウキョウ</t>
    </rPh>
    <rPh sb="13" eb="15">
      <t>ヨウチ</t>
    </rPh>
    <rPh sb="15" eb="17">
      <t>シュトク</t>
    </rPh>
    <rPh sb="17" eb="19">
      <t>ジギョウ</t>
    </rPh>
    <rPh sb="19" eb="21">
      <t>トクベツ</t>
    </rPh>
    <rPh sb="21" eb="23">
      <t>カイケイ</t>
    </rPh>
    <phoneticPr fontId="25"/>
  </si>
  <si>
    <t>木曽川右岸地帯水防組合</t>
    <rPh sb="0" eb="3">
      <t>キソガワ</t>
    </rPh>
    <rPh sb="3" eb="5">
      <t>ウガン</t>
    </rPh>
    <rPh sb="5" eb="7">
      <t>チタイ</t>
    </rPh>
    <rPh sb="7" eb="9">
      <t>スイボウ</t>
    </rPh>
    <rPh sb="9" eb="11">
      <t>クミアイ</t>
    </rPh>
    <phoneticPr fontId="25"/>
  </si>
  <si>
    <t>-</t>
    <phoneticPr fontId="2"/>
  </si>
  <si>
    <t>基金から3,079百万円繰入</t>
    <rPh sb="0" eb="2">
      <t>キキン</t>
    </rPh>
    <rPh sb="9" eb="12">
      <t>ヒャクマンエン</t>
    </rPh>
    <rPh sb="12" eb="14">
      <t>クリイレ</t>
    </rPh>
    <phoneticPr fontId="2"/>
  </si>
  <si>
    <t>-</t>
    <phoneticPr fontId="2"/>
  </si>
  <si>
    <t>基金から3百万円繰入</t>
    <rPh sb="0" eb="2">
      <t>キキン</t>
    </rPh>
    <rPh sb="5" eb="8">
      <t>ヒャクマンエン</t>
    </rPh>
    <rPh sb="8" eb="10">
      <t>クリイレ</t>
    </rPh>
    <phoneticPr fontId="2"/>
  </si>
  <si>
    <t>-</t>
    <phoneticPr fontId="2"/>
  </si>
  <si>
    <t>基金から125百万円繰入</t>
    <phoneticPr fontId="2"/>
  </si>
  <si>
    <t>-</t>
    <phoneticPr fontId="2"/>
  </si>
  <si>
    <t>-</t>
    <phoneticPr fontId="2"/>
  </si>
  <si>
    <t>-</t>
    <phoneticPr fontId="2"/>
  </si>
  <si>
    <t>-</t>
    <phoneticPr fontId="2"/>
  </si>
  <si>
    <t>○</t>
    <phoneticPr fontId="2"/>
  </si>
  <si>
    <t>庁舎整備基金</t>
    <rPh sb="0" eb="2">
      <t>チョウシャ</t>
    </rPh>
    <rPh sb="2" eb="4">
      <t>セイビ</t>
    </rPh>
    <rPh sb="4" eb="6">
      <t>キキン</t>
    </rPh>
    <phoneticPr fontId="11"/>
  </si>
  <si>
    <t>教育施設整備基金</t>
    <rPh sb="0" eb="2">
      <t>キョウイク</t>
    </rPh>
    <rPh sb="2" eb="4">
      <t>シセツ</t>
    </rPh>
    <rPh sb="4" eb="6">
      <t>セイビ</t>
    </rPh>
    <rPh sb="6" eb="8">
      <t>キキン</t>
    </rPh>
    <phoneticPr fontId="11"/>
  </si>
  <si>
    <t>鉄道高架事業基金</t>
    <rPh sb="0" eb="2">
      <t>テツドウ</t>
    </rPh>
    <rPh sb="2" eb="4">
      <t>コウカ</t>
    </rPh>
    <rPh sb="4" eb="6">
      <t>ジギョウ</t>
    </rPh>
    <rPh sb="6" eb="8">
      <t>キキン</t>
    </rPh>
    <phoneticPr fontId="11"/>
  </si>
  <si>
    <t>岐阜大学医学部跡地整備基金</t>
    <rPh sb="0" eb="2">
      <t>ギフ</t>
    </rPh>
    <rPh sb="2" eb="4">
      <t>ダイガク</t>
    </rPh>
    <rPh sb="4" eb="6">
      <t>イガク</t>
    </rPh>
    <rPh sb="6" eb="7">
      <t>ブ</t>
    </rPh>
    <rPh sb="7" eb="9">
      <t>アトチ</t>
    </rPh>
    <rPh sb="9" eb="11">
      <t>セイビ</t>
    </rPh>
    <rPh sb="11" eb="13">
      <t>キキン</t>
    </rPh>
    <phoneticPr fontId="11"/>
  </si>
  <si>
    <t>-</t>
    <phoneticPr fontId="2"/>
  </si>
  <si>
    <t>-</t>
    <phoneticPr fontId="2"/>
  </si>
  <si>
    <t>基金から15百万円繰入</t>
    <rPh sb="0" eb="2">
      <t>キキン</t>
    </rPh>
    <rPh sb="6" eb="9">
      <t>ヒャクマンエン</t>
    </rPh>
    <rPh sb="9" eb="11">
      <t>クリイレ</t>
    </rPh>
    <phoneticPr fontId="2"/>
  </si>
  <si>
    <t>-</t>
    <phoneticPr fontId="2"/>
  </si>
  <si>
    <t>-</t>
    <phoneticPr fontId="2"/>
  </si>
  <si>
    <t>市民福祉健康医療基金</t>
    <rPh sb="0" eb="2">
      <t>シミン</t>
    </rPh>
    <rPh sb="2" eb="4">
      <t>フクシ</t>
    </rPh>
    <rPh sb="4" eb="6">
      <t>ケンコウ</t>
    </rPh>
    <rPh sb="6" eb="8">
      <t>イリョウ</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</si>
  <si>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</si>
  <si>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</si>
  <si>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</si>
  <si>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</si>
  <si>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</si>
  <si>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</si>
  <si>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</si>
  <si>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</si>
  <si>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</si>
  <si>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かねてより、市債残高の抑制を図ってきたことに加え、大規模財政需要に備え、基金の積立を計画的に行ってきた結果、将来負担比率及び実質公債費比率ともに、類似団体平均を大きく下回る数値となっている。
　今後も、将来世代に過度の負担を残さないよう、健全な財政運営に努めていく。</t>
    <phoneticPr fontId="5"/>
  </si>
  <si>
    <t>実質公債費比率</t>
    <phoneticPr fontId="5"/>
  </si>
  <si>
    <t>将来負担比率</t>
    <phoneticPr fontId="5"/>
  </si>
  <si>
    <t>有形固定資産減価償却率</t>
    <phoneticPr fontId="5"/>
  </si>
  <si>
    <t>類似団体内平均値</t>
    <phoneticPr fontId="5"/>
  </si>
  <si>
    <t xml:space="preserve"> </t>
    <phoneticPr fontId="5"/>
  </si>
  <si>
    <t>　将来負担比率については、市債残高の抑制を図っていることに加え、大規模財政需要に備え、基金の積立を計画的に行ってきた結果、平成27～29年度は0以下の数値となっている。
　また、有形固定資産減価償却率は、当期減価償却費を計上したことにより前年に比べ増加したものの類似団体平均を下回る水準となっている。</t>
    <rPh sb="131" eb="133">
      <t>ルイジ</t>
    </rPh>
    <rPh sb="133" eb="135">
      <t>ダンタイ</t>
    </rPh>
    <rPh sb="135" eb="137">
      <t>ヘイキン</t>
    </rPh>
    <rPh sb="138" eb="140">
      <t>シタマワ</t>
    </rPh>
    <rPh sb="141" eb="143">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</si>
</sst>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0295-41CE-A45E-59387CDCC9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46980</c:v>
                </c:pt>
                <c:pt idx="1">
                  <c:v>55682</c:v>
                </c:pt>
                <c:pt idx="2">
                  <c:v>40673</c:v>
                </c:pt>
                <c:pt idx="3">
                  <c:v>44408</c:v>
                </c:pt>
                <c:pt idx="4">
                  <c:v>47336</c:v>
                </c:pt>
              </c:numCache>
            </c:numRef>
          </c:val>
          <c:smooth val="0"/>
          <c:extLst>
            <c:ext xmlns:c16="http://schemas.microsoft.com/office/drawing/2014/chart" uri="{C3380CC4-5D6E-409C-BE32-E72D297353CC}">
              <c16:uniqueId val="{00000001-0295-41CE-A45E-59387CDCC9C4}"/>
            </c:ext>
          </c:extLst>
        </c:ser>
        <c:dLbls>
          <c:showLegendKey val="0"/>
          <c:showVal val="0"/>
          <c:showCatName val="0"/>
          <c:showSerName val="0"/>
          <c:showPercent val="0"/>
          <c:showBubbleSize val="0"/>
        </c:dLbls>
        <c:marker val="1"/>
        <c:smooth val="0"/>
        <c:axId val="138373376"/>
        <c:axId val="138396032"/>
      </c:lineChart>
      <c:catAx>
        <c:axId val="138373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396032"/>
        <c:crosses val="autoZero"/>
        <c:auto val="1"/>
        <c:lblAlgn val="ctr"/>
        <c:lblOffset val="100"/>
        <c:tickLblSkip val="1"/>
        <c:tickMarkSkip val="1"/>
        <c:noMultiLvlLbl val="0"/>
      </c:catAx>
      <c:valAx>
        <c:axId val="1383960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37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10.7</c:v>
                </c:pt>
                <c:pt idx="1">
                  <c:v>8.7799999999999994</c:v>
                </c:pt>
                <c:pt idx="2">
                  <c:v>9</c:v>
                </c:pt>
                <c:pt idx="3">
                  <c:v>8.81</c:v>
                </c:pt>
                <c:pt idx="4">
                  <c:v>8.34</c:v>
                </c:pt>
              </c:numCache>
            </c:numRef>
          </c:val>
          <c:extLst>
            <c:ext xmlns:c16="http://schemas.microsoft.com/office/drawing/2014/chart" uri="{C3380CC4-5D6E-409C-BE32-E72D297353CC}">
              <c16:uniqueId val="{00000000-7458-4E11-AAA4-FE47B27507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17.5</c:v>
                </c:pt>
                <c:pt idx="1">
                  <c:v>17.62</c:v>
                </c:pt>
                <c:pt idx="2">
                  <c:v>17.170000000000002</c:v>
                </c:pt>
                <c:pt idx="3">
                  <c:v>14.89</c:v>
                </c:pt>
                <c:pt idx="4">
                  <c:v>12.48</c:v>
                </c:pt>
              </c:numCache>
            </c:numRef>
          </c:val>
          <c:extLst>
            <c:ext xmlns:c16="http://schemas.microsoft.com/office/drawing/2014/chart" uri="{C3380CC4-5D6E-409C-BE32-E72D297353CC}">
              <c16:uniqueId val="{00000001-7458-4E11-AAA4-FE47B27507FD}"/>
            </c:ext>
          </c:extLst>
        </c:ser>
        <c:dLbls>
          <c:showLegendKey val="0"/>
          <c:showVal val="0"/>
          <c:showCatName val="0"/>
          <c:showSerName val="0"/>
          <c:showPercent val="0"/>
          <c:showBubbleSize val="0"/>
        </c:dLbls>
        <c:gapWidth val="250"/>
        <c:overlap val="100"/>
        <c:axId val="136372992"/>
        <c:axId val="136374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-0.88</c:v>
                </c:pt>
                <c:pt idx="1">
                  <c:v>-1.98</c:v>
                </c:pt>
                <c:pt idx="2">
                  <c:v>-0.42</c:v>
                </c:pt>
                <c:pt idx="3">
                  <c:v>-3.2</c:v>
                </c:pt>
                <c:pt idx="4">
                  <c:v>-2.87</c:v>
                </c:pt>
              </c:numCache>
            </c:numRef>
          </c:val>
          <c:smooth val="0"/>
          <c:extLst>
            <c:ext xmlns:c16="http://schemas.microsoft.com/office/drawing/2014/chart" uri="{C3380CC4-5D6E-409C-BE32-E72D297353CC}">
              <c16:uniqueId val="{00000002-7458-4E11-AAA4-FE47B27507FD}"/>
            </c:ext>
          </c:extLst>
        </c:ser>
        <c:dLbls>
          <c:showLegendKey val="0"/>
          <c:showVal val="0"/>
          <c:showCatName val="0"/>
          <c:showSerName val="0"/>
          <c:showPercent val="0"/>
          <c:showBubbleSize val="0"/>
        </c:dLbls>
        <c:marker val="1"/>
        <c:smooth val="0"/>
        <c:axId val="136372992"/>
        <c:axId val="136374912"/>
      </c:lineChart>
      <c:catAx>
        <c:axId val="13637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374912"/>
        <c:crosses val="autoZero"/>
        <c:auto val="1"/>
        <c:lblAlgn val="ctr"/>
        <c:lblOffset val="100"/>
        <c:tickLblSkip val="1"/>
        <c:tickMarkSkip val="1"/>
        <c:noMultiLvlLbl val="0"/>
      </c:catAx>
      <c:valAx>
        <c:axId val="13637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7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0.63</c:v>
                </c:pt>
                <c:pt idx="2">
                  <c:v>#N/A</c:v>
                </c:pt>
                <c:pt idx="3">
                  <c:v>0.42</c:v>
                </c:pt>
                <c:pt idx="4">
                  <c:v>#N/A</c:v>
                </c:pt>
                <c:pt idx="5">
                  <c:v>0.37</c:v>
                </c:pt>
                <c:pt idx="6">
                  <c:v>#N/A</c:v>
                </c:pt>
                <c:pt idx="7">
                  <c:v>0.46</c:v>
                </c:pt>
                <c:pt idx="8">
                  <c:v>#N/A</c:v>
                </c:pt>
                <c:pt idx="9">
                  <c:v>0.61</c:v>
                </c:pt>
              </c:numCache>
            </c:numRef>
          </c:val>
          <c:extLst>
            <c:ext xmlns:c16="http://schemas.microsoft.com/office/drawing/2014/chart" uri="{C3380CC4-5D6E-409C-BE32-E72D297353CC}">
              <c16:uniqueId val="{00000000-2275-4409-8DEB-7926635F34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75-4409-8DEB-7926635F345D}"/>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0.39</c:v>
                </c:pt>
                <c:pt idx="2">
                  <c:v>#N/A</c:v>
                </c:pt>
                <c:pt idx="3">
                  <c:v>0.2</c:v>
                </c:pt>
                <c:pt idx="4">
                  <c:v>#N/A</c:v>
                </c:pt>
                <c:pt idx="5">
                  <c:v>0.28999999999999998</c:v>
                </c:pt>
                <c:pt idx="6">
                  <c:v>#N/A</c:v>
                </c:pt>
                <c:pt idx="7">
                  <c:v>0.93</c:v>
                </c:pt>
                <c:pt idx="8">
                  <c:v>#N/A</c:v>
                </c:pt>
                <c:pt idx="9">
                  <c:v>0.71</c:v>
                </c:pt>
              </c:numCache>
            </c:numRef>
          </c:val>
          <c:extLst>
            <c:ext xmlns:c16="http://schemas.microsoft.com/office/drawing/2014/chart" uri="{C3380CC4-5D6E-409C-BE32-E72D297353CC}">
              <c16:uniqueId val="{00000002-2275-4409-8DEB-7926635F345D}"/>
            </c:ext>
          </c:extLst>
        </c:ser>
        <c:ser>
          <c:idx val="3"/>
          <c:order val="3"/>
          <c:tx>
            <c:strRef>
              <c:f>データシート!$A$30</c:f>
              <c:strCache>
                <c:ptCount val="1"/>
                <c:pt idx="0">
                  <c:v>中央卸売市場事業会計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0.52</c:v>
                </c:pt>
                <c:pt idx="2">
                  <c:v>#N/A</c:v>
                </c:pt>
                <c:pt idx="3">
                  <c:v>0.59</c:v>
                </c:pt>
                <c:pt idx="4">
                  <c:v>#N/A</c:v>
                </c:pt>
                <c:pt idx="5">
                  <c:v>0.61</c:v>
                </c:pt>
                <c:pt idx="6">
                  <c:v>#N/A</c:v>
                </c:pt>
                <c:pt idx="7">
                  <c:v>0.65</c:v>
                </c:pt>
                <c:pt idx="8">
                  <c:v>#N/A</c:v>
                </c:pt>
                <c:pt idx="9">
                  <c:v>0.79</c:v>
                </c:pt>
              </c:numCache>
            </c:numRef>
          </c:val>
          <c:extLst>
            <c:ext xmlns:c16="http://schemas.microsoft.com/office/drawing/2014/chart" uri="{C3380CC4-5D6E-409C-BE32-E72D297353CC}">
              <c16:uniqueId val="{00000003-2275-4409-8DEB-7926635F345D}"/>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1.88</c:v>
                </c:pt>
                <c:pt idx="2">
                  <c:v>#N/A</c:v>
                </c:pt>
                <c:pt idx="3">
                  <c:v>1.88</c:v>
                </c:pt>
                <c:pt idx="4">
                  <c:v>#N/A</c:v>
                </c:pt>
                <c:pt idx="5">
                  <c:v>1.75</c:v>
                </c:pt>
                <c:pt idx="6">
                  <c:v>#N/A</c:v>
                </c:pt>
                <c:pt idx="7">
                  <c:v>1.64</c:v>
                </c:pt>
                <c:pt idx="8">
                  <c:v>#N/A</c:v>
                </c:pt>
                <c:pt idx="9">
                  <c:v>1.42</c:v>
                </c:pt>
              </c:numCache>
            </c:numRef>
          </c:val>
          <c:extLst>
            <c:ext xmlns:c16="http://schemas.microsoft.com/office/drawing/2014/chart" uri="{C3380CC4-5D6E-409C-BE32-E72D297353CC}">
              <c16:uniqueId val="{00000004-2275-4409-8DEB-7926635F345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1.32</c:v>
                </c:pt>
                <c:pt idx="2">
                  <c:v>#N/A</c:v>
                </c:pt>
                <c:pt idx="3">
                  <c:v>0.56000000000000005</c:v>
                </c:pt>
                <c:pt idx="4">
                  <c:v>#N/A</c:v>
                </c:pt>
                <c:pt idx="5">
                  <c:v>0.77</c:v>
                </c:pt>
                <c:pt idx="6">
                  <c:v>#N/A</c:v>
                </c:pt>
                <c:pt idx="7">
                  <c:v>1.28</c:v>
                </c:pt>
                <c:pt idx="8">
                  <c:v>#N/A</c:v>
                </c:pt>
                <c:pt idx="9">
                  <c:v>1.61</c:v>
                </c:pt>
              </c:numCache>
            </c:numRef>
          </c:val>
          <c:extLst>
            <c:ext xmlns:c16="http://schemas.microsoft.com/office/drawing/2014/chart" uri="{C3380CC4-5D6E-409C-BE32-E72D297353CC}">
              <c16:uniqueId val="{00000005-2275-4409-8DEB-7926635F345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2.52</c:v>
                </c:pt>
                <c:pt idx="2">
                  <c:v>#N/A</c:v>
                </c:pt>
                <c:pt idx="3">
                  <c:v>2.2999999999999998</c:v>
                </c:pt>
                <c:pt idx="4">
                  <c:v>#N/A</c:v>
                </c:pt>
                <c:pt idx="5">
                  <c:v>2.35</c:v>
                </c:pt>
                <c:pt idx="6">
                  <c:v>#N/A</c:v>
                </c:pt>
                <c:pt idx="7">
                  <c:v>2.88</c:v>
                </c:pt>
                <c:pt idx="8">
                  <c:v>#N/A</c:v>
                </c:pt>
                <c:pt idx="9">
                  <c:v>3.04</c:v>
                </c:pt>
              </c:numCache>
            </c:numRef>
          </c:val>
          <c:extLst>
            <c:ext xmlns:c16="http://schemas.microsoft.com/office/drawing/2014/chart" uri="{C3380CC4-5D6E-409C-BE32-E72D297353CC}">
              <c16:uniqueId val="{00000006-2275-4409-8DEB-7926635F345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3.01</c:v>
                </c:pt>
                <c:pt idx="2">
                  <c:v>#N/A</c:v>
                </c:pt>
                <c:pt idx="3">
                  <c:v>3.2</c:v>
                </c:pt>
                <c:pt idx="4">
                  <c:v>#N/A</c:v>
                </c:pt>
                <c:pt idx="5">
                  <c:v>3.51</c:v>
                </c:pt>
                <c:pt idx="6">
                  <c:v>#N/A</c:v>
                </c:pt>
                <c:pt idx="7">
                  <c:v>3.74</c:v>
                </c:pt>
                <c:pt idx="8">
                  <c:v>#N/A</c:v>
                </c:pt>
                <c:pt idx="9">
                  <c:v>3.72</c:v>
                </c:pt>
              </c:numCache>
            </c:numRef>
          </c:val>
          <c:extLst>
            <c:ext xmlns:c16="http://schemas.microsoft.com/office/drawing/2014/chart" uri="{C3380CC4-5D6E-409C-BE32-E72D297353CC}">
              <c16:uniqueId val="{00000007-2275-4409-8DEB-7926635F345D}"/>
            </c:ext>
          </c:extLst>
        </c:ser>
        <c:ser>
          <c:idx val="8"/>
          <c:order val="8"/>
          <c:tx>
            <c:strRef>
              <c:f>データシート!$A$35</c:f>
              <c:strCache>
                <c:ptCount val="1"/>
                <c:pt idx="0">
                  <c:v>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7.69</c:v>
                </c:pt>
                <c:pt idx="2">
                  <c:v>#N/A</c:v>
                </c:pt>
                <c:pt idx="3">
                  <c:v>7.43</c:v>
                </c:pt>
                <c:pt idx="4">
                  <c:v>#N/A</c:v>
                </c:pt>
                <c:pt idx="5">
                  <c:v>7.41</c:v>
                </c:pt>
                <c:pt idx="6">
                  <c:v>#N/A</c:v>
                </c:pt>
                <c:pt idx="7">
                  <c:v>8.11</c:v>
                </c:pt>
                <c:pt idx="8">
                  <c:v>#N/A</c:v>
                </c:pt>
                <c:pt idx="9">
                  <c:v>7.4</c:v>
                </c:pt>
              </c:numCache>
            </c:numRef>
          </c:val>
          <c:extLst>
            <c:ext xmlns:c16="http://schemas.microsoft.com/office/drawing/2014/chart" uri="{C3380CC4-5D6E-409C-BE32-E72D297353CC}">
              <c16:uniqueId val="{00000008-2275-4409-8DEB-7926635F34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10.53</c:v>
                </c:pt>
                <c:pt idx="2">
                  <c:v>#N/A</c:v>
                </c:pt>
                <c:pt idx="3">
                  <c:v>8.5500000000000007</c:v>
                </c:pt>
                <c:pt idx="4">
                  <c:v>#N/A</c:v>
                </c:pt>
                <c:pt idx="5">
                  <c:v>8.83</c:v>
                </c:pt>
                <c:pt idx="6">
                  <c:v>#N/A</c:v>
                </c:pt>
                <c:pt idx="7">
                  <c:v>8.6</c:v>
                </c:pt>
                <c:pt idx="8">
                  <c:v>#N/A</c:v>
                </c:pt>
                <c:pt idx="9">
                  <c:v>8.01</c:v>
                </c:pt>
              </c:numCache>
            </c:numRef>
          </c:val>
          <c:extLst>
            <c:ext xmlns:c16="http://schemas.microsoft.com/office/drawing/2014/chart" uri="{C3380CC4-5D6E-409C-BE32-E72D297353CC}">
              <c16:uniqueId val="{00000009-2275-4409-8DEB-7926635F345D}"/>
            </c:ext>
          </c:extLst>
        </c:ser>
        <c:dLbls>
          <c:showLegendKey val="0"/>
          <c:showVal val="0"/>
          <c:showCatName val="0"/>
          <c:showSerName val="0"/>
          <c:showPercent val="0"/>
          <c:showBubbleSize val="0"/>
        </c:dLbls>
        <c:gapWidth val="150"/>
        <c:overlap val="100"/>
        <c:axId val="136562944"/>
        <c:axId val="136568832"/>
      </c:barChart>
      <c:catAx>
        <c:axId val="13656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568832"/>
        <c:crosses val="autoZero"/>
        <c:auto val="1"/>
        <c:lblAlgn val="ctr"/>
        <c:lblOffset val="100"/>
        <c:tickLblSkip val="1"/>
        <c:tickMarkSkip val="1"/>
        <c:noMultiLvlLbl val="0"/>
      </c:catAx>
      <c:valAx>
        <c:axId val="13656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562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12726</c:v>
                </c:pt>
                <c:pt idx="5">
                  <c:v>13147</c:v>
                </c:pt>
                <c:pt idx="8">
                  <c:v>12393</c:v>
                </c:pt>
                <c:pt idx="11">
                  <c:v>12522</c:v>
                </c:pt>
                <c:pt idx="14">
                  <c:v>12389</c:v>
                </c:pt>
              </c:numCache>
            </c:numRef>
          </c:val>
          <c:extLst>
            <c:ext xmlns:c16="http://schemas.microsoft.com/office/drawing/2014/chart" uri="{C3380CC4-5D6E-409C-BE32-E72D297353CC}">
              <c16:uniqueId val="{00000000-2DD4-4B1E-B9BA-D32992AD88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2DD4-4B1E-B9BA-D32992AD88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4</c:v>
                </c:pt>
              </c:numCache>
            </c:numRef>
          </c:val>
          <c:extLst>
            <c:ext xmlns:c16="http://schemas.microsoft.com/office/drawing/2014/chart" uri="{C3380CC4-5D6E-409C-BE32-E72D297353CC}">
              <c16:uniqueId val="{00000002-2DD4-4B1E-B9BA-D32992AD88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13</c:v>
                </c:pt>
                <c:pt idx="12">
                  <c:v>13</c:v>
                </c:pt>
              </c:numCache>
            </c:numRef>
          </c:val>
          <c:extLst>
            <c:ext xmlns:c16="http://schemas.microsoft.com/office/drawing/2014/chart" uri="{C3380CC4-5D6E-409C-BE32-E72D297353CC}">
              <c16:uniqueId val="{00000003-2DD4-4B1E-B9BA-D32992AD88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2861</c:v>
                </c:pt>
                <c:pt idx="3">
                  <c:v>2837</c:v>
                </c:pt>
                <c:pt idx="6">
                  <c:v>2908</c:v>
                </c:pt>
                <c:pt idx="9">
                  <c:v>2840</c:v>
                </c:pt>
                <c:pt idx="12">
                  <c:v>2622</c:v>
                </c:pt>
              </c:numCache>
            </c:numRef>
          </c:val>
          <c:extLst>
            <c:ext xmlns:c16="http://schemas.microsoft.com/office/drawing/2014/chart" uri="{C3380CC4-5D6E-409C-BE32-E72D297353CC}">
              <c16:uniqueId val="{00000004-2DD4-4B1E-B9BA-D32992AD88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D4-4B1E-B9BA-D32992AD88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D4-4B1E-B9BA-D32992AD88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13036</c:v>
                </c:pt>
                <c:pt idx="3">
                  <c:v>13911</c:v>
                </c:pt>
                <c:pt idx="6">
                  <c:v>12769</c:v>
                </c:pt>
                <c:pt idx="9">
                  <c:v>13240</c:v>
                </c:pt>
                <c:pt idx="12">
                  <c:v>13287</c:v>
                </c:pt>
              </c:numCache>
            </c:numRef>
          </c:val>
          <c:extLst>
            <c:ext xmlns:c16="http://schemas.microsoft.com/office/drawing/2014/chart" uri="{C3380CC4-5D6E-409C-BE32-E72D297353CC}">
              <c16:uniqueId val="{00000007-2DD4-4B1E-B9BA-D32992AD88BC}"/>
            </c:ext>
          </c:extLst>
        </c:ser>
        <c:dLbls>
          <c:showLegendKey val="0"/>
          <c:showVal val="0"/>
          <c:showCatName val="0"/>
          <c:showSerName val="0"/>
          <c:showPercent val="0"/>
          <c:showBubbleSize val="0"/>
        </c:dLbls>
        <c:gapWidth val="100"/>
        <c:overlap val="100"/>
        <c:axId val="145618432"/>
        <c:axId val="14562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3172</c:v>
                </c:pt>
                <c:pt idx="2">
                  <c:v>#N/A</c:v>
                </c:pt>
                <c:pt idx="3">
                  <c:v>#N/A</c:v>
                </c:pt>
                <c:pt idx="4">
                  <c:v>3602</c:v>
                </c:pt>
                <c:pt idx="5">
                  <c:v>#N/A</c:v>
                </c:pt>
                <c:pt idx="6">
                  <c:v>#N/A</c:v>
                </c:pt>
                <c:pt idx="7">
                  <c:v>3285</c:v>
                </c:pt>
                <c:pt idx="8">
                  <c:v>#N/A</c:v>
                </c:pt>
                <c:pt idx="9">
                  <c:v>#N/A</c:v>
                </c:pt>
                <c:pt idx="10">
                  <c:v>3572</c:v>
                </c:pt>
                <c:pt idx="11">
                  <c:v>#N/A</c:v>
                </c:pt>
                <c:pt idx="12">
                  <c:v>#N/A</c:v>
                </c:pt>
                <c:pt idx="13">
                  <c:v>3538</c:v>
                </c:pt>
                <c:pt idx="14">
                  <c:v>#N/A</c:v>
                </c:pt>
              </c:numCache>
            </c:numRef>
          </c:val>
          <c:smooth val="0"/>
          <c:extLst>
            <c:ext xmlns:c16="http://schemas.microsoft.com/office/drawing/2014/chart" uri="{C3380CC4-5D6E-409C-BE32-E72D297353CC}">
              <c16:uniqueId val="{00000008-2DD4-4B1E-B9BA-D32992AD88BC}"/>
            </c:ext>
          </c:extLst>
        </c:ser>
        <c:dLbls>
          <c:showLegendKey val="0"/>
          <c:showVal val="0"/>
          <c:showCatName val="0"/>
          <c:showSerName val="0"/>
          <c:showPercent val="0"/>
          <c:showBubbleSize val="0"/>
        </c:dLbls>
        <c:marker val="1"/>
        <c:smooth val="0"/>
        <c:axId val="145618432"/>
        <c:axId val="145620352"/>
      </c:lineChart>
      <c:catAx>
        <c:axId val="14561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620352"/>
        <c:crosses val="autoZero"/>
        <c:auto val="1"/>
        <c:lblAlgn val="ctr"/>
        <c:lblOffset val="100"/>
        <c:tickLblSkip val="1"/>
        <c:tickMarkSkip val="1"/>
        <c:noMultiLvlLbl val="0"/>
      </c:catAx>
      <c:valAx>
        <c:axId val="14562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61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122404</c:v>
                </c:pt>
                <c:pt idx="5">
                  <c:v>126235</c:v>
                </c:pt>
                <c:pt idx="8">
                  <c:v>127113</c:v>
                </c:pt>
                <c:pt idx="11">
                  <c:v>128960</c:v>
                </c:pt>
                <c:pt idx="14">
                  <c:v>130224</c:v>
                </c:pt>
              </c:numCache>
            </c:numRef>
          </c:val>
          <c:extLst>
            <c:ext xmlns:c16="http://schemas.microsoft.com/office/drawing/2014/chart" uri="{C3380CC4-5D6E-409C-BE32-E72D297353CC}">
              <c16:uniqueId val="{00000000-A69B-44BA-967C-BC3D936A4B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32196</c:v>
                </c:pt>
                <c:pt idx="5">
                  <c:v>33522</c:v>
                </c:pt>
                <c:pt idx="8">
                  <c:v>34039</c:v>
                </c:pt>
                <c:pt idx="11">
                  <c:v>32956</c:v>
                </c:pt>
                <c:pt idx="14">
                  <c:v>32649</c:v>
                </c:pt>
              </c:numCache>
            </c:numRef>
          </c:val>
          <c:extLst>
            <c:ext xmlns:c16="http://schemas.microsoft.com/office/drawing/2014/chart" uri="{C3380CC4-5D6E-409C-BE32-E72D297353CC}">
              <c16:uniqueId val="{00000001-A69B-44BA-967C-BC3D936A4B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38796</c:v>
                </c:pt>
                <c:pt idx="5">
                  <c:v>39810</c:v>
                </c:pt>
                <c:pt idx="8">
                  <c:v>40857</c:v>
                </c:pt>
                <c:pt idx="11">
                  <c:v>36762</c:v>
                </c:pt>
                <c:pt idx="14">
                  <c:v>37143</c:v>
                </c:pt>
              </c:numCache>
            </c:numRef>
          </c:val>
          <c:extLst>
            <c:ext xmlns:c16="http://schemas.microsoft.com/office/drawing/2014/chart" uri="{C3380CC4-5D6E-409C-BE32-E72D297353CC}">
              <c16:uniqueId val="{00000002-A69B-44BA-967C-BC3D936A4B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9B-44BA-967C-BC3D936A4B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9B-44BA-967C-BC3D936A4B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9B-44BA-967C-BC3D936A4B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20121</c:v>
                </c:pt>
                <c:pt idx="3">
                  <c:v>18129</c:v>
                </c:pt>
                <c:pt idx="6">
                  <c:v>17568</c:v>
                </c:pt>
                <c:pt idx="9">
                  <c:v>16601</c:v>
                </c:pt>
                <c:pt idx="12">
                  <c:v>16182</c:v>
                </c:pt>
              </c:numCache>
            </c:numRef>
          </c:val>
          <c:extLst>
            <c:ext xmlns:c16="http://schemas.microsoft.com/office/drawing/2014/chart" uri="{C3380CC4-5D6E-409C-BE32-E72D297353CC}">
              <c16:uniqueId val="{00000006-A69B-44BA-967C-BC3D936A4B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125</c:v>
                </c:pt>
                <c:pt idx="9">
                  <c:v>113</c:v>
                </c:pt>
                <c:pt idx="12">
                  <c:v>101</c:v>
                </c:pt>
              </c:numCache>
            </c:numRef>
          </c:val>
          <c:extLst>
            <c:ext xmlns:c16="http://schemas.microsoft.com/office/drawing/2014/chart" uri="{C3380CC4-5D6E-409C-BE32-E72D297353CC}">
              <c16:uniqueId val="{00000007-A69B-44BA-967C-BC3D936A4B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37562</c:v>
                </c:pt>
                <c:pt idx="3">
                  <c:v>34614</c:v>
                </c:pt>
                <c:pt idx="6">
                  <c:v>32060</c:v>
                </c:pt>
                <c:pt idx="9">
                  <c:v>30886</c:v>
                </c:pt>
                <c:pt idx="12">
                  <c:v>29693</c:v>
                </c:pt>
              </c:numCache>
            </c:numRef>
          </c:val>
          <c:extLst>
            <c:ext xmlns:c16="http://schemas.microsoft.com/office/drawing/2014/chart" uri="{C3380CC4-5D6E-409C-BE32-E72D297353CC}">
              <c16:uniqueId val="{00000008-A69B-44BA-967C-BC3D936A4B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2039</c:v>
                </c:pt>
                <c:pt idx="3">
                  <c:v>2306</c:v>
                </c:pt>
                <c:pt idx="6">
                  <c:v>2307</c:v>
                </c:pt>
                <c:pt idx="9">
                  <c:v>2418</c:v>
                </c:pt>
                <c:pt idx="12">
                  <c:v>1635</c:v>
                </c:pt>
              </c:numCache>
            </c:numRef>
          </c:val>
          <c:extLst>
            <c:ext xmlns:c16="http://schemas.microsoft.com/office/drawing/2014/chart" uri="{C3380CC4-5D6E-409C-BE32-E72D297353CC}">
              <c16:uniqueId val="{00000009-A69B-44BA-967C-BC3D936A4B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134465</c:v>
                </c:pt>
                <c:pt idx="3">
                  <c:v>135849</c:v>
                </c:pt>
                <c:pt idx="6">
                  <c:v>134011</c:v>
                </c:pt>
                <c:pt idx="9">
                  <c:v>133433</c:v>
                </c:pt>
                <c:pt idx="12">
                  <c:v>134047</c:v>
                </c:pt>
              </c:numCache>
            </c:numRef>
          </c:val>
          <c:extLst>
            <c:ext xmlns:c16="http://schemas.microsoft.com/office/drawing/2014/chart" uri="{C3380CC4-5D6E-409C-BE32-E72D297353CC}">
              <c16:uniqueId val="{0000000A-A69B-44BA-967C-BC3D936A4BCD}"/>
            </c:ext>
          </c:extLst>
        </c:ser>
        <c:dLbls>
          <c:showLegendKey val="0"/>
          <c:showVal val="0"/>
          <c:showCatName val="0"/>
          <c:showSerName val="0"/>
          <c:showPercent val="0"/>
          <c:showBubbleSize val="0"/>
        </c:dLbls>
        <c:gapWidth val="100"/>
        <c:overlap val="100"/>
        <c:axId val="145500416"/>
        <c:axId val="14551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791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9B-44BA-967C-BC3D936A4BCD}"/>
            </c:ext>
          </c:extLst>
        </c:ser>
        <c:dLbls>
          <c:showLegendKey val="0"/>
          <c:showVal val="0"/>
          <c:showCatName val="0"/>
          <c:showSerName val="0"/>
          <c:showPercent val="0"/>
          <c:showBubbleSize val="0"/>
        </c:dLbls>
        <c:marker val="1"/>
        <c:smooth val="0"/>
        <c:axId val="145500416"/>
        <c:axId val="145518976"/>
      </c:lineChart>
      <c:catAx>
        <c:axId val="14550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518976"/>
        <c:crosses val="autoZero"/>
        <c:auto val="1"/>
        <c:lblAlgn val="ctr"/>
        <c:lblOffset val="100"/>
        <c:tickLblSkip val="1"/>
        <c:tickMarkSkip val="1"/>
        <c:noMultiLvlLbl val="0"/>
      </c:catAx>
      <c:valAx>
        <c:axId val="14551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0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14673</c:v>
                </c:pt>
                <c:pt idx="1">
                  <c:v>12377</c:v>
                </c:pt>
                <c:pt idx="2">
                  <c:v>10382</c:v>
                </c:pt>
              </c:numCache>
            </c:numRef>
          </c:val>
          <c:extLst>
            <c:ext xmlns:c16="http://schemas.microsoft.com/office/drawing/2014/chart" uri="{C3380CC4-5D6E-409C-BE32-E72D297353CC}">
              <c16:uniqueId val="{00000000-FD6B-4C81-8166-81DF509116C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FD6B-4C81-8166-81DF509116C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22019</c:v>
                </c:pt>
                <c:pt idx="1">
                  <c:v>21281</c:v>
                </c:pt>
                <c:pt idx="2">
                  <c:v>22550</c:v>
                </c:pt>
              </c:numCache>
            </c:numRef>
          </c:val>
          <c:extLst>
            <c:ext xmlns:c16="http://schemas.microsoft.com/office/drawing/2014/chart" uri="{C3380CC4-5D6E-409C-BE32-E72D297353CC}">
              <c16:uniqueId val="{00000002-FD6B-4C81-8166-81DF509116C3}"/>
            </c:ext>
          </c:extLst>
        </c:ser>
        <c:dLbls>
          <c:showLegendKey val="0"/>
          <c:showVal val="0"/>
          <c:showCatName val="0"/>
          <c:showSerName val="0"/>
          <c:showPercent val="0"/>
          <c:showBubbleSize val="0"/>
        </c:dLbls>
        <c:gapWidth val="120"/>
        <c:overlap val="100"/>
        <c:axId val="146177408"/>
        <c:axId val="146183296"/>
      </c:barChart>
      <c:catAx>
        <c:axId val="14617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6183296"/>
        <c:crosses val="autoZero"/>
        <c:auto val="1"/>
        <c:lblAlgn val="ctr"/>
        <c:lblOffset val="100"/>
        <c:tickLblSkip val="1"/>
        <c:tickMarkSkip val="1"/>
        <c:noMultiLvlLbl val="0"/>
      </c:catAx>
      <c:valAx>
        <c:axId val="146183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617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{B78C8C6C-2C72-4D71-87BB-4E2414EB9904}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1A8-4DAF-91C0-E96B8310CA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{631E6845-12BB-4EF9-A422-333FFDC8ADFD}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A8-4DAF-91C0-E96B8310CA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{7C3C5DC0-70A0-4CCD-BB23-4BA6382725FE}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A8-4DAF-91C0-E96B8310CA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{D09C2779-F20F-42E8-AC80-F7FB2D6342F0}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A8-4DAF-91C0-E96B8310CA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{020FDE6B-1808-45FE-AEE0-A28C691CD8AE}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A8-4DAF-91C0-E96B8310CA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{BDE4AEE1-1864-4592-A0F6-C3145501AA4C}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1A8-4DAF-91C0-E96B8310CA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{8451B07A-9F49-4934-A3E3-CEC153D5C2E4}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1A8-4DAF-91C0-E96B8310CAA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{36D97311-EDF4-4601-854B-DDE124F77D03}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1A8-4DAF-91C0-E96B8310CA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{C0D3A3D1-DFA4-457D-9895-CEE3B5D5FE6E}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1A8-4DAF-91C0-E96B8310CA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54.9</c:v>
                </c:pt>
                <c:pt idx="24">
                  <c:v>56.6</c:v>
                </c:pt>
                <c:pt idx="32">
                  <c:v>57.7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1A8-4DAF-91C0-E96B8310CA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{464A8C85-9C6F-4845-A390-E01BA2848C13}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1A8-4DAF-91C0-E96B8310CA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{4139FA3B-7EF6-4EE1-A198-8A9508008B1D}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A8-4DAF-91C0-E96B8310CA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{5797D79D-A1AE-4D83-8722-95661CF4EAE6}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A8-4DAF-91C0-E96B8310CA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{AC69AB78-8F58-4D04-AA19-17459049E8C7}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A8-4DAF-91C0-E96B8310CA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{2E252BEB-EE0E-4946-B863-BAF1BD6A1104}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A8-4DAF-91C0-E96B8310CA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{98EF2067-E8FB-4BDD-AB15-B79A14D332BB}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1A8-4DAF-91C0-E96B8310CAA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{EE79831C-3ECF-4EF2-850D-56F63DF32344}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1A8-4DAF-91C0-E96B8310CAA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{3783DA7D-4E80-4A83-83B6-AE97584974AE}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1A8-4DAF-91C0-E96B8310CAA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{D0D2998C-14CD-418F-9529-95B9A54DCD48}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1A8-4DAF-91C0-E96B8310CA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41A8-4DAF-91C0-E96B8310CAAD}"/>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1"/>
          <c:min val="3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{AA560566-CAD5-44D5-B2F2-61A0E0080791}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BDA-484A-8A68-2CF32D6403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{41CA948C-7182-4935-86F8-69C36CEA0277}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DA-484A-8A68-2CF32D6403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{AE07F9C3-8639-4559-84D7-629C1B444459}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DA-484A-8A68-2CF32D6403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{ADFC3558-5176-4DD6-AAD4-3B89FE4B0C4C}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DA-484A-8A68-2CF32D6403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{541F01EF-B709-4393-8EC0-F181FCD0330C}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DA-484A-8A68-2CF32D64037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{462A749A-7649-4A9E-83B9-74F410FE2FF8}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BDA-484A-8A68-2CF32D64037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{5B83B6B5-436C-485E-8986-99A108F32EC7}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BDA-484A-8A68-2CF32D64037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{22D0C81D-7474-4B90-AFFC-904ADEE62D4B}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BDA-484A-8A68-2CF32D64037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{10D823E6-9826-43AD-BBE8-9B9170D608A9}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BDA-484A-8A68-2CF32D6403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4.3</c:v>
                </c:pt>
                <c:pt idx="16">
                  <c:v>4.4000000000000004</c:v>
                </c:pt>
                <c:pt idx="24">
                  <c:v>4.5999999999999996</c:v>
                </c:pt>
                <c:pt idx="32">
                  <c:v>4.5999999999999996</c:v>
                </c:pt>
              </c:numCache>
            </c:numRef>
          </c:xVal>
          <c:yVal>
            <c:numRef>
              <c:f>公会計指標分析・財政指標組合せ分析表!$BP$73:$DC$73</c:f>
              <c:numCache>
                <c:formatCode>#,##0.0;"▲ "#,##0.0</c:formatCode>
                <c:ptCount val="40"/>
                <c:pt idx="0">
                  <c:v>1</c:v>
                </c:pt>
              </c:numCache>
            </c:numRef>
          </c:yVal>
          <c:smooth val="0"/>
          <c:extLst>
            <c:ext xmlns:c16="http://schemas.microsoft.com/office/drawing/2014/chart" uri="{C3380CC4-5D6E-409C-BE32-E72D297353CC}">
              <c16:uniqueId val="{00000009-2BDA-484A-8A68-2CF32D6403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{5B67A63D-FC2E-4655-B16A-016960C18DFB}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BDA-484A-8A68-2CF32D6403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{EE199A69-A1B6-4BD4-B543-1371A2930E84}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DA-484A-8A68-2CF32D6403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{6532DE56-4A21-4E12-8F40-56625EF23324}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DA-484A-8A68-2CF32D6403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{F5ABB5CD-F1CD-4256-8747-BC27A24613A8}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DA-484A-8A68-2CF32D6403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{C4EC6B68-AAEF-4B01-8BEB-10B442651B15}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DA-484A-8A68-2CF32D64037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{E0EDAB9F-67B6-4284-8981-78BD1C7B64BB}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BDA-484A-8A68-2CF32D64037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{3CA8E2F1-D351-49A6-9DE9-8C4440CDF68B}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BDA-484A-8A68-2CF32D64037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{5A51EC8A-8BA3-4D8F-941C-086C699D0E54}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BDA-484A-8A68-2CF32D64037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{173C7E3E-40C2-4750-8C2E-38D2AE03F03D}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BDA-484A-8A68-2CF32D6403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2BDA-484A-8A68-2CF32D64037D}"/>
            </c:ext>
          </c:extLst>
        </c:ser>
        <c:dLbls>
          <c:showLegendKey val="0"/>
          <c:showVal val="1"/>
          <c:showCatName val="0"/>
          <c:showSerName val="0"/>
          <c:showPercent val="0"/>
          <c:showBubbleSize val="0"/>
        </c:dLbls>
        <c:axId val="84219776"/>
        <c:axId val="84234240"/>
      </c:scatterChart>
      <c:valAx>
        <c:axId val="84219776"/>
        <c:scaling>
          <c:orientation val="minMax"/>
          <c:max val="8.5"/>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かねてより、市債残高の縮減を図っていることから、元利償還金等の合計額は減少傾向にあるが、将来負担のさらなる軽減を目的に、市債の償還方法を見直した影響により、平成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年度からは一時的に増加している。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年度の実質公債費比率は前年度と同率の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かねてより、市債残高の縮減を図っていることや、公営企業の企業債償還が進んだこと、また、団塊世代の大量退職後、退職手当負担見込額が減少していることにより、将来負担額は徐々に減少している。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一方、庁舎建設事業、鉄道高架事業などの大規模な財政需要を伴う事業実施に備え基金積立を計画的に行う等、充当可能財源等の確保に努めてきている。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これらの結果、将来負担比率（分子）は平成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年度からマイナスに転じており、平成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年度も引き続きマイナス状態を維持している。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岐阜県岐阜市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財政調整基金について、財源不足を補うため、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億円を取り崩す一方、特定目的基金について、新庁舎建設に備えた庁舎整備基金などに計画的に積立てを行った結果、差引で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基金全体を通しての、積立目標等は設定していない。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積立は、一般会計の毎会計年度において新たに生じた歳入歳出の決算剰余金の範囲内とし、取り崩しは、決算収支を踏まえた必要額の繰入を行う。財政規律を堅持するため、財政調整基金と前年度繰越金の合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億円を維持する目標を設定している。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については、大型プロジェクト事業の実施にあたり、財政需要の年度間の平準化を図るため、計画的に積立て、事業進捗に合わせた取り崩しを行う。新庁舎整備に伴い、短期的には基金残高は減少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・庁舎整備基金：新庁舎（付属駐車場を含む）の整備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・教育施設整備基金：義務教育施設の整備（小中学校改築、大規模修繕など）</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・鉄道高架事業基金：鉄道高架事業（名鉄名古屋本線の鉄道高架事業に係る負担金、周辺のまちづくりなど）</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・岐阜大学医学部跡地整備基金：岐阜大学医学部等跡地の整備（図書館、新庁舎などの整備）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・市民福祉健康医療基金：市民の健やかな生活を支えるための福祉、健康及び医療に係る事業の推進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・庁舎整備基金：新庁舎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の整備のため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億円を積み立てたことなどによる増加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億円を積み立てる一方、長良小学校の改築などに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千万円を充当したことによる減少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・鉄道高架事業基金：鉄道高架事業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福祉健康医療基金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後期高齢者医療療養給付費負担金に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千万円を充当した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一方、将来の社会保障関係経費の増に備え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・庁舎整備基金：新庁舎（付属駐車場を含む）の整備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に充てるため、平成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年度まで積み立てる予定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・教育施設整備基金：義務教育施設の整備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予定に合わせて、予算の範囲内で積立、取り崩しを行う。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・鉄道高架事業基金：鉄道高架事業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に備え、毎年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億円を目途に積立て予定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・岐阜大学医学部跡地整備基金：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新庁舎の整備に充てるため、平成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年度までに取り崩し予定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福祉健康医療基金：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将来の社会保障関係経費の急増に備えるため、予算の範囲内で積み立てる予定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財政調整基金について、財源不足を補うため、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年度予算編成では、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億円の取り崩しを見込んだが、決算収支見込みを踏まえ、最終的に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財政調整基金については、積立は、一般会計の毎会計年度において新たに生じた歳入歳出の決算剰余金の範囲内とし、取り崩しは、決算収支を踏まえた必要額の繰入を行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財政規律を堅持するため、財政調整基金と前年度繰越金の合計で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億円を維持する目標を設定している。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残高はゼロである。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市債の借入にあたり、元金均等返済方式又は元利均等返済方式によっているため、当面減債基金の積立ての予定はない。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411,554
402,462
203.60
160,925,951
153,690,414
6,936,750
83,164,555
133,527,749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近年、ぎふメディアコスモスなどの建設や学校などの公共施設の耐震化など、設備投資に積極的に取り組ん</a:t>
          </a:r>
          <a:r>
            <a:rPr kumimoji="1" lang="ja-JP" altLang="en-US" sz="1100">
              <a:solidFill>
                <a:schemeClr val="dk1"/>
              </a:solidFill>
              <a:effectLst/>
              <a:latin typeface="+mn-lt"/>
              <a:ea typeface="+mn-ea"/>
              <a:cs typeface="+mn-cs"/>
            </a:rPr>
            <a:t>だ</a:t>
          </a:r>
          <a:r>
            <a:rPr kumimoji="1" lang="ja-JP" altLang="ja-JP" sz="1100">
              <a:solidFill>
                <a:schemeClr val="dk1"/>
              </a:solidFill>
              <a:effectLst/>
              <a:latin typeface="+mn-lt"/>
              <a:ea typeface="+mn-ea"/>
              <a:cs typeface="+mn-cs"/>
            </a:rPr>
            <a:t>ため、有形固定資産減価償却率は類似団体平均を下回ってい</a:t>
          </a:r>
          <a:r>
            <a:rPr kumimoji="1" lang="ja-JP" altLang="en-US" sz="1100">
              <a:solidFill>
                <a:schemeClr val="dk1"/>
              </a:solidFill>
              <a:effectLst/>
              <a:latin typeface="+mn-lt"/>
              <a:ea typeface="+mn-ea"/>
              <a:cs typeface="+mn-cs"/>
            </a:rPr>
            <a:t>る状況だったが、平成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年度は減価償却費を計上したことで、類似団体平均に近づいている</a:t>
          </a:r>
          <a:r>
            <a:rPr kumimoji="1" lang="ja-JP" altLang="ja-JP" sz="1100">
              <a:solidFill>
                <a:schemeClr val="dk1"/>
              </a:solidFill>
              <a:effectLst/>
              <a:latin typeface="+mn-lt"/>
              <a:ea typeface="+mn-ea"/>
              <a:cs typeface="+mn-cs"/>
            </a:rPr>
            <a:t>。今後は、新庁舎の建設などの大規模な設備投資が、比率の減少に影響を与えるものと思われ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71" name="直線コネクタ 70"/>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2"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3" name="直線コネクタ 72"/>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4"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5" name="直線コネクタ 74"/>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76"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7" name="フローチャート: 判断 76"/>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8" name="フローチャート: 判断 77"/>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9" name="フローチャート: 判断 78"/>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85" name="楕円 84"/>
        <xdr:cNvSpPr/>
      </xdr:nvSpPr>
      <xdr:spPr>
        <a:xfrm>
          <a:off x="47117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127864</xdr:rowOff>
    </xdr:from>
    <xdr:ext cx="405111" cy="259045"/>
    <xdr:sp macro="" textlink="">
      <xdr:nvSpPr>
        <xdr:cNvPr id="86" name="有形固定資産減価償却率該当値テキスト"/>
        <xdr:cNvSpPr txBox="1"/>
      </xdr:nvSpPr>
      <xdr:spPr>
        <a:xfrm>
          <a:off x="4813300" y="60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17568</xdr:rowOff>
    </xdr:from>
    <xdr:to>
      <xdr:col>19</xdr:col>
      <xdr:colOff>187325</xdr:colOff>
      <xdr:row>31</xdr:row>
      <xdr:rowOff>119168</xdr:rowOff>
    </xdr:to>
    <xdr:sp macro="" textlink="">
      <xdr:nvSpPr>
        <xdr:cNvPr id="87" name="楕円 86"/>
        <xdr:cNvSpPr/>
      </xdr:nvSpPr>
      <xdr:spPr>
        <a:xfrm>
          <a:off x="4000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28787</xdr:rowOff>
    </xdr:from>
    <xdr:to>
      <xdr:col>23</xdr:col>
      <xdr:colOff>85725</xdr:colOff>
      <xdr:row>31</xdr:row>
      <xdr:rowOff>68368</xdr:rowOff>
    </xdr:to>
    <xdr:cxnSp macro="">
      <xdr:nvCxnSpPr>
        <xdr:cNvPr id="88" name="直線コネクタ 87"/>
        <xdr:cNvCxnSpPr/>
      </xdr:nvCxnSpPr>
      <xdr:spPr>
        <a:xfrm flipV="1">
          <a:off x="4051300" y="6115262"/>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78740</xdr:rowOff>
    </xdr:from>
    <xdr:to>
      <xdr:col>15</xdr:col>
      <xdr:colOff>187325</xdr:colOff>
      <xdr:row>32</xdr:row>
      <xdr:rowOff>8890</xdr:rowOff>
    </xdr:to>
    <xdr:sp macro="" textlink="">
      <xdr:nvSpPr>
        <xdr:cNvPr id="89" name="楕円 88"/>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68368</xdr:rowOff>
    </xdr:from>
    <xdr:to>
      <xdr:col>19</xdr:col>
      <xdr:colOff>136525</xdr:colOff>
      <xdr:row>31</xdr:row>
      <xdr:rowOff>129540</xdr:rowOff>
    </xdr:to>
    <xdr:cxnSp macro="">
      <xdr:nvCxnSpPr>
        <xdr:cNvPr id="90" name="直線コネクタ 89"/>
        <xdr:cNvCxnSpPr/>
      </xdr:nvCxnSpPr>
      <xdr:spPr>
        <a:xfrm flipV="1">
          <a:off x="3289300" y="615484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1"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110295</xdr:rowOff>
    </xdr:from>
    <xdr:ext cx="405111" cy="259045"/>
    <xdr:sp macro="" textlink="">
      <xdr:nvSpPr>
        <xdr:cNvPr id="93" name="n_1mainValue有形固定資産減価償却率"/>
        <xdr:cNvSpPr txBox="1"/>
      </xdr:nvSpPr>
      <xdr:spPr>
        <a:xfrm>
          <a:off x="38360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94" name="n_2mainValue有形固定資産減価償却率"/>
        <xdr:cNvSpPr txBox="1"/>
      </xdr:nvSpPr>
      <xdr:spPr>
        <a:xfrm>
          <a:off x="3086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7" name="正方形/長方形 9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市債残高の抑制を図っていることに加え、基金の積立を計画的に行ってきた結果、債務償還可能年数は類似団体平均を下回っている。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7" name="テキスト ボックス 11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23" name="直線コネクタ 122"/>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26"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7" name="直線コネクタ 126"/>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8"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9" name="フローチャート: 判断 128"/>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78670</xdr:rowOff>
    </xdr:from>
    <xdr:to>
      <xdr:col>76</xdr:col>
      <xdr:colOff>73025</xdr:colOff>
      <xdr:row>31</xdr:row>
      <xdr:rowOff>8820</xdr:rowOff>
    </xdr:to>
    <xdr:sp macro="" textlink="">
      <xdr:nvSpPr>
        <xdr:cNvPr id="135" name="楕円 134"/>
        <xdr:cNvSpPr/>
      </xdr:nvSpPr>
      <xdr:spPr>
        <a:xfrm>
          <a:off x="14744700" y="5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57097</xdr:rowOff>
    </xdr:from>
    <xdr:ext cx="340478" cy="259045"/>
    <xdr:sp macro="" textlink="">
      <xdr:nvSpPr>
        <xdr:cNvPr id="136" name="債務償還可能年数該当値テキスト"/>
        <xdr:cNvSpPr txBox="1"/>
      </xdr:nvSpPr>
      <xdr:spPr>
        <a:xfrm>
          <a:off x="14846300" y="59721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411,554
402,462
203.60
160,925,951
153,690,414
6,936,750
83,164,555
133,527,749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32258</xdr:rowOff>
    </xdr:from>
    <xdr:to>
      <xdr:col>24</xdr:col>
      <xdr:colOff>114300</xdr:colOff>
      <xdr:row>40</xdr:row>
      <xdr:rowOff>133858</xdr:rowOff>
    </xdr:to>
    <xdr:sp macro="" textlink="">
      <xdr:nvSpPr>
        <xdr:cNvPr id="68" name="楕円 67"/>
        <xdr:cNvSpPr/>
      </xdr:nvSpPr>
      <xdr:spPr>
        <a:xfrm>
          <a:off x="45847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10685</xdr:rowOff>
    </xdr:from>
    <xdr:ext cx="405111" cy="259045"/>
    <xdr:sp macro="" textlink="">
      <xdr:nvSpPr>
        <xdr:cNvPr id="69" name="【道路】&#10;有形固定資産減価償却率該当値テキスト"/>
        <xdr:cNvSpPr txBox="1"/>
      </xdr:nvSpPr>
      <xdr:spPr>
        <a:xfrm>
          <a:off x="4673600"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61976</xdr:rowOff>
    </xdr:from>
    <xdr:to>
      <xdr:col>20</xdr:col>
      <xdr:colOff>38100</xdr:colOff>
      <xdr:row>40</xdr:row>
      <xdr:rowOff>163576</xdr:rowOff>
    </xdr:to>
    <xdr:sp macro="" textlink="">
      <xdr:nvSpPr>
        <xdr:cNvPr id="70" name="楕円 69"/>
        <xdr:cNvSpPr/>
      </xdr:nvSpPr>
      <xdr:spPr>
        <a:xfrm>
          <a:off x="3746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83058</xdr:rowOff>
    </xdr:from>
    <xdr:to>
      <xdr:col>24</xdr:col>
      <xdr:colOff>63500</xdr:colOff>
      <xdr:row>40</xdr:row>
      <xdr:rowOff>112776</xdr:rowOff>
    </xdr:to>
    <xdr:cxnSp macro="">
      <xdr:nvCxnSpPr>
        <xdr:cNvPr id="71" name="直線コネクタ 70"/>
        <xdr:cNvCxnSpPr/>
      </xdr:nvCxnSpPr>
      <xdr:spPr>
        <a:xfrm flipV="1">
          <a:off x="3797300" y="694105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91694</xdr:rowOff>
    </xdr:from>
    <xdr:to>
      <xdr:col>15</xdr:col>
      <xdr:colOff>101600</xdr:colOff>
      <xdr:row>41</xdr:row>
      <xdr:rowOff>21844</xdr:rowOff>
    </xdr:to>
    <xdr:sp macro="" textlink="">
      <xdr:nvSpPr>
        <xdr:cNvPr id="72" name="楕円 71"/>
        <xdr:cNvSpPr/>
      </xdr:nvSpPr>
      <xdr:spPr>
        <a:xfrm>
          <a:off x="2857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112776</xdr:rowOff>
    </xdr:from>
    <xdr:to>
      <xdr:col>19</xdr:col>
      <xdr:colOff>177800</xdr:colOff>
      <xdr:row>40</xdr:row>
      <xdr:rowOff>142494</xdr:rowOff>
    </xdr:to>
    <xdr:cxnSp macro="">
      <xdr:nvCxnSpPr>
        <xdr:cNvPr id="73" name="直線コネクタ 72"/>
        <xdr:cNvCxnSpPr/>
      </xdr:nvCxnSpPr>
      <xdr:spPr>
        <a:xfrm flipV="1">
          <a:off x="2908300" y="697077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4"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5"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154703</xdr:rowOff>
    </xdr:from>
    <xdr:ext cx="405111" cy="259045"/>
    <xdr:sp macro="" textlink="">
      <xdr:nvSpPr>
        <xdr:cNvPr id="76" name="n_1mainValue【道路】&#10;有形固定資産減価償却率"/>
        <xdr:cNvSpPr txBox="1"/>
      </xdr:nvSpPr>
      <xdr:spPr>
        <a:xfrm>
          <a:off x="3582044" y="701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12971</xdr:rowOff>
    </xdr:from>
    <xdr:ext cx="405111" cy="259045"/>
    <xdr:sp macro="" textlink="">
      <xdr:nvSpPr>
        <xdr:cNvPr id="77" name="n_2mainValue【道路】&#10;有形固定資産減価償却率"/>
        <xdr:cNvSpPr txBox="1"/>
      </xdr:nvSpPr>
      <xdr:spPr>
        <a:xfrm>
          <a:off x="2705744" y="70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8"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47280</xdr:rowOff>
    </xdr:from>
    <xdr:to>
      <xdr:col>55</xdr:col>
      <xdr:colOff>50800</xdr:colOff>
      <xdr:row>38</xdr:row>
      <xdr:rowOff>148880</xdr:rowOff>
    </xdr:to>
    <xdr:sp macro="" textlink="">
      <xdr:nvSpPr>
        <xdr:cNvPr id="117" name="楕円 116"/>
        <xdr:cNvSpPr/>
      </xdr:nvSpPr>
      <xdr:spPr>
        <a:xfrm>
          <a:off x="10426700" y="65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70157</xdr:rowOff>
    </xdr:from>
    <xdr:ext cx="469744" cy="259045"/>
    <xdr:sp macro="" textlink="">
      <xdr:nvSpPr>
        <xdr:cNvPr id="118" name="【道路】&#10;一人当たり延長該当値テキスト"/>
        <xdr:cNvSpPr txBox="1"/>
      </xdr:nvSpPr>
      <xdr:spPr>
        <a:xfrm>
          <a:off x="10515600" y="64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50764</xdr:rowOff>
    </xdr:from>
    <xdr:to>
      <xdr:col>50</xdr:col>
      <xdr:colOff>165100</xdr:colOff>
      <xdr:row>38</xdr:row>
      <xdr:rowOff>152364</xdr:rowOff>
    </xdr:to>
    <xdr:sp macro="" textlink="">
      <xdr:nvSpPr>
        <xdr:cNvPr id="119" name="楕円 118"/>
        <xdr:cNvSpPr/>
      </xdr:nvSpPr>
      <xdr:spPr>
        <a:xfrm>
          <a:off x="9588500" y="65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98080</xdr:rowOff>
    </xdr:from>
    <xdr:to>
      <xdr:col>55</xdr:col>
      <xdr:colOff>0</xdr:colOff>
      <xdr:row>38</xdr:row>
      <xdr:rowOff>101564</xdr:rowOff>
    </xdr:to>
    <xdr:cxnSp macro="">
      <xdr:nvCxnSpPr>
        <xdr:cNvPr id="120" name="直線コネクタ 119"/>
        <xdr:cNvCxnSpPr/>
      </xdr:nvCxnSpPr>
      <xdr:spPr>
        <a:xfrm flipV="1">
          <a:off x="9639300" y="6613180"/>
          <a:ext cx="8382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59799</xdr:rowOff>
    </xdr:from>
    <xdr:to>
      <xdr:col>46</xdr:col>
      <xdr:colOff>38100</xdr:colOff>
      <xdr:row>38</xdr:row>
      <xdr:rowOff>161399</xdr:rowOff>
    </xdr:to>
    <xdr:sp macro="" textlink="">
      <xdr:nvSpPr>
        <xdr:cNvPr id="121" name="楕円 120"/>
        <xdr:cNvSpPr/>
      </xdr:nvSpPr>
      <xdr:spPr>
        <a:xfrm>
          <a:off x="8699500" y="65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101564</xdr:rowOff>
    </xdr:from>
    <xdr:to>
      <xdr:col>50</xdr:col>
      <xdr:colOff>114300</xdr:colOff>
      <xdr:row>38</xdr:row>
      <xdr:rowOff>110599</xdr:rowOff>
    </xdr:to>
    <xdr:cxnSp macro="">
      <xdr:nvCxnSpPr>
        <xdr:cNvPr id="122" name="直線コネクタ 121"/>
        <xdr:cNvCxnSpPr/>
      </xdr:nvCxnSpPr>
      <xdr:spPr>
        <a:xfrm flipV="1">
          <a:off x="8750300" y="6616664"/>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23"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22333</xdr:rowOff>
    </xdr:from>
    <xdr:ext cx="469744" cy="259045"/>
    <xdr:sp macro="" textlink="">
      <xdr:nvSpPr>
        <xdr:cNvPr id="124" name="n_2aveValue【道路】&#10;一人当たり延長"/>
        <xdr:cNvSpPr txBox="1"/>
      </xdr:nvSpPr>
      <xdr:spPr>
        <a:xfrm>
          <a:off x="85154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168891</xdr:rowOff>
    </xdr:from>
    <xdr:ext cx="469744" cy="259045"/>
    <xdr:sp macro="" textlink="">
      <xdr:nvSpPr>
        <xdr:cNvPr id="125" name="n_1mainValue【道路】&#10;一人当たり延長"/>
        <xdr:cNvSpPr txBox="1"/>
      </xdr:nvSpPr>
      <xdr:spPr>
        <a:xfrm>
          <a:off x="9391727" y="634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6476</xdr:rowOff>
    </xdr:from>
    <xdr:ext cx="469744" cy="259045"/>
    <xdr:sp macro="" textlink="">
      <xdr:nvSpPr>
        <xdr:cNvPr id="126" name="n_2mainValue【道路】&#10;一人当たり延長"/>
        <xdr:cNvSpPr txBox="1"/>
      </xdr:nvSpPr>
      <xdr:spPr>
        <a:xfrm>
          <a:off x="8515427" y="63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55"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31115</xdr:rowOff>
    </xdr:from>
    <xdr:to>
      <xdr:col>24</xdr:col>
      <xdr:colOff>114300</xdr:colOff>
      <xdr:row>58</xdr:row>
      <xdr:rowOff>132715</xdr:rowOff>
    </xdr:to>
    <xdr:sp macro="" textlink="">
      <xdr:nvSpPr>
        <xdr:cNvPr id="164" name="楕円 163"/>
        <xdr:cNvSpPr/>
      </xdr:nvSpPr>
      <xdr:spPr>
        <a:xfrm>
          <a:off x="4584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9542</xdr:rowOff>
    </xdr:from>
    <xdr:ext cx="405111" cy="259045"/>
    <xdr:sp macro="" textlink="">
      <xdr:nvSpPr>
        <xdr:cNvPr id="165" name="【橋りょう・トンネル】&#10;有形固定資産減価償却率該当値テキスト"/>
        <xdr:cNvSpPr txBox="1"/>
      </xdr:nvSpPr>
      <xdr:spPr>
        <a:xfrm>
          <a:off x="4673600" y="995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50165</xdr:rowOff>
    </xdr:from>
    <xdr:to>
      <xdr:col>20</xdr:col>
      <xdr:colOff>38100</xdr:colOff>
      <xdr:row>58</xdr:row>
      <xdr:rowOff>151765</xdr:rowOff>
    </xdr:to>
    <xdr:sp macro="" textlink="">
      <xdr:nvSpPr>
        <xdr:cNvPr id="166" name="楕円 165"/>
        <xdr:cNvSpPr/>
      </xdr:nvSpPr>
      <xdr:spPr>
        <a:xfrm>
          <a:off x="3746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81915</xdr:rowOff>
    </xdr:from>
    <xdr:to>
      <xdr:col>24</xdr:col>
      <xdr:colOff>63500</xdr:colOff>
      <xdr:row>58</xdr:row>
      <xdr:rowOff>100965</xdr:rowOff>
    </xdr:to>
    <xdr:cxnSp macro="">
      <xdr:nvCxnSpPr>
        <xdr:cNvPr id="167" name="直線コネクタ 166"/>
        <xdr:cNvCxnSpPr/>
      </xdr:nvCxnSpPr>
      <xdr:spPr>
        <a:xfrm flipV="1">
          <a:off x="3797300" y="100260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76835</xdr:rowOff>
    </xdr:from>
    <xdr:to>
      <xdr:col>15</xdr:col>
      <xdr:colOff>101600</xdr:colOff>
      <xdr:row>59</xdr:row>
      <xdr:rowOff>6985</xdr:rowOff>
    </xdr:to>
    <xdr:sp macro="" textlink="">
      <xdr:nvSpPr>
        <xdr:cNvPr id="168" name="楕円 167"/>
        <xdr:cNvSpPr/>
      </xdr:nvSpPr>
      <xdr:spPr>
        <a:xfrm>
          <a:off x="2857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100965</xdr:rowOff>
    </xdr:from>
    <xdr:to>
      <xdr:col>19</xdr:col>
      <xdr:colOff>177800</xdr:colOff>
      <xdr:row>58</xdr:row>
      <xdr:rowOff>127635</xdr:rowOff>
    </xdr:to>
    <xdr:cxnSp macro="">
      <xdr:nvCxnSpPr>
        <xdr:cNvPr id="169" name="直線コネクタ 168"/>
        <xdr:cNvCxnSpPr/>
      </xdr:nvCxnSpPr>
      <xdr:spPr>
        <a:xfrm flipV="1">
          <a:off x="2908300" y="100450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0"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71"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142892</xdr:rowOff>
    </xdr:from>
    <xdr:ext cx="405111" cy="259045"/>
    <xdr:sp macro="" textlink="">
      <xdr:nvSpPr>
        <xdr:cNvPr id="172" name="n_1mainValue【橋りょう・トンネル】&#10;有形固定資産減価償却率"/>
        <xdr:cNvSpPr txBox="1"/>
      </xdr:nvSpPr>
      <xdr:spPr>
        <a:xfrm>
          <a:off x="35820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169562</xdr:rowOff>
    </xdr:from>
    <xdr:ext cx="405111" cy="259045"/>
    <xdr:sp macro="" textlink="">
      <xdr:nvSpPr>
        <xdr:cNvPr id="173" name="n_2mainValue【橋りょう・トンネル】&#10;有形固定資産減価償却率"/>
        <xdr:cNvSpPr txBox="1"/>
      </xdr:nvSpPr>
      <xdr:spPr>
        <a:xfrm>
          <a:off x="270574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200"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5531</xdr:rowOff>
    </xdr:from>
    <xdr:to>
      <xdr:col>55</xdr:col>
      <xdr:colOff>50800</xdr:colOff>
      <xdr:row>60</xdr:row>
      <xdr:rowOff>107131</xdr:rowOff>
    </xdr:to>
    <xdr:sp macro="" textlink="">
      <xdr:nvSpPr>
        <xdr:cNvPr id="209" name="楕円 208"/>
        <xdr:cNvSpPr/>
      </xdr:nvSpPr>
      <xdr:spPr>
        <a:xfrm>
          <a:off x="10426700" y="102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28408</xdr:rowOff>
    </xdr:from>
    <xdr:ext cx="599010" cy="259045"/>
    <xdr:sp macro="" textlink="">
      <xdr:nvSpPr>
        <xdr:cNvPr id="210" name="【橋りょう・トンネル】&#10;一人当たり有形固定資産（償却資産）額該当値テキスト"/>
        <xdr:cNvSpPr txBox="1"/>
      </xdr:nvSpPr>
      <xdr:spPr>
        <a:xfrm>
          <a:off x="10515600" y="1014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14932</xdr:rowOff>
    </xdr:from>
    <xdr:to>
      <xdr:col>50</xdr:col>
      <xdr:colOff>165100</xdr:colOff>
      <xdr:row>60</xdr:row>
      <xdr:rowOff>116532</xdr:rowOff>
    </xdr:to>
    <xdr:sp macro="" textlink="">
      <xdr:nvSpPr>
        <xdr:cNvPr id="211" name="楕円 210"/>
        <xdr:cNvSpPr/>
      </xdr:nvSpPr>
      <xdr:spPr>
        <a:xfrm>
          <a:off x="9588500" y="103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56331</xdr:rowOff>
    </xdr:from>
    <xdr:to>
      <xdr:col>55</xdr:col>
      <xdr:colOff>0</xdr:colOff>
      <xdr:row>60</xdr:row>
      <xdr:rowOff>65732</xdr:rowOff>
    </xdr:to>
    <xdr:cxnSp macro="">
      <xdr:nvCxnSpPr>
        <xdr:cNvPr id="212" name="直線コネクタ 211"/>
        <xdr:cNvCxnSpPr/>
      </xdr:nvCxnSpPr>
      <xdr:spPr>
        <a:xfrm flipV="1">
          <a:off x="9639300" y="10343331"/>
          <a:ext cx="8382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20514</xdr:rowOff>
    </xdr:from>
    <xdr:to>
      <xdr:col>46</xdr:col>
      <xdr:colOff>38100</xdr:colOff>
      <xdr:row>60</xdr:row>
      <xdr:rowOff>122114</xdr:rowOff>
    </xdr:to>
    <xdr:sp macro="" textlink="">
      <xdr:nvSpPr>
        <xdr:cNvPr id="213" name="楕円 212"/>
        <xdr:cNvSpPr/>
      </xdr:nvSpPr>
      <xdr:spPr>
        <a:xfrm>
          <a:off x="8699500" y="103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65732</xdr:rowOff>
    </xdr:from>
    <xdr:to>
      <xdr:col>50</xdr:col>
      <xdr:colOff>114300</xdr:colOff>
      <xdr:row>60</xdr:row>
      <xdr:rowOff>71314</xdr:rowOff>
    </xdr:to>
    <xdr:cxnSp macro="">
      <xdr:nvCxnSpPr>
        <xdr:cNvPr id="214" name="直線コネクタ 213"/>
        <xdr:cNvCxnSpPr/>
      </xdr:nvCxnSpPr>
      <xdr:spPr>
        <a:xfrm flipV="1">
          <a:off x="8750300" y="10352732"/>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15"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113570</xdr:rowOff>
    </xdr:from>
    <xdr:ext cx="534377" cy="259045"/>
    <xdr:sp macro="" textlink="">
      <xdr:nvSpPr>
        <xdr:cNvPr id="216" name="n_2aveValue【橋りょう・トンネル】&#10;一人当たり有形固定資産（償却資産）額"/>
        <xdr:cNvSpPr txBox="1"/>
      </xdr:nvSpPr>
      <xdr:spPr>
        <a:xfrm>
          <a:off x="8483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133059</xdr:rowOff>
    </xdr:from>
    <xdr:ext cx="599010" cy="259045"/>
    <xdr:sp macro="" textlink="">
      <xdr:nvSpPr>
        <xdr:cNvPr id="217" name="n_1mainValue【橋りょう・トンネル】&#10;一人当たり有形固定資産（償却資産）額"/>
        <xdr:cNvSpPr txBox="1"/>
      </xdr:nvSpPr>
      <xdr:spPr>
        <a:xfrm>
          <a:off x="9327095" y="100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138641</xdr:rowOff>
    </xdr:from>
    <xdr:ext cx="599010" cy="259045"/>
    <xdr:sp macro="" textlink="">
      <xdr:nvSpPr>
        <xdr:cNvPr id="218" name="n_2mainValue【橋りょう・トンネル】&#10;一人当たり有形固定資産（償却資産）額"/>
        <xdr:cNvSpPr txBox="1"/>
      </xdr:nvSpPr>
      <xdr:spPr>
        <a:xfrm>
          <a:off x="8450795" y="1008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48"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143511</xdr:rowOff>
    </xdr:from>
    <xdr:to>
      <xdr:col>24</xdr:col>
      <xdr:colOff>114300</xdr:colOff>
      <xdr:row>78</xdr:row>
      <xdr:rowOff>73661</xdr:rowOff>
    </xdr:to>
    <xdr:sp macro="" textlink="">
      <xdr:nvSpPr>
        <xdr:cNvPr id="257" name="楕円 256"/>
        <xdr:cNvSpPr/>
      </xdr:nvSpPr>
      <xdr:spPr>
        <a:xfrm>
          <a:off x="45847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58438</xdr:rowOff>
    </xdr:from>
    <xdr:ext cx="405111" cy="259045"/>
    <xdr:sp macro="" textlink="">
      <xdr:nvSpPr>
        <xdr:cNvPr id="258" name="【公営住宅】&#10;有形固定資産減価償却率該当値テキスト"/>
        <xdr:cNvSpPr txBox="1"/>
      </xdr:nvSpPr>
      <xdr:spPr>
        <a:xfrm>
          <a:off x="4673600" y="1326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128270</xdr:rowOff>
    </xdr:from>
    <xdr:to>
      <xdr:col>20</xdr:col>
      <xdr:colOff>38100</xdr:colOff>
      <xdr:row>78</xdr:row>
      <xdr:rowOff>58420</xdr:rowOff>
    </xdr:to>
    <xdr:sp macro="" textlink="">
      <xdr:nvSpPr>
        <xdr:cNvPr id="259" name="楕円 258"/>
        <xdr:cNvSpPr/>
      </xdr:nvSpPr>
      <xdr:spPr>
        <a:xfrm>
          <a:off x="3746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7620</xdr:rowOff>
    </xdr:from>
    <xdr:to>
      <xdr:col>24</xdr:col>
      <xdr:colOff>63500</xdr:colOff>
      <xdr:row>78</xdr:row>
      <xdr:rowOff>22861</xdr:rowOff>
    </xdr:to>
    <xdr:cxnSp macro="">
      <xdr:nvCxnSpPr>
        <xdr:cNvPr id="260" name="直線コネクタ 259"/>
        <xdr:cNvCxnSpPr/>
      </xdr:nvCxnSpPr>
      <xdr:spPr>
        <a:xfrm>
          <a:off x="3797300" y="133807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17780</xdr:rowOff>
    </xdr:from>
    <xdr:to>
      <xdr:col>15</xdr:col>
      <xdr:colOff>101600</xdr:colOff>
      <xdr:row>78</xdr:row>
      <xdr:rowOff>119380</xdr:rowOff>
    </xdr:to>
    <xdr:sp macro="" textlink="">
      <xdr:nvSpPr>
        <xdr:cNvPr id="261" name="楕円 260"/>
        <xdr:cNvSpPr/>
      </xdr:nvSpPr>
      <xdr:spPr>
        <a:xfrm>
          <a:off x="2857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7620</xdr:rowOff>
    </xdr:from>
    <xdr:to>
      <xdr:col>19</xdr:col>
      <xdr:colOff>177800</xdr:colOff>
      <xdr:row>78</xdr:row>
      <xdr:rowOff>68580</xdr:rowOff>
    </xdr:to>
    <xdr:cxnSp macro="">
      <xdr:nvCxnSpPr>
        <xdr:cNvPr id="262" name="直線コネクタ 261"/>
        <xdr:cNvCxnSpPr/>
      </xdr:nvCxnSpPr>
      <xdr:spPr>
        <a:xfrm flipV="1">
          <a:off x="2908300" y="13380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63"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264" name="n_2aveValue【公営住宅】&#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74947</xdr:rowOff>
    </xdr:from>
    <xdr:ext cx="405111" cy="259045"/>
    <xdr:sp macro="" textlink="">
      <xdr:nvSpPr>
        <xdr:cNvPr id="265" name="n_1mainValue【公営住宅】&#10;有形固定資産減価償却率"/>
        <xdr:cNvSpPr txBox="1"/>
      </xdr:nvSpPr>
      <xdr:spPr>
        <a:xfrm>
          <a:off x="35820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135907</xdr:rowOff>
    </xdr:from>
    <xdr:ext cx="405111" cy="259045"/>
    <xdr:sp macro="" textlink="">
      <xdr:nvSpPr>
        <xdr:cNvPr id="266" name="n_2mainValue【公営住宅】&#10;有形固定資産減価償却率"/>
        <xdr:cNvSpPr txBox="1"/>
      </xdr:nvSpPr>
      <xdr:spPr>
        <a:xfrm>
          <a:off x="27057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93"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50851</xdr:rowOff>
    </xdr:from>
    <xdr:to>
      <xdr:col>55</xdr:col>
      <xdr:colOff>50800</xdr:colOff>
      <xdr:row>83</xdr:row>
      <xdr:rowOff>152451</xdr:rowOff>
    </xdr:to>
    <xdr:sp macro="" textlink="">
      <xdr:nvSpPr>
        <xdr:cNvPr id="302" name="楕円 301"/>
        <xdr:cNvSpPr/>
      </xdr:nvSpPr>
      <xdr:spPr>
        <a:xfrm>
          <a:off x="10426700" y="142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29278</xdr:rowOff>
    </xdr:from>
    <xdr:ext cx="469744" cy="259045"/>
    <xdr:sp macro="" textlink="">
      <xdr:nvSpPr>
        <xdr:cNvPr id="303" name="【公営住宅】&#10;一人当たり面積該当値テキスト"/>
        <xdr:cNvSpPr txBox="1"/>
      </xdr:nvSpPr>
      <xdr:spPr>
        <a:xfrm>
          <a:off x="10515600"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52679</xdr:rowOff>
    </xdr:from>
    <xdr:to>
      <xdr:col>50</xdr:col>
      <xdr:colOff>165100</xdr:colOff>
      <xdr:row>83</xdr:row>
      <xdr:rowOff>154279</xdr:rowOff>
    </xdr:to>
    <xdr:sp macro="" textlink="">
      <xdr:nvSpPr>
        <xdr:cNvPr id="304" name="楕円 303"/>
        <xdr:cNvSpPr/>
      </xdr:nvSpPr>
      <xdr:spPr>
        <a:xfrm>
          <a:off x="9588500" y="1428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101651</xdr:rowOff>
    </xdr:from>
    <xdr:to>
      <xdr:col>55</xdr:col>
      <xdr:colOff>0</xdr:colOff>
      <xdr:row>83</xdr:row>
      <xdr:rowOff>103479</xdr:rowOff>
    </xdr:to>
    <xdr:cxnSp macro="">
      <xdr:nvCxnSpPr>
        <xdr:cNvPr id="305" name="直線コネクタ 304"/>
        <xdr:cNvCxnSpPr/>
      </xdr:nvCxnSpPr>
      <xdr:spPr>
        <a:xfrm flipV="1">
          <a:off x="9639300" y="1433200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06" name="楕円 305"/>
        <xdr:cNvSpPr/>
      </xdr:nvSpPr>
      <xdr:spPr>
        <a:xfrm>
          <a:off x="8699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81535</xdr:rowOff>
    </xdr:from>
    <xdr:to>
      <xdr:col>50</xdr:col>
      <xdr:colOff>114300</xdr:colOff>
      <xdr:row>83</xdr:row>
      <xdr:rowOff>103479</xdr:rowOff>
    </xdr:to>
    <xdr:cxnSp macro="">
      <xdr:nvCxnSpPr>
        <xdr:cNvPr id="307" name="直線コネクタ 306"/>
        <xdr:cNvCxnSpPr/>
      </xdr:nvCxnSpPr>
      <xdr:spPr>
        <a:xfrm>
          <a:off x="8750300" y="14311885"/>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308"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309"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145406</xdr:rowOff>
    </xdr:from>
    <xdr:ext cx="469744" cy="259045"/>
    <xdr:sp macro="" textlink="">
      <xdr:nvSpPr>
        <xdr:cNvPr id="310" name="n_1mainValue【公営住宅】&#10;一人当たり面積"/>
        <xdr:cNvSpPr txBox="1"/>
      </xdr:nvSpPr>
      <xdr:spPr>
        <a:xfrm>
          <a:off x="93917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123462</xdr:rowOff>
    </xdr:from>
    <xdr:ext cx="469744" cy="259045"/>
    <xdr:sp macro="" textlink="">
      <xdr:nvSpPr>
        <xdr:cNvPr id="311" name="n_2mainValue【公営住宅】&#10;一人当たり面積"/>
        <xdr:cNvSpPr txBox="1"/>
      </xdr:nvSpPr>
      <xdr:spPr>
        <a:xfrm>
          <a:off x="8515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50" name="直線コネクタ 34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5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52" name="直線コネクタ 35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5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54" name="直線コネクタ 35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55"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56" name="フローチャート: 判断 35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57" name="フローチャート: 判断 35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58" name="フローチャート: 判断 35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93980</xdr:rowOff>
    </xdr:from>
    <xdr:to>
      <xdr:col>85</xdr:col>
      <xdr:colOff>177800</xdr:colOff>
      <xdr:row>36</xdr:row>
      <xdr:rowOff>24130</xdr:rowOff>
    </xdr:to>
    <xdr:sp macro="" textlink="">
      <xdr:nvSpPr>
        <xdr:cNvPr id="364" name="楕円 363"/>
        <xdr:cNvSpPr/>
      </xdr:nvSpPr>
      <xdr:spPr>
        <a:xfrm>
          <a:off x="16268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116857</xdr:rowOff>
    </xdr:from>
    <xdr:ext cx="405111" cy="259045"/>
    <xdr:sp macro="" textlink="">
      <xdr:nvSpPr>
        <xdr:cNvPr id="365" name="【認定こども園・幼稚園・保育所】&#10;有形固定資産減価償却率該当値テキスト"/>
        <xdr:cNvSpPr txBox="1"/>
      </xdr:nvSpPr>
      <xdr:spPr>
        <a:xfrm>
          <a:off x="163576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73406</xdr:rowOff>
    </xdr:from>
    <xdr:to>
      <xdr:col>81</xdr:col>
      <xdr:colOff>101600</xdr:colOff>
      <xdr:row>36</xdr:row>
      <xdr:rowOff>3556</xdr:rowOff>
    </xdr:to>
    <xdr:sp macro="" textlink="">
      <xdr:nvSpPr>
        <xdr:cNvPr id="366" name="楕円 365"/>
        <xdr:cNvSpPr/>
      </xdr:nvSpPr>
      <xdr:spPr>
        <a:xfrm>
          <a:off x="15430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124206</xdr:rowOff>
    </xdr:from>
    <xdr:to>
      <xdr:col>85</xdr:col>
      <xdr:colOff>127000</xdr:colOff>
      <xdr:row>35</xdr:row>
      <xdr:rowOff>144780</xdr:rowOff>
    </xdr:to>
    <xdr:cxnSp macro="">
      <xdr:nvCxnSpPr>
        <xdr:cNvPr id="367" name="直線コネクタ 366"/>
        <xdr:cNvCxnSpPr/>
      </xdr:nvCxnSpPr>
      <xdr:spPr>
        <a:xfrm>
          <a:off x="15481300" y="612495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98552</xdr:rowOff>
    </xdr:from>
    <xdr:to>
      <xdr:col>76</xdr:col>
      <xdr:colOff>165100</xdr:colOff>
      <xdr:row>36</xdr:row>
      <xdr:rowOff>28702</xdr:rowOff>
    </xdr:to>
    <xdr:sp macro="" textlink="">
      <xdr:nvSpPr>
        <xdr:cNvPr id="368" name="楕円 367"/>
        <xdr:cNvSpPr/>
      </xdr:nvSpPr>
      <xdr:spPr>
        <a:xfrm>
          <a:off x="14541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124206</xdr:rowOff>
    </xdr:from>
    <xdr:to>
      <xdr:col>81</xdr:col>
      <xdr:colOff>50800</xdr:colOff>
      <xdr:row>35</xdr:row>
      <xdr:rowOff>149352</xdr:rowOff>
    </xdr:to>
    <xdr:cxnSp macro="">
      <xdr:nvCxnSpPr>
        <xdr:cNvPr id="369" name="直線コネクタ 368"/>
        <xdr:cNvCxnSpPr/>
      </xdr:nvCxnSpPr>
      <xdr:spPr>
        <a:xfrm flipV="1">
          <a:off x="14592300" y="612495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70"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70121</xdr:rowOff>
    </xdr:from>
    <xdr:ext cx="405111" cy="259045"/>
    <xdr:sp macro="" textlink="">
      <xdr:nvSpPr>
        <xdr:cNvPr id="371" name="n_2aveValue【認定こども園・幼稚園・保育所】&#10;有形固定資産減価償却率"/>
        <xdr:cNvSpPr txBox="1"/>
      </xdr:nvSpPr>
      <xdr:spPr>
        <a:xfrm>
          <a:off x="14389744"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20083</xdr:rowOff>
    </xdr:from>
    <xdr:ext cx="405111" cy="259045"/>
    <xdr:sp macro="" textlink="">
      <xdr:nvSpPr>
        <xdr:cNvPr id="372" name="n_1mainValue【認定こども園・幼稚園・保育所】&#10;有形固定資産減価償却率"/>
        <xdr:cNvSpPr txBox="1"/>
      </xdr:nvSpPr>
      <xdr:spPr>
        <a:xfrm>
          <a:off x="152660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45229</xdr:rowOff>
    </xdr:from>
    <xdr:ext cx="405111" cy="259045"/>
    <xdr:sp macro="" textlink="">
      <xdr:nvSpPr>
        <xdr:cNvPr id="373" name="n_2mainValue【認定こども園・幼稚園・保育所】&#10;有形固定資産減価償却率"/>
        <xdr:cNvSpPr txBox="1"/>
      </xdr:nvSpPr>
      <xdr:spPr>
        <a:xfrm>
          <a:off x="143897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97" name="直線コネクタ 396"/>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98"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99" name="直線コネクタ 398"/>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00"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01" name="直線コネクタ 40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02"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03" name="フローチャート: 判断 40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04" name="フローチャート: 判断 403"/>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5" name="フローチャート: 判断 40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11" name="楕円 410"/>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12" name="【認定こども園・幼稚園・保育所】&#10;一人当たり面積該当値テキスト"/>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xdr:rowOff>
    </xdr:from>
    <xdr:to>
      <xdr:col>112</xdr:col>
      <xdr:colOff>38100</xdr:colOff>
      <xdr:row>40</xdr:row>
      <xdr:rowOff>111760</xdr:rowOff>
    </xdr:to>
    <xdr:sp macro="" textlink="">
      <xdr:nvSpPr>
        <xdr:cNvPr id="413" name="楕円 412"/>
        <xdr:cNvSpPr/>
      </xdr:nvSpPr>
      <xdr:spPr>
        <a:xfrm>
          <a:off x="2127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60960</xdr:rowOff>
    </xdr:to>
    <xdr:cxnSp macro="">
      <xdr:nvCxnSpPr>
        <xdr:cNvPr id="414" name="直線コネクタ 413"/>
        <xdr:cNvCxnSpPr/>
      </xdr:nvCxnSpPr>
      <xdr:spPr>
        <a:xfrm flipV="1">
          <a:off x="21323300" y="6911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xdr:rowOff>
    </xdr:from>
    <xdr:to>
      <xdr:col>107</xdr:col>
      <xdr:colOff>101600</xdr:colOff>
      <xdr:row>40</xdr:row>
      <xdr:rowOff>111760</xdr:rowOff>
    </xdr:to>
    <xdr:sp macro="" textlink="">
      <xdr:nvSpPr>
        <xdr:cNvPr id="415" name="楕円 414"/>
        <xdr:cNvSpPr/>
      </xdr:nvSpPr>
      <xdr:spPr>
        <a:xfrm>
          <a:off x="20383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60960</xdr:rowOff>
    </xdr:from>
    <xdr:to>
      <xdr:col>111</xdr:col>
      <xdr:colOff>177800</xdr:colOff>
      <xdr:row>40</xdr:row>
      <xdr:rowOff>60960</xdr:rowOff>
    </xdr:to>
    <xdr:cxnSp macro="">
      <xdr:nvCxnSpPr>
        <xdr:cNvPr id="416" name="直線コネクタ 415"/>
        <xdr:cNvCxnSpPr/>
      </xdr:nvCxnSpPr>
      <xdr:spPr>
        <a:xfrm>
          <a:off x="20434300" y="691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17"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1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102887</xdr:rowOff>
    </xdr:from>
    <xdr:ext cx="469744" cy="259045"/>
    <xdr:sp macro="" textlink="">
      <xdr:nvSpPr>
        <xdr:cNvPr id="419" name="n_1mainValue【認定こども園・幼稚園・保育所】&#10;一人当たり面積"/>
        <xdr:cNvSpPr txBox="1"/>
      </xdr:nvSpPr>
      <xdr:spPr>
        <a:xfrm>
          <a:off x="210757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102887</xdr:rowOff>
    </xdr:from>
    <xdr:ext cx="469744" cy="259045"/>
    <xdr:sp macro="" textlink="">
      <xdr:nvSpPr>
        <xdr:cNvPr id="420" name="n_2mainValue【認定こども園・幼稚園・保育所】&#10;一人当たり面積"/>
        <xdr:cNvSpPr txBox="1"/>
      </xdr:nvSpPr>
      <xdr:spPr>
        <a:xfrm>
          <a:off x="20199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45" name="直線コネクタ 444"/>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4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47" name="直線コネクタ 44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9" name="直線コネクタ 44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50"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1" name="フローチャート: 判断 45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52" name="フローチャート: 判断 451"/>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53" name="フローチャート: 判断 45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9" name="楕円 458"/>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121937</xdr:rowOff>
    </xdr:from>
    <xdr:ext cx="405111" cy="259045"/>
    <xdr:sp macro="" textlink="">
      <xdr:nvSpPr>
        <xdr:cNvPr id="460" name="【学校施設】&#10;有形固定資産減価償却率該当値テキスト"/>
        <xdr:cNvSpPr txBox="1"/>
      </xdr:nvSpPr>
      <xdr:spPr>
        <a:xfrm>
          <a:off x="16357600"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61" name="楕円 460"/>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57150</xdr:rowOff>
    </xdr:to>
    <xdr:cxnSp macro="">
      <xdr:nvCxnSpPr>
        <xdr:cNvPr id="462" name="直線コネクタ 461"/>
        <xdr:cNvCxnSpPr/>
      </xdr:nvCxnSpPr>
      <xdr:spPr>
        <a:xfrm flipV="1">
          <a:off x="15481300" y="101384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463" name="楕円 462"/>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91440</xdr:rowOff>
    </xdr:to>
    <xdr:cxnSp macro="">
      <xdr:nvCxnSpPr>
        <xdr:cNvPr id="464" name="直線コネクタ 463"/>
        <xdr:cNvCxnSpPr/>
      </xdr:nvCxnSpPr>
      <xdr:spPr>
        <a:xfrm flipV="1">
          <a:off x="14592300" y="10172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65"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66"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467" name="n_1mainValue【学校施設】&#10;有形固定資産減価償却率"/>
        <xdr:cNvSpPr txBox="1"/>
      </xdr:nvSpPr>
      <xdr:spPr>
        <a:xfrm>
          <a:off x="15266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133367</xdr:rowOff>
    </xdr:from>
    <xdr:ext cx="405111" cy="259045"/>
    <xdr:sp macro="" textlink="">
      <xdr:nvSpPr>
        <xdr:cNvPr id="468" name="n_2mainValue【学校施設】&#10;有形固定資産減価償却率"/>
        <xdr:cNvSpPr txBox="1"/>
      </xdr:nvSpPr>
      <xdr:spPr>
        <a:xfrm>
          <a:off x="14389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95" name="直線コネクタ 494"/>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96"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97" name="直線コネクタ 49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8"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9" name="直線コネクタ 498"/>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00"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01" name="フローチャート: 判断 500"/>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02" name="フローチャート: 判断 501"/>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03" name="フローチャート: 判断 502"/>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84727</xdr:rowOff>
    </xdr:from>
    <xdr:to>
      <xdr:col>116</xdr:col>
      <xdr:colOff>114300</xdr:colOff>
      <xdr:row>59</xdr:row>
      <xdr:rowOff>14877</xdr:rowOff>
    </xdr:to>
    <xdr:sp macro="" textlink="">
      <xdr:nvSpPr>
        <xdr:cNvPr id="509" name="楕円 508"/>
        <xdr:cNvSpPr/>
      </xdr:nvSpPr>
      <xdr:spPr>
        <a:xfrm>
          <a:off x="221107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107604</xdr:rowOff>
    </xdr:from>
    <xdr:ext cx="469744" cy="259045"/>
    <xdr:sp macro="" textlink="">
      <xdr:nvSpPr>
        <xdr:cNvPr id="510" name="【学校施設】&#10;一人当たり面積該当値テキスト"/>
        <xdr:cNvSpPr txBox="1"/>
      </xdr:nvSpPr>
      <xdr:spPr>
        <a:xfrm>
          <a:off x="22199600" y="988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89626</xdr:rowOff>
    </xdr:from>
    <xdr:to>
      <xdr:col>112</xdr:col>
      <xdr:colOff>38100</xdr:colOff>
      <xdr:row>59</xdr:row>
      <xdr:rowOff>19776</xdr:rowOff>
    </xdr:to>
    <xdr:sp macro="" textlink="">
      <xdr:nvSpPr>
        <xdr:cNvPr id="511" name="楕円 510"/>
        <xdr:cNvSpPr/>
      </xdr:nvSpPr>
      <xdr:spPr>
        <a:xfrm>
          <a:off x="21272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135527</xdr:rowOff>
    </xdr:from>
    <xdr:to>
      <xdr:col>116</xdr:col>
      <xdr:colOff>63500</xdr:colOff>
      <xdr:row>58</xdr:row>
      <xdr:rowOff>140426</xdr:rowOff>
    </xdr:to>
    <xdr:cxnSp macro="">
      <xdr:nvCxnSpPr>
        <xdr:cNvPr id="512" name="直線コネクタ 511"/>
        <xdr:cNvCxnSpPr/>
      </xdr:nvCxnSpPr>
      <xdr:spPr>
        <a:xfrm flipV="1">
          <a:off x="21323300" y="1007962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99423</xdr:rowOff>
    </xdr:from>
    <xdr:to>
      <xdr:col>107</xdr:col>
      <xdr:colOff>101600</xdr:colOff>
      <xdr:row>59</xdr:row>
      <xdr:rowOff>29573</xdr:rowOff>
    </xdr:to>
    <xdr:sp macro="" textlink="">
      <xdr:nvSpPr>
        <xdr:cNvPr id="513" name="楕円 512"/>
        <xdr:cNvSpPr/>
      </xdr:nvSpPr>
      <xdr:spPr>
        <a:xfrm>
          <a:off x="20383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140426</xdr:rowOff>
    </xdr:from>
    <xdr:to>
      <xdr:col>111</xdr:col>
      <xdr:colOff>177800</xdr:colOff>
      <xdr:row>58</xdr:row>
      <xdr:rowOff>150223</xdr:rowOff>
    </xdr:to>
    <xdr:cxnSp macro="">
      <xdr:nvCxnSpPr>
        <xdr:cNvPr id="514" name="直線コネクタ 513"/>
        <xdr:cNvCxnSpPr/>
      </xdr:nvCxnSpPr>
      <xdr:spPr>
        <a:xfrm flipV="1">
          <a:off x="20434300" y="100845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15"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120304</xdr:rowOff>
    </xdr:from>
    <xdr:ext cx="469744" cy="259045"/>
    <xdr:sp macro="" textlink="">
      <xdr:nvSpPr>
        <xdr:cNvPr id="516" name="n_2aveValue【学校施設】&#10;一人当たり面積"/>
        <xdr:cNvSpPr txBox="1"/>
      </xdr:nvSpPr>
      <xdr:spPr>
        <a:xfrm>
          <a:off x="20199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36303</xdr:rowOff>
    </xdr:from>
    <xdr:ext cx="469744" cy="259045"/>
    <xdr:sp macro="" textlink="">
      <xdr:nvSpPr>
        <xdr:cNvPr id="517" name="n_1mainValue【学校施設】&#10;一人当たり面積"/>
        <xdr:cNvSpPr txBox="1"/>
      </xdr:nvSpPr>
      <xdr:spPr>
        <a:xfrm>
          <a:off x="21075727" y="980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46100</xdr:rowOff>
    </xdr:from>
    <xdr:ext cx="469744" cy="259045"/>
    <xdr:sp macro="" textlink="">
      <xdr:nvSpPr>
        <xdr:cNvPr id="518" name="n_2mainValue【学校施設】&#10;一人当たり面積"/>
        <xdr:cNvSpPr txBox="1"/>
      </xdr:nvSpPr>
      <xdr:spPr>
        <a:xfrm>
          <a:off x="20199427" y="981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43" name="直線コネクタ 54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4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45" name="直線コネクタ 54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4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47" name="直線コネクタ 54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48"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49" name="フローチャート: 判断 54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50" name="フローチャート: 判断 54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51" name="フローチャート: 判断 55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57" name="楕円 556"/>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558" name="【児童館】&#10;有形固定資産減価償却率該当値テキスト"/>
        <xdr:cNvSpPr txBox="1"/>
      </xdr:nvSpPr>
      <xdr:spPr>
        <a:xfrm>
          <a:off x="16357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61595</xdr:rowOff>
    </xdr:from>
    <xdr:to>
      <xdr:col>81</xdr:col>
      <xdr:colOff>101600</xdr:colOff>
      <xdr:row>81</xdr:row>
      <xdr:rowOff>163195</xdr:rowOff>
    </xdr:to>
    <xdr:sp macro="" textlink="">
      <xdr:nvSpPr>
        <xdr:cNvPr id="559" name="楕円 558"/>
        <xdr:cNvSpPr/>
      </xdr:nvSpPr>
      <xdr:spPr>
        <a:xfrm>
          <a:off x="15430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112395</xdr:rowOff>
    </xdr:to>
    <xdr:cxnSp macro="">
      <xdr:nvCxnSpPr>
        <xdr:cNvPr id="560" name="直線コネクタ 559"/>
        <xdr:cNvCxnSpPr/>
      </xdr:nvCxnSpPr>
      <xdr:spPr>
        <a:xfrm flipV="1">
          <a:off x="15481300" y="139598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78739</xdr:rowOff>
    </xdr:from>
    <xdr:to>
      <xdr:col>76</xdr:col>
      <xdr:colOff>165100</xdr:colOff>
      <xdr:row>82</xdr:row>
      <xdr:rowOff>8889</xdr:rowOff>
    </xdr:to>
    <xdr:sp macro="" textlink="">
      <xdr:nvSpPr>
        <xdr:cNvPr id="561" name="楕円 560"/>
        <xdr:cNvSpPr/>
      </xdr:nvSpPr>
      <xdr:spPr>
        <a:xfrm>
          <a:off x="14541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112395</xdr:rowOff>
    </xdr:from>
    <xdr:to>
      <xdr:col>81</xdr:col>
      <xdr:colOff>50800</xdr:colOff>
      <xdr:row>81</xdr:row>
      <xdr:rowOff>129539</xdr:rowOff>
    </xdr:to>
    <xdr:cxnSp macro="">
      <xdr:nvCxnSpPr>
        <xdr:cNvPr id="562" name="直線コネクタ 561"/>
        <xdr:cNvCxnSpPr/>
      </xdr:nvCxnSpPr>
      <xdr:spPr>
        <a:xfrm flipV="1">
          <a:off x="14592300" y="139998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563"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564" name="n_2aveValue【児童館】&#10;有形固定資産減価償却率"/>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8272</xdr:rowOff>
    </xdr:from>
    <xdr:ext cx="405111" cy="259045"/>
    <xdr:sp macro="" textlink="">
      <xdr:nvSpPr>
        <xdr:cNvPr id="565" name="n_1mainValue【児童館】&#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566" name="n_2main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90" name="直線コネクタ 58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9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92" name="直線コネクタ 59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9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94" name="直線コネクタ 59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95"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96" name="フローチャート: 判断 59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97" name="フローチャート: 判断 59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98" name="フローチャート: 判断 59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604" name="楕円 603"/>
        <xdr:cNvSpPr/>
      </xdr:nvSpPr>
      <xdr:spPr>
        <a:xfrm>
          <a:off x="22110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05" name="【児童館】&#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606" name="楕円 605"/>
        <xdr:cNvSpPr/>
      </xdr:nvSpPr>
      <xdr:spPr>
        <a:xfrm>
          <a:off x="21272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82550</xdr:rowOff>
    </xdr:from>
    <xdr:to>
      <xdr:col>116</xdr:col>
      <xdr:colOff>63500</xdr:colOff>
      <xdr:row>85</xdr:row>
      <xdr:rowOff>82550</xdr:rowOff>
    </xdr:to>
    <xdr:cxnSp macro="">
      <xdr:nvCxnSpPr>
        <xdr:cNvPr id="607" name="直線コネクタ 606"/>
        <xdr:cNvCxnSpPr/>
      </xdr:nvCxnSpPr>
      <xdr:spPr>
        <a:xfrm>
          <a:off x="21323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31750</xdr:rowOff>
    </xdr:from>
    <xdr:to>
      <xdr:col>107</xdr:col>
      <xdr:colOff>101600</xdr:colOff>
      <xdr:row>85</xdr:row>
      <xdr:rowOff>133350</xdr:rowOff>
    </xdr:to>
    <xdr:sp macro="" textlink="">
      <xdr:nvSpPr>
        <xdr:cNvPr id="608" name="楕円 607"/>
        <xdr:cNvSpPr/>
      </xdr:nvSpPr>
      <xdr:spPr>
        <a:xfrm>
          <a:off x="20383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82550</xdr:rowOff>
    </xdr:from>
    <xdr:to>
      <xdr:col>111</xdr:col>
      <xdr:colOff>177800</xdr:colOff>
      <xdr:row>85</xdr:row>
      <xdr:rowOff>82550</xdr:rowOff>
    </xdr:to>
    <xdr:cxnSp macro="">
      <xdr:nvCxnSpPr>
        <xdr:cNvPr id="609" name="直線コネクタ 608"/>
        <xdr:cNvCxnSpPr/>
      </xdr:nvCxnSpPr>
      <xdr:spPr>
        <a:xfrm>
          <a:off x="20434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10" name="n_1ave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611" name="n_2aveValue【児童館】&#10;一人当たり面積"/>
        <xdr:cNvSpPr txBox="1"/>
      </xdr:nvSpPr>
      <xdr:spPr>
        <a:xfrm>
          <a:off x="20199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149877</xdr:rowOff>
    </xdr:from>
    <xdr:ext cx="469744" cy="259045"/>
    <xdr:sp macro="" textlink="">
      <xdr:nvSpPr>
        <xdr:cNvPr id="612" name="n_1mainValue【児童館】&#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613" name="n_2mainValue【児童館】&#10;一人当たり面積"/>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38" name="直線コネクタ 637"/>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39"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40" name="直線コネクタ 639"/>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43"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44" name="フローチャート: 判断 643"/>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5" name="フローチャート: 判断 644"/>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46" name="フローチャート: 判断 645"/>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652" name="楕円 651"/>
        <xdr:cNvSpPr/>
      </xdr:nvSpPr>
      <xdr:spPr>
        <a:xfrm>
          <a:off x="16268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6366</xdr:rowOff>
    </xdr:from>
    <xdr:ext cx="405111" cy="259045"/>
    <xdr:sp macro="" textlink="">
      <xdr:nvSpPr>
        <xdr:cNvPr id="653" name="【公民館】&#10;有形固定資産減価償却率該当値テキスト"/>
        <xdr:cNvSpPr txBox="1"/>
      </xdr:nvSpPr>
      <xdr:spPr>
        <a:xfrm>
          <a:off x="16357600"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12064</xdr:rowOff>
    </xdr:from>
    <xdr:to>
      <xdr:col>81</xdr:col>
      <xdr:colOff>101600</xdr:colOff>
      <xdr:row>104</xdr:row>
      <xdr:rowOff>113664</xdr:rowOff>
    </xdr:to>
    <xdr:sp macro="" textlink="">
      <xdr:nvSpPr>
        <xdr:cNvPr id="654" name="楕円 653"/>
        <xdr:cNvSpPr/>
      </xdr:nvSpPr>
      <xdr:spPr>
        <a:xfrm>
          <a:off x="15430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34289</xdr:rowOff>
    </xdr:from>
    <xdr:to>
      <xdr:col>85</xdr:col>
      <xdr:colOff>127000</xdr:colOff>
      <xdr:row>104</xdr:row>
      <xdr:rowOff>62864</xdr:rowOff>
    </xdr:to>
    <xdr:cxnSp macro="">
      <xdr:nvCxnSpPr>
        <xdr:cNvPr id="655" name="直線コネクタ 654"/>
        <xdr:cNvCxnSpPr/>
      </xdr:nvCxnSpPr>
      <xdr:spPr>
        <a:xfrm flipV="1">
          <a:off x="15481300" y="178650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656" name="楕円 655"/>
        <xdr:cNvSpPr/>
      </xdr:nvSpPr>
      <xdr:spPr>
        <a:xfrm>
          <a:off x="14541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62864</xdr:rowOff>
    </xdr:from>
    <xdr:to>
      <xdr:col>81</xdr:col>
      <xdr:colOff>50800</xdr:colOff>
      <xdr:row>104</xdr:row>
      <xdr:rowOff>97155</xdr:rowOff>
    </xdr:to>
    <xdr:cxnSp macro="">
      <xdr:nvCxnSpPr>
        <xdr:cNvPr id="657" name="直線コネクタ 656"/>
        <xdr:cNvCxnSpPr/>
      </xdr:nvCxnSpPr>
      <xdr:spPr>
        <a:xfrm flipV="1">
          <a:off x="14592300" y="178936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658"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59" name="n_2ave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130191</xdr:rowOff>
    </xdr:from>
    <xdr:ext cx="405111" cy="259045"/>
    <xdr:sp macro="" textlink="">
      <xdr:nvSpPr>
        <xdr:cNvPr id="660" name="n_1mainValue【公民館】&#10;有形固定資産減価償却率"/>
        <xdr:cNvSpPr txBox="1"/>
      </xdr:nvSpPr>
      <xdr:spPr>
        <a:xfrm>
          <a:off x="152660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164482</xdr:rowOff>
    </xdr:from>
    <xdr:ext cx="405111" cy="259045"/>
    <xdr:sp macro="" textlink="">
      <xdr:nvSpPr>
        <xdr:cNvPr id="661" name="n_2mainValue【公民館】&#10;有形固定資産減価償却率"/>
        <xdr:cNvSpPr txBox="1"/>
      </xdr:nvSpPr>
      <xdr:spPr>
        <a:xfrm>
          <a:off x="143897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85" name="直線コネクタ 684"/>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86"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87" name="直線コネクタ 686"/>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88"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89" name="直線コネクタ 688"/>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90"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1" name="フローチャート: 判断 69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2" name="フローチャート: 判断 69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3" name="フローチャート: 判断 69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699" name="楕円 698"/>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137177</xdr:rowOff>
    </xdr:from>
    <xdr:ext cx="469744" cy="259045"/>
    <xdr:sp macro="" textlink="">
      <xdr:nvSpPr>
        <xdr:cNvPr id="700" name="【公民館】&#10;一人当たり面積該当値テキスト"/>
        <xdr:cNvSpPr txBox="1"/>
      </xdr:nvSpPr>
      <xdr:spPr>
        <a:xfrm>
          <a:off x="22199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701" name="楕円 700"/>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38100</xdr:rowOff>
    </xdr:to>
    <xdr:cxnSp macro="">
      <xdr:nvCxnSpPr>
        <xdr:cNvPr id="702" name="直線コネクタ 701"/>
        <xdr:cNvCxnSpPr/>
      </xdr:nvCxnSpPr>
      <xdr:spPr>
        <a:xfrm>
          <a:off x="21323300" y="1821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703" name="楕円 702"/>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45720</xdr:rowOff>
    </xdr:to>
    <xdr:cxnSp macro="">
      <xdr:nvCxnSpPr>
        <xdr:cNvPr id="704" name="直線コネクタ 703"/>
        <xdr:cNvCxnSpPr/>
      </xdr:nvCxnSpPr>
      <xdr:spPr>
        <a:xfrm flipV="1">
          <a:off x="20434300" y="1821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05"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6"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707" name="n_1mainValue【公民館】&#10;一人当たり面積"/>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113047</xdr:rowOff>
    </xdr:from>
    <xdr:ext cx="469744" cy="259045"/>
    <xdr:sp macro="" textlink="">
      <xdr:nvSpPr>
        <xdr:cNvPr id="708" name="n_2mainValue【公民館】&#10;一人当たり面積"/>
        <xdr:cNvSpPr txBox="1"/>
      </xdr:nvSpPr>
      <xdr:spPr>
        <a:xfrm>
          <a:off x="20199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道路</a:t>
          </a:r>
          <a:r>
            <a:rPr kumimoji="1" lang="ja-JP" altLang="ja-JP" sz="1400">
              <a:solidFill>
                <a:schemeClr val="dk1"/>
              </a:solidFill>
              <a:effectLst/>
              <a:latin typeface="+mn-lt"/>
              <a:ea typeface="+mn-ea"/>
              <a:cs typeface="+mn-cs"/>
            </a:rPr>
            <a:t>の有形固定資産減価償却率</a:t>
          </a:r>
          <a:r>
            <a:rPr kumimoji="1" lang="ja-JP" altLang="ja-JP" sz="1400">
              <a:solidFill>
                <a:schemeClr val="dk1"/>
              </a:solidFill>
              <a:effectLst/>
              <a:latin typeface="+mn-ea"/>
              <a:ea typeface="+mn-ea"/>
              <a:cs typeface="+mn-cs"/>
            </a:rPr>
            <a:t>については、西部縦貫道線など都市計画道路の整備などの近年の積極的な投資に</a:t>
          </a:r>
          <a:r>
            <a:rPr kumimoji="1" lang="ja-JP" altLang="en-US" sz="1400">
              <a:solidFill>
                <a:schemeClr val="dk1"/>
              </a:solidFill>
              <a:effectLst/>
              <a:latin typeface="+mn-ea"/>
              <a:ea typeface="+mn-ea"/>
              <a:cs typeface="+mn-cs"/>
            </a:rPr>
            <a:t>加え、長寿命化事業に取り組んでいる成果に</a:t>
          </a:r>
          <a:r>
            <a:rPr kumimoji="1" lang="ja-JP" altLang="ja-JP" sz="1400">
              <a:solidFill>
                <a:schemeClr val="dk1"/>
              </a:solidFill>
              <a:effectLst/>
              <a:latin typeface="+mn-ea"/>
              <a:ea typeface="+mn-ea"/>
              <a:cs typeface="+mn-cs"/>
            </a:rPr>
            <a:t>より、類似団体を下回って</a:t>
          </a:r>
          <a:r>
            <a:rPr kumimoji="1" lang="ja-JP" altLang="en-US" sz="1400">
              <a:solidFill>
                <a:schemeClr val="dk1"/>
              </a:solidFill>
              <a:effectLst/>
              <a:latin typeface="+mn-ea"/>
              <a:ea typeface="+mn-ea"/>
              <a:cs typeface="+mn-cs"/>
            </a:rPr>
            <a:t>いる</a:t>
          </a:r>
          <a:r>
            <a:rPr kumimoji="1" lang="ja-JP" altLang="ja-JP" sz="1400">
              <a:solidFill>
                <a:schemeClr val="dk1"/>
              </a:solidFill>
              <a:effectLst/>
              <a:latin typeface="+mn-ea"/>
              <a:ea typeface="+mn-ea"/>
              <a:cs typeface="+mn-cs"/>
            </a:rPr>
            <a:t>。</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一方、</a:t>
          </a:r>
          <a:r>
            <a:rPr kumimoji="1" lang="ja-JP" altLang="en-US" sz="1400">
              <a:solidFill>
                <a:schemeClr val="dk1"/>
              </a:solidFill>
              <a:effectLst/>
              <a:latin typeface="+mn-ea"/>
              <a:ea typeface="+mn-ea"/>
              <a:cs typeface="+mn-cs"/>
            </a:rPr>
            <a:t>公営住宅</a:t>
          </a:r>
          <a:r>
            <a:rPr kumimoji="1" lang="ja-JP" altLang="ja-JP" sz="1400">
              <a:solidFill>
                <a:schemeClr val="dk1"/>
              </a:solidFill>
              <a:effectLst/>
              <a:latin typeface="+mn-ea"/>
              <a:ea typeface="+mn-ea"/>
              <a:cs typeface="+mn-cs"/>
            </a:rPr>
            <a:t>等については、</a:t>
          </a:r>
          <a:r>
            <a:rPr kumimoji="1" lang="ja-JP" altLang="en-US" sz="1400">
              <a:solidFill>
                <a:schemeClr val="dk1"/>
              </a:solidFill>
              <a:effectLst/>
              <a:latin typeface="+mn-ea"/>
              <a:ea typeface="+mn-ea"/>
              <a:cs typeface="+mn-cs"/>
            </a:rPr>
            <a:t>新規建設を停止しているため、有形固定資産減価償却率は</a:t>
          </a:r>
          <a:r>
            <a:rPr kumimoji="1" lang="ja-JP" altLang="ja-JP" sz="1400">
              <a:solidFill>
                <a:schemeClr val="dk1"/>
              </a:solidFill>
              <a:effectLst/>
              <a:latin typeface="+mn-lt"/>
              <a:ea typeface="+mn-ea"/>
              <a:cs typeface="+mn-cs"/>
            </a:rPr>
            <a:t>類似団体</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ea"/>
              <a:ea typeface="+mn-ea"/>
              <a:cs typeface="+mn-cs"/>
            </a:rPr>
            <a:t>上回って</a:t>
          </a:r>
          <a:r>
            <a:rPr kumimoji="1" lang="ja-JP" altLang="en-US" sz="1400">
              <a:solidFill>
                <a:schemeClr val="dk1"/>
              </a:solidFill>
              <a:effectLst/>
              <a:latin typeface="+mn-ea"/>
              <a:ea typeface="+mn-ea"/>
              <a:cs typeface="+mn-cs"/>
            </a:rPr>
            <a:t>おり、</a:t>
          </a:r>
          <a:r>
            <a:rPr kumimoji="1" lang="ja-JP" altLang="ja-JP" sz="1400">
              <a:solidFill>
                <a:schemeClr val="dk1"/>
              </a:solidFill>
              <a:effectLst/>
              <a:latin typeface="+mn-lt"/>
              <a:ea typeface="+mn-ea"/>
              <a:cs typeface="+mn-cs"/>
            </a:rPr>
            <a:t>老朽化</a:t>
          </a:r>
          <a:r>
            <a:rPr kumimoji="1" lang="ja-JP" altLang="en-US" sz="1400">
              <a:solidFill>
                <a:schemeClr val="dk1"/>
              </a:solidFill>
              <a:effectLst/>
              <a:latin typeface="+mn-lt"/>
              <a:ea typeface="+mn-ea"/>
              <a:cs typeface="+mn-cs"/>
            </a:rPr>
            <a:t>が進行している</a:t>
          </a:r>
          <a:r>
            <a:rPr kumimoji="1" lang="ja-JP" altLang="ja-JP" sz="1400">
              <a:solidFill>
                <a:schemeClr val="dk1"/>
              </a:solidFill>
              <a:effectLst/>
              <a:latin typeface="+mn-ea"/>
              <a:ea typeface="+mn-ea"/>
              <a:cs typeface="+mn-cs"/>
            </a:rPr>
            <a:t>。</a:t>
          </a:r>
          <a:endParaRPr lang="ja-JP" altLang="ja-JP" sz="14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411,554
402,462
203.60
160,925,951
153,690,414
6,936,750
83,164,555
133,527,749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84455</xdr:rowOff>
    </xdr:from>
    <xdr:to>
      <xdr:col>24</xdr:col>
      <xdr:colOff>114300</xdr:colOff>
      <xdr:row>41</xdr:row>
      <xdr:rowOff>14605</xdr:rowOff>
    </xdr:to>
    <xdr:sp macro="" textlink="">
      <xdr:nvSpPr>
        <xdr:cNvPr id="69" name="楕円 68"/>
        <xdr:cNvSpPr/>
      </xdr:nvSpPr>
      <xdr:spPr>
        <a:xfrm>
          <a:off x="4584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62882</xdr:rowOff>
    </xdr:from>
    <xdr:ext cx="405111" cy="259045"/>
    <xdr:sp macro="" textlink="">
      <xdr:nvSpPr>
        <xdr:cNvPr id="70" name="【図書館】&#10;有形固定資産減価償却率該当値テキスト"/>
        <xdr:cNvSpPr txBox="1"/>
      </xdr:nvSpPr>
      <xdr:spPr>
        <a:xfrm>
          <a:off x="4673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147320</xdr:rowOff>
    </xdr:from>
    <xdr:to>
      <xdr:col>20</xdr:col>
      <xdr:colOff>38100</xdr:colOff>
      <xdr:row>41</xdr:row>
      <xdr:rowOff>77470</xdr:rowOff>
    </xdr:to>
    <xdr:sp macro="" textlink="">
      <xdr:nvSpPr>
        <xdr:cNvPr id="71" name="楕円 70"/>
        <xdr:cNvSpPr/>
      </xdr:nvSpPr>
      <xdr:spPr>
        <a:xfrm>
          <a:off x="3746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135255</xdr:rowOff>
    </xdr:from>
    <xdr:to>
      <xdr:col>24</xdr:col>
      <xdr:colOff>63500</xdr:colOff>
      <xdr:row>41</xdr:row>
      <xdr:rowOff>26670</xdr:rowOff>
    </xdr:to>
    <xdr:cxnSp macro="">
      <xdr:nvCxnSpPr>
        <xdr:cNvPr id="72" name="直線コネクタ 71"/>
        <xdr:cNvCxnSpPr/>
      </xdr:nvCxnSpPr>
      <xdr:spPr>
        <a:xfrm flipV="1">
          <a:off x="3797300" y="699325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38735</xdr:rowOff>
    </xdr:from>
    <xdr:to>
      <xdr:col>15</xdr:col>
      <xdr:colOff>101600</xdr:colOff>
      <xdr:row>41</xdr:row>
      <xdr:rowOff>140335</xdr:rowOff>
    </xdr:to>
    <xdr:sp macro="" textlink="">
      <xdr:nvSpPr>
        <xdr:cNvPr id="73" name="楕円 72"/>
        <xdr:cNvSpPr/>
      </xdr:nvSpPr>
      <xdr:spPr>
        <a:xfrm>
          <a:off x="2857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26670</xdr:rowOff>
    </xdr:from>
    <xdr:to>
      <xdr:col>19</xdr:col>
      <xdr:colOff>177800</xdr:colOff>
      <xdr:row>41</xdr:row>
      <xdr:rowOff>89535</xdr:rowOff>
    </xdr:to>
    <xdr:cxnSp macro="">
      <xdr:nvCxnSpPr>
        <xdr:cNvPr id="74" name="直線コネクタ 73"/>
        <xdr:cNvCxnSpPr/>
      </xdr:nvCxnSpPr>
      <xdr:spPr>
        <a:xfrm flipV="1">
          <a:off x="2908300" y="70561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75"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6"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68597</xdr:rowOff>
    </xdr:from>
    <xdr:ext cx="340478" cy="259045"/>
    <xdr:sp macro="" textlink="">
      <xdr:nvSpPr>
        <xdr:cNvPr id="77" name="n_1mainValue【図書館】&#10;有形固定資産減価償却率"/>
        <xdr:cNvSpPr txBox="1"/>
      </xdr:nvSpPr>
      <xdr:spPr>
        <a:xfrm>
          <a:off x="3614361" y="7098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131462</xdr:rowOff>
    </xdr:from>
    <xdr:ext cx="340478" cy="259045"/>
    <xdr:sp macro="" textlink="">
      <xdr:nvSpPr>
        <xdr:cNvPr id="78" name="n_2mainValue【図書館】&#10;有形固定資産減価償却率"/>
        <xdr:cNvSpPr txBox="1"/>
      </xdr:nvSpPr>
      <xdr:spPr>
        <a:xfrm>
          <a:off x="2738061"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9"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123372</xdr:rowOff>
    </xdr:from>
    <xdr:to>
      <xdr:col>55</xdr:col>
      <xdr:colOff>50800</xdr:colOff>
      <xdr:row>37</xdr:row>
      <xdr:rowOff>53522</xdr:rowOff>
    </xdr:to>
    <xdr:sp macro="" textlink="">
      <xdr:nvSpPr>
        <xdr:cNvPr id="118" name="楕円 117"/>
        <xdr:cNvSpPr/>
      </xdr:nvSpPr>
      <xdr:spPr>
        <a:xfrm>
          <a:off x="10426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146249</xdr:rowOff>
    </xdr:from>
    <xdr:ext cx="469744" cy="259045"/>
    <xdr:sp macro="" textlink="">
      <xdr:nvSpPr>
        <xdr:cNvPr id="119" name="【図書館】&#10;一人当たり面積該当値テキスト"/>
        <xdr:cNvSpPr txBox="1"/>
      </xdr:nvSpPr>
      <xdr:spPr>
        <a:xfrm>
          <a:off x="10515600"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123372</xdr:rowOff>
    </xdr:from>
    <xdr:to>
      <xdr:col>50</xdr:col>
      <xdr:colOff>165100</xdr:colOff>
      <xdr:row>37</xdr:row>
      <xdr:rowOff>53522</xdr:rowOff>
    </xdr:to>
    <xdr:sp macro="" textlink="">
      <xdr:nvSpPr>
        <xdr:cNvPr id="120" name="楕円 119"/>
        <xdr:cNvSpPr/>
      </xdr:nvSpPr>
      <xdr:spPr>
        <a:xfrm>
          <a:off x="958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2722</xdr:rowOff>
    </xdr:from>
    <xdr:to>
      <xdr:col>55</xdr:col>
      <xdr:colOff>0</xdr:colOff>
      <xdr:row>37</xdr:row>
      <xdr:rowOff>2722</xdr:rowOff>
    </xdr:to>
    <xdr:cxnSp macro="">
      <xdr:nvCxnSpPr>
        <xdr:cNvPr id="121" name="直線コネクタ 120"/>
        <xdr:cNvCxnSpPr/>
      </xdr:nvCxnSpPr>
      <xdr:spPr>
        <a:xfrm>
          <a:off x="9639300" y="6346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123372</xdr:rowOff>
    </xdr:from>
    <xdr:to>
      <xdr:col>46</xdr:col>
      <xdr:colOff>38100</xdr:colOff>
      <xdr:row>37</xdr:row>
      <xdr:rowOff>53522</xdr:rowOff>
    </xdr:to>
    <xdr:sp macro="" textlink="">
      <xdr:nvSpPr>
        <xdr:cNvPr id="122" name="楕円 121"/>
        <xdr:cNvSpPr/>
      </xdr:nvSpPr>
      <xdr:spPr>
        <a:xfrm>
          <a:off x="869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2722</xdr:rowOff>
    </xdr:from>
    <xdr:to>
      <xdr:col>50</xdr:col>
      <xdr:colOff>114300</xdr:colOff>
      <xdr:row>37</xdr:row>
      <xdr:rowOff>2722</xdr:rowOff>
    </xdr:to>
    <xdr:cxnSp macro="">
      <xdr:nvCxnSpPr>
        <xdr:cNvPr id="123" name="直線コネクタ 122"/>
        <xdr:cNvCxnSpPr/>
      </xdr:nvCxnSpPr>
      <xdr:spPr>
        <a:xfrm>
          <a:off x="8750300" y="6346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24"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36484</xdr:rowOff>
    </xdr:from>
    <xdr:ext cx="469744" cy="259045"/>
    <xdr:sp macro="" textlink="">
      <xdr:nvSpPr>
        <xdr:cNvPr id="125" name="n_2aveValue【図書館】&#10;一人当たり面積"/>
        <xdr:cNvSpPr txBox="1"/>
      </xdr:nvSpPr>
      <xdr:spPr>
        <a:xfrm>
          <a:off x="85154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70049</xdr:rowOff>
    </xdr:from>
    <xdr:ext cx="469744" cy="259045"/>
    <xdr:sp macro="" textlink="">
      <xdr:nvSpPr>
        <xdr:cNvPr id="126" name="n_1mainValue【図書館】&#10;一人当たり面積"/>
        <xdr:cNvSpPr txBox="1"/>
      </xdr:nvSpPr>
      <xdr:spPr>
        <a:xfrm>
          <a:off x="93917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70049</xdr:rowOff>
    </xdr:from>
    <xdr:ext cx="469744" cy="259045"/>
    <xdr:sp macro="" textlink="">
      <xdr:nvSpPr>
        <xdr:cNvPr id="127" name="n_2mainValue【図書館】&#10;一人当たり面積"/>
        <xdr:cNvSpPr txBox="1"/>
      </xdr:nvSpPr>
      <xdr:spPr>
        <a:xfrm>
          <a:off x="8515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55"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24638</xdr:rowOff>
    </xdr:from>
    <xdr:to>
      <xdr:col>24</xdr:col>
      <xdr:colOff>114300</xdr:colOff>
      <xdr:row>58</xdr:row>
      <xdr:rowOff>126238</xdr:rowOff>
    </xdr:to>
    <xdr:sp macro="" textlink="">
      <xdr:nvSpPr>
        <xdr:cNvPr id="164" name="楕円 163"/>
        <xdr:cNvSpPr/>
      </xdr:nvSpPr>
      <xdr:spPr>
        <a:xfrm>
          <a:off x="45847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47515</xdr:rowOff>
    </xdr:from>
    <xdr:ext cx="405111" cy="259045"/>
    <xdr:sp macro="" textlink="">
      <xdr:nvSpPr>
        <xdr:cNvPr id="165" name="【体育館・プール】&#10;有形固定資産減価償却率該当値テキスト"/>
        <xdr:cNvSpPr txBox="1"/>
      </xdr:nvSpPr>
      <xdr:spPr>
        <a:xfrm>
          <a:off x="4673600" y="982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66" name="楕円 165"/>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75438</xdr:rowOff>
    </xdr:from>
    <xdr:to>
      <xdr:col>24</xdr:col>
      <xdr:colOff>63500</xdr:colOff>
      <xdr:row>58</xdr:row>
      <xdr:rowOff>102870</xdr:rowOff>
    </xdr:to>
    <xdr:cxnSp macro="">
      <xdr:nvCxnSpPr>
        <xdr:cNvPr id="167" name="直線コネクタ 166"/>
        <xdr:cNvCxnSpPr/>
      </xdr:nvCxnSpPr>
      <xdr:spPr>
        <a:xfrm flipV="1">
          <a:off x="3797300" y="1001953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170942</xdr:rowOff>
    </xdr:from>
    <xdr:to>
      <xdr:col>15</xdr:col>
      <xdr:colOff>101600</xdr:colOff>
      <xdr:row>57</xdr:row>
      <xdr:rowOff>101092</xdr:rowOff>
    </xdr:to>
    <xdr:sp macro="" textlink="">
      <xdr:nvSpPr>
        <xdr:cNvPr id="168" name="楕円 167"/>
        <xdr:cNvSpPr/>
      </xdr:nvSpPr>
      <xdr:spPr>
        <a:xfrm>
          <a:off x="2857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50292</xdr:rowOff>
    </xdr:from>
    <xdr:to>
      <xdr:col>19</xdr:col>
      <xdr:colOff>177800</xdr:colOff>
      <xdr:row>58</xdr:row>
      <xdr:rowOff>102870</xdr:rowOff>
    </xdr:to>
    <xdr:cxnSp macro="">
      <xdr:nvCxnSpPr>
        <xdr:cNvPr id="169" name="直線コネクタ 168"/>
        <xdr:cNvCxnSpPr/>
      </xdr:nvCxnSpPr>
      <xdr:spPr>
        <a:xfrm>
          <a:off x="2908300" y="982294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70"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171" name="n_2aveValue【体育館・プール】&#10;有形固定資産減価償却率"/>
        <xdr:cNvSpPr txBox="1"/>
      </xdr:nvSpPr>
      <xdr:spPr>
        <a:xfrm>
          <a:off x="2705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172" name="n_1mainValue【体育館・プール】&#10;有形固定資産減価償却率"/>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117619</xdr:rowOff>
    </xdr:from>
    <xdr:ext cx="405111" cy="259045"/>
    <xdr:sp macro="" textlink="">
      <xdr:nvSpPr>
        <xdr:cNvPr id="173" name="n_2mainValue【体育館・プール】&#10;有形固定資産減価償却率"/>
        <xdr:cNvSpPr txBox="1"/>
      </xdr:nvSpPr>
      <xdr:spPr>
        <a:xfrm>
          <a:off x="2705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200"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09" name="楕円 208"/>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10" name="【体育館・プール】&#10;一人当たり面積該当値テキスト"/>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11" name="楕円 210"/>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22860</xdr:rowOff>
    </xdr:to>
    <xdr:cxnSp macro="">
      <xdr:nvCxnSpPr>
        <xdr:cNvPr id="212" name="直線コネクタ 211"/>
        <xdr:cNvCxnSpPr/>
      </xdr:nvCxnSpPr>
      <xdr:spPr>
        <a:xfrm>
          <a:off x="9639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13" name="楕円 212"/>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45720</xdr:rowOff>
    </xdr:to>
    <xdr:cxnSp macro="">
      <xdr:nvCxnSpPr>
        <xdr:cNvPr id="214" name="直線コネクタ 213"/>
        <xdr:cNvCxnSpPr/>
      </xdr:nvCxnSpPr>
      <xdr:spPr>
        <a:xfrm flipV="1">
          <a:off x="8750300" y="10652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15"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16"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17" name="n_1mainValue【体育館・プール】&#10;一人当たり面積"/>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18"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46"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85598</xdr:rowOff>
    </xdr:from>
    <xdr:to>
      <xdr:col>24</xdr:col>
      <xdr:colOff>114300</xdr:colOff>
      <xdr:row>78</xdr:row>
      <xdr:rowOff>15748</xdr:rowOff>
    </xdr:to>
    <xdr:sp macro="" textlink="">
      <xdr:nvSpPr>
        <xdr:cNvPr id="255" name="楕円 254"/>
        <xdr:cNvSpPr/>
      </xdr:nvSpPr>
      <xdr:spPr>
        <a:xfrm>
          <a:off x="4584700" y="132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525</xdr:rowOff>
    </xdr:from>
    <xdr:ext cx="405111" cy="259045"/>
    <xdr:sp macro="" textlink="">
      <xdr:nvSpPr>
        <xdr:cNvPr id="256" name="【福祉施設】&#10;有形固定資産減価償却率該当値テキスト"/>
        <xdr:cNvSpPr txBox="1"/>
      </xdr:nvSpPr>
      <xdr:spPr>
        <a:xfrm>
          <a:off x="4673600" y="13202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122174</xdr:rowOff>
    </xdr:from>
    <xdr:to>
      <xdr:col>20</xdr:col>
      <xdr:colOff>38100</xdr:colOff>
      <xdr:row>78</xdr:row>
      <xdr:rowOff>52324</xdr:rowOff>
    </xdr:to>
    <xdr:sp macro="" textlink="">
      <xdr:nvSpPr>
        <xdr:cNvPr id="257" name="楕円 256"/>
        <xdr:cNvSpPr/>
      </xdr:nvSpPr>
      <xdr:spPr>
        <a:xfrm>
          <a:off x="3746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136398</xdr:rowOff>
    </xdr:from>
    <xdr:to>
      <xdr:col>24</xdr:col>
      <xdr:colOff>63500</xdr:colOff>
      <xdr:row>78</xdr:row>
      <xdr:rowOff>1524</xdr:rowOff>
    </xdr:to>
    <xdr:cxnSp macro="">
      <xdr:nvCxnSpPr>
        <xdr:cNvPr id="258" name="直線コネクタ 257"/>
        <xdr:cNvCxnSpPr/>
      </xdr:nvCxnSpPr>
      <xdr:spPr>
        <a:xfrm flipV="1">
          <a:off x="3797300" y="133380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149606</xdr:rowOff>
    </xdr:from>
    <xdr:to>
      <xdr:col>15</xdr:col>
      <xdr:colOff>101600</xdr:colOff>
      <xdr:row>78</xdr:row>
      <xdr:rowOff>79756</xdr:rowOff>
    </xdr:to>
    <xdr:sp macro="" textlink="">
      <xdr:nvSpPr>
        <xdr:cNvPr id="259" name="楕円 258"/>
        <xdr:cNvSpPr/>
      </xdr:nvSpPr>
      <xdr:spPr>
        <a:xfrm>
          <a:off x="2857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xdr:rowOff>
    </xdr:from>
    <xdr:to>
      <xdr:col>19</xdr:col>
      <xdr:colOff>177800</xdr:colOff>
      <xdr:row>78</xdr:row>
      <xdr:rowOff>28956</xdr:rowOff>
    </xdr:to>
    <xdr:cxnSp macro="">
      <xdr:nvCxnSpPr>
        <xdr:cNvPr id="260" name="直線コネクタ 259"/>
        <xdr:cNvCxnSpPr/>
      </xdr:nvCxnSpPr>
      <xdr:spPr>
        <a:xfrm flipV="1">
          <a:off x="2908300" y="13374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61"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96029</xdr:rowOff>
    </xdr:from>
    <xdr:ext cx="405111" cy="259045"/>
    <xdr:sp macro="" textlink="">
      <xdr:nvSpPr>
        <xdr:cNvPr id="262" name="n_2aveValue【福祉施設】&#10;有形固定資産減価償却率"/>
        <xdr:cNvSpPr txBox="1"/>
      </xdr:nvSpPr>
      <xdr:spPr>
        <a:xfrm>
          <a:off x="2705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68851</xdr:rowOff>
    </xdr:from>
    <xdr:ext cx="405111" cy="259045"/>
    <xdr:sp macro="" textlink="">
      <xdr:nvSpPr>
        <xdr:cNvPr id="263" name="n_1mainValue【福祉施設】&#10;有形固定資産減価償却率"/>
        <xdr:cNvSpPr txBox="1"/>
      </xdr:nvSpPr>
      <xdr:spPr>
        <a:xfrm>
          <a:off x="3582044" y="1309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96283</xdr:rowOff>
    </xdr:from>
    <xdr:ext cx="405111" cy="259045"/>
    <xdr:sp macro="" textlink="">
      <xdr:nvSpPr>
        <xdr:cNvPr id="264" name="n_2mainValue【福祉施設】&#10;有形固定資産減価償却率"/>
        <xdr:cNvSpPr txBox="1"/>
      </xdr:nvSpPr>
      <xdr:spPr>
        <a:xfrm>
          <a:off x="27057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9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38100</xdr:rowOff>
    </xdr:from>
    <xdr:to>
      <xdr:col>55</xdr:col>
      <xdr:colOff>50800</xdr:colOff>
      <xdr:row>84</xdr:row>
      <xdr:rowOff>139700</xdr:rowOff>
    </xdr:to>
    <xdr:sp macro="" textlink="">
      <xdr:nvSpPr>
        <xdr:cNvPr id="302" name="楕円 301"/>
        <xdr:cNvSpPr/>
      </xdr:nvSpPr>
      <xdr:spPr>
        <a:xfrm>
          <a:off x="10426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03"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38100</xdr:rowOff>
    </xdr:from>
    <xdr:to>
      <xdr:col>50</xdr:col>
      <xdr:colOff>165100</xdr:colOff>
      <xdr:row>84</xdr:row>
      <xdr:rowOff>139700</xdr:rowOff>
    </xdr:to>
    <xdr:sp macro="" textlink="">
      <xdr:nvSpPr>
        <xdr:cNvPr id="304" name="楕円 303"/>
        <xdr:cNvSpPr/>
      </xdr:nvSpPr>
      <xdr:spPr>
        <a:xfrm>
          <a:off x="9588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88900</xdr:rowOff>
    </xdr:from>
    <xdr:to>
      <xdr:col>55</xdr:col>
      <xdr:colOff>0</xdr:colOff>
      <xdr:row>84</xdr:row>
      <xdr:rowOff>88900</xdr:rowOff>
    </xdr:to>
    <xdr:cxnSp macro="">
      <xdr:nvCxnSpPr>
        <xdr:cNvPr id="305" name="直線コネクタ 304"/>
        <xdr:cNvCxnSpPr/>
      </xdr:nvCxnSpPr>
      <xdr:spPr>
        <a:xfrm>
          <a:off x="9639300" y="1449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38100</xdr:rowOff>
    </xdr:from>
    <xdr:to>
      <xdr:col>46</xdr:col>
      <xdr:colOff>38100</xdr:colOff>
      <xdr:row>84</xdr:row>
      <xdr:rowOff>139700</xdr:rowOff>
    </xdr:to>
    <xdr:sp macro="" textlink="">
      <xdr:nvSpPr>
        <xdr:cNvPr id="306" name="楕円 305"/>
        <xdr:cNvSpPr/>
      </xdr:nvSpPr>
      <xdr:spPr>
        <a:xfrm>
          <a:off x="8699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88900</xdr:rowOff>
    </xdr:from>
    <xdr:to>
      <xdr:col>50</xdr:col>
      <xdr:colOff>114300</xdr:colOff>
      <xdr:row>84</xdr:row>
      <xdr:rowOff>88900</xdr:rowOff>
    </xdr:to>
    <xdr:cxnSp macro="">
      <xdr:nvCxnSpPr>
        <xdr:cNvPr id="307" name="直線コネクタ 306"/>
        <xdr:cNvCxnSpPr/>
      </xdr:nvCxnSpPr>
      <xdr:spPr>
        <a:xfrm>
          <a:off x="8750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308"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09"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130827</xdr:rowOff>
    </xdr:from>
    <xdr:ext cx="469744" cy="259045"/>
    <xdr:sp macro="" textlink="">
      <xdr:nvSpPr>
        <xdr:cNvPr id="310" name="n_1mainValue【福祉施設】&#10;一人当たり面積"/>
        <xdr:cNvSpPr txBox="1"/>
      </xdr:nvSpPr>
      <xdr:spPr>
        <a:xfrm>
          <a:off x="9391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130827</xdr:rowOff>
    </xdr:from>
    <xdr:ext cx="469744" cy="259045"/>
    <xdr:sp macro="" textlink="">
      <xdr:nvSpPr>
        <xdr:cNvPr id="311" name="n_2mainValue【福祉施設】&#10;一人当たり面積"/>
        <xdr:cNvSpPr txBox="1"/>
      </xdr:nvSpPr>
      <xdr:spPr>
        <a:xfrm>
          <a:off x="8515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50" name="楕円 349"/>
        <xdr:cNvSpPr/>
      </xdr:nvSpPr>
      <xdr:spPr>
        <a:xfrm>
          <a:off x="4584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92091</xdr:rowOff>
    </xdr:from>
    <xdr:ext cx="405111" cy="259045"/>
    <xdr:sp macro="" textlink="">
      <xdr:nvSpPr>
        <xdr:cNvPr id="351" name="【市民会館】&#10;有形固定資産減価償却率該当値テキスト"/>
        <xdr:cNvSpPr txBox="1"/>
      </xdr:nvSpPr>
      <xdr:spPr>
        <a:xfrm>
          <a:off x="4673600"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99695</xdr:rowOff>
    </xdr:from>
    <xdr:to>
      <xdr:col>20</xdr:col>
      <xdr:colOff>38100</xdr:colOff>
      <xdr:row>105</xdr:row>
      <xdr:rowOff>29845</xdr:rowOff>
    </xdr:to>
    <xdr:sp macro="" textlink="">
      <xdr:nvSpPr>
        <xdr:cNvPr id="352" name="楕円 351"/>
        <xdr:cNvSpPr/>
      </xdr:nvSpPr>
      <xdr:spPr>
        <a:xfrm>
          <a:off x="3746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120014</xdr:rowOff>
    </xdr:from>
    <xdr:to>
      <xdr:col>24</xdr:col>
      <xdr:colOff>63500</xdr:colOff>
      <xdr:row>104</xdr:row>
      <xdr:rowOff>150495</xdr:rowOff>
    </xdr:to>
    <xdr:cxnSp macro="">
      <xdr:nvCxnSpPr>
        <xdr:cNvPr id="353" name="直線コネクタ 352"/>
        <xdr:cNvCxnSpPr/>
      </xdr:nvCxnSpPr>
      <xdr:spPr>
        <a:xfrm flipV="1">
          <a:off x="3797300" y="179508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128270</xdr:rowOff>
    </xdr:from>
    <xdr:to>
      <xdr:col>15</xdr:col>
      <xdr:colOff>101600</xdr:colOff>
      <xdr:row>105</xdr:row>
      <xdr:rowOff>58420</xdr:rowOff>
    </xdr:to>
    <xdr:sp macro="" textlink="">
      <xdr:nvSpPr>
        <xdr:cNvPr id="354" name="楕円 353"/>
        <xdr:cNvSpPr/>
      </xdr:nvSpPr>
      <xdr:spPr>
        <a:xfrm>
          <a:off x="2857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150495</xdr:rowOff>
    </xdr:from>
    <xdr:to>
      <xdr:col>19</xdr:col>
      <xdr:colOff>177800</xdr:colOff>
      <xdr:row>105</xdr:row>
      <xdr:rowOff>7620</xdr:rowOff>
    </xdr:to>
    <xdr:cxnSp macro="">
      <xdr:nvCxnSpPr>
        <xdr:cNvPr id="355" name="直線コネクタ 354"/>
        <xdr:cNvCxnSpPr/>
      </xdr:nvCxnSpPr>
      <xdr:spPr>
        <a:xfrm flipV="1">
          <a:off x="2908300" y="179812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46372</xdr:rowOff>
    </xdr:from>
    <xdr:ext cx="405111" cy="259045"/>
    <xdr:sp macro="" textlink="">
      <xdr:nvSpPr>
        <xdr:cNvPr id="358" name="n_1mainValue【市民会館】&#10;有形固定資産減価償却率"/>
        <xdr:cNvSpPr txBox="1"/>
      </xdr:nvSpPr>
      <xdr:spPr>
        <a:xfrm>
          <a:off x="35820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74947</xdr:rowOff>
    </xdr:from>
    <xdr:ext cx="405111" cy="259045"/>
    <xdr:sp macro="" textlink="">
      <xdr:nvSpPr>
        <xdr:cNvPr id="359" name="n_2mainValue【市民会館】&#10;有形固定資産減価償却率"/>
        <xdr:cNvSpPr txBox="1"/>
      </xdr:nvSpPr>
      <xdr:spPr>
        <a:xfrm>
          <a:off x="2705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88"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67311</xdr:rowOff>
    </xdr:from>
    <xdr:to>
      <xdr:col>55</xdr:col>
      <xdr:colOff>50800</xdr:colOff>
      <xdr:row>103</xdr:row>
      <xdr:rowOff>168911</xdr:rowOff>
    </xdr:to>
    <xdr:sp macro="" textlink="">
      <xdr:nvSpPr>
        <xdr:cNvPr id="397" name="楕円 396"/>
        <xdr:cNvSpPr/>
      </xdr:nvSpPr>
      <xdr:spPr>
        <a:xfrm>
          <a:off x="10426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90188</xdr:rowOff>
    </xdr:from>
    <xdr:ext cx="469744" cy="259045"/>
    <xdr:sp macro="" textlink="">
      <xdr:nvSpPr>
        <xdr:cNvPr id="398" name="【市民会館】&#10;一人当たり面積該当値テキスト"/>
        <xdr:cNvSpPr txBox="1"/>
      </xdr:nvSpPr>
      <xdr:spPr>
        <a:xfrm>
          <a:off x="10515600"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74930</xdr:rowOff>
    </xdr:from>
    <xdr:to>
      <xdr:col>50</xdr:col>
      <xdr:colOff>165100</xdr:colOff>
      <xdr:row>104</xdr:row>
      <xdr:rowOff>5080</xdr:rowOff>
    </xdr:to>
    <xdr:sp macro="" textlink="">
      <xdr:nvSpPr>
        <xdr:cNvPr id="399" name="楕円 398"/>
        <xdr:cNvSpPr/>
      </xdr:nvSpPr>
      <xdr:spPr>
        <a:xfrm>
          <a:off x="9588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118111</xdr:rowOff>
    </xdr:from>
    <xdr:to>
      <xdr:col>55</xdr:col>
      <xdr:colOff>0</xdr:colOff>
      <xdr:row>103</xdr:row>
      <xdr:rowOff>125730</xdr:rowOff>
    </xdr:to>
    <xdr:cxnSp macro="">
      <xdr:nvCxnSpPr>
        <xdr:cNvPr id="400" name="直線コネクタ 399"/>
        <xdr:cNvCxnSpPr/>
      </xdr:nvCxnSpPr>
      <xdr:spPr>
        <a:xfrm flipV="1">
          <a:off x="9639300" y="17777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74930</xdr:rowOff>
    </xdr:from>
    <xdr:to>
      <xdr:col>46</xdr:col>
      <xdr:colOff>38100</xdr:colOff>
      <xdr:row>104</xdr:row>
      <xdr:rowOff>5080</xdr:rowOff>
    </xdr:to>
    <xdr:sp macro="" textlink="">
      <xdr:nvSpPr>
        <xdr:cNvPr id="401" name="楕円 400"/>
        <xdr:cNvSpPr/>
      </xdr:nvSpPr>
      <xdr:spPr>
        <a:xfrm>
          <a:off x="8699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125730</xdr:rowOff>
    </xdr:from>
    <xdr:to>
      <xdr:col>50</xdr:col>
      <xdr:colOff>114300</xdr:colOff>
      <xdr:row>103</xdr:row>
      <xdr:rowOff>125730</xdr:rowOff>
    </xdr:to>
    <xdr:cxnSp macro="">
      <xdr:nvCxnSpPr>
        <xdr:cNvPr id="402" name="直線コネクタ 401"/>
        <xdr:cNvCxnSpPr/>
      </xdr:nvCxnSpPr>
      <xdr:spPr>
        <a:xfrm>
          <a:off x="8750300" y="17785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403"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04" name="n_2aveValue【市民会館】&#10;一人当たり面積"/>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21607</xdr:rowOff>
    </xdr:from>
    <xdr:ext cx="469744" cy="259045"/>
    <xdr:sp macro="" textlink="">
      <xdr:nvSpPr>
        <xdr:cNvPr id="405" name="n_1mainValue【市民会館】&#10;一人当たり面積"/>
        <xdr:cNvSpPr txBox="1"/>
      </xdr:nvSpPr>
      <xdr:spPr>
        <a:xfrm>
          <a:off x="93917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21607</xdr:rowOff>
    </xdr:from>
    <xdr:ext cx="469744" cy="259045"/>
    <xdr:sp macro="" textlink="">
      <xdr:nvSpPr>
        <xdr:cNvPr id="406" name="n_2mainValue【市民会館】&#10;一人当たり面積"/>
        <xdr:cNvSpPr txBox="1"/>
      </xdr:nvSpPr>
      <xdr:spPr>
        <a:xfrm>
          <a:off x="8515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36"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45" name="楕円 444"/>
        <xdr:cNvSpPr/>
      </xdr:nvSpPr>
      <xdr:spPr>
        <a:xfrm>
          <a:off x="16268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104792</xdr:rowOff>
    </xdr:from>
    <xdr:ext cx="405111" cy="259045"/>
    <xdr:sp macro="" textlink="">
      <xdr:nvSpPr>
        <xdr:cNvPr id="446" name="【一般廃棄物処理施設】&#10;有形固定資産減価償却率該当値テキスト"/>
        <xdr:cNvSpPr txBox="1"/>
      </xdr:nvSpPr>
      <xdr:spPr>
        <a:xfrm>
          <a:off x="16357600"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xdr:rowOff>
    </xdr:from>
    <xdr:to>
      <xdr:col>81</xdr:col>
      <xdr:colOff>101600</xdr:colOff>
      <xdr:row>38</xdr:row>
      <xdr:rowOff>117475</xdr:rowOff>
    </xdr:to>
    <xdr:sp macro="" textlink="">
      <xdr:nvSpPr>
        <xdr:cNvPr id="447" name="楕円 446"/>
        <xdr:cNvSpPr/>
      </xdr:nvSpPr>
      <xdr:spPr>
        <a:xfrm>
          <a:off x="15430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xdr:rowOff>
    </xdr:from>
    <xdr:to>
      <xdr:col>85</xdr:col>
      <xdr:colOff>127000</xdr:colOff>
      <xdr:row>38</xdr:row>
      <xdr:rowOff>66675</xdr:rowOff>
    </xdr:to>
    <xdr:cxnSp macro="">
      <xdr:nvCxnSpPr>
        <xdr:cNvPr id="448" name="直線コネクタ 447"/>
        <xdr:cNvCxnSpPr/>
      </xdr:nvCxnSpPr>
      <xdr:spPr>
        <a:xfrm flipV="1">
          <a:off x="15481300" y="652081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49"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50"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108602</xdr:rowOff>
    </xdr:from>
    <xdr:ext cx="405111" cy="259045"/>
    <xdr:sp macro="" textlink="">
      <xdr:nvSpPr>
        <xdr:cNvPr id="451" name="n_1mainValue【一般廃棄物処理施設】&#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5" name="テキスト ボックス 4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67" name="テキスト ボックス 46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69" name="テキスト ボックス 46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5" name="直線コネクタ 474"/>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6"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77" name="直線コネクタ 476"/>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78"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79" name="直線コネクタ 478"/>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80"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1" name="フローチャート: 判断 480"/>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2" name="フローチャート: 判断 481"/>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3" name="フローチャート: 判断 482"/>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83515</xdr:rowOff>
    </xdr:from>
    <xdr:to>
      <xdr:col>116</xdr:col>
      <xdr:colOff>114300</xdr:colOff>
      <xdr:row>38</xdr:row>
      <xdr:rowOff>13665</xdr:rowOff>
    </xdr:to>
    <xdr:sp macro="" textlink="">
      <xdr:nvSpPr>
        <xdr:cNvPr id="489" name="楕円 488"/>
        <xdr:cNvSpPr/>
      </xdr:nvSpPr>
      <xdr:spPr>
        <a:xfrm>
          <a:off x="22110700" y="64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61942</xdr:rowOff>
    </xdr:from>
    <xdr:ext cx="534377" cy="259045"/>
    <xdr:sp macro="" textlink="">
      <xdr:nvSpPr>
        <xdr:cNvPr id="490" name="【一般廃棄物処理施設】&#10;一人当たり有形固定資産（償却資産）額該当値テキスト"/>
        <xdr:cNvSpPr txBox="1"/>
      </xdr:nvSpPr>
      <xdr:spPr>
        <a:xfrm>
          <a:off x="22199600" y="64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97790</xdr:rowOff>
    </xdr:from>
    <xdr:to>
      <xdr:col>112</xdr:col>
      <xdr:colOff>38100</xdr:colOff>
      <xdr:row>38</xdr:row>
      <xdr:rowOff>27940</xdr:rowOff>
    </xdr:to>
    <xdr:sp macro="" textlink="">
      <xdr:nvSpPr>
        <xdr:cNvPr id="491" name="楕円 490"/>
        <xdr:cNvSpPr/>
      </xdr:nvSpPr>
      <xdr:spPr>
        <a:xfrm>
          <a:off x="2127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134315</xdr:rowOff>
    </xdr:from>
    <xdr:to>
      <xdr:col>116</xdr:col>
      <xdr:colOff>63500</xdr:colOff>
      <xdr:row>37</xdr:row>
      <xdr:rowOff>148590</xdr:rowOff>
    </xdr:to>
    <xdr:cxnSp macro="">
      <xdr:nvCxnSpPr>
        <xdr:cNvPr id="492" name="直線コネクタ 491"/>
        <xdr:cNvCxnSpPr/>
      </xdr:nvCxnSpPr>
      <xdr:spPr>
        <a:xfrm flipV="1">
          <a:off x="21323300" y="6477965"/>
          <a:ext cx="8382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93"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94"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19067</xdr:rowOff>
    </xdr:from>
    <xdr:ext cx="534377" cy="259045"/>
    <xdr:sp macro="" textlink="">
      <xdr:nvSpPr>
        <xdr:cNvPr id="495" name="n_1mainValue【一般廃棄物処理施設】&#10;一人当たり有形固定資産（償却資産）額"/>
        <xdr:cNvSpPr txBox="1"/>
      </xdr:nvSpPr>
      <xdr:spPr>
        <a:xfrm>
          <a:off x="21043411" y="65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6" name="テキスト ボックス 50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8" name="テキスト ボックス 50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8" name="テキスト ボックス 51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2" name="直線コネクタ 521"/>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3"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24" name="直線コネクタ 523"/>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25"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26" name="直線コネクタ 525"/>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27"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28" name="フローチャート: 判断 527"/>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29" name="フローチャート: 判断 52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0" name="フローチャート: 判断 529"/>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94524</xdr:rowOff>
    </xdr:from>
    <xdr:to>
      <xdr:col>85</xdr:col>
      <xdr:colOff>177800</xdr:colOff>
      <xdr:row>58</xdr:row>
      <xdr:rowOff>24674</xdr:rowOff>
    </xdr:to>
    <xdr:sp macro="" textlink="">
      <xdr:nvSpPr>
        <xdr:cNvPr id="536" name="楕円 535"/>
        <xdr:cNvSpPr/>
      </xdr:nvSpPr>
      <xdr:spPr>
        <a:xfrm>
          <a:off x="162687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117401</xdr:rowOff>
    </xdr:from>
    <xdr:ext cx="405111" cy="259045"/>
    <xdr:sp macro="" textlink="">
      <xdr:nvSpPr>
        <xdr:cNvPr id="537" name="【保健センター・保健所】&#10;有形固定資産減価償却率該当値テキスト"/>
        <xdr:cNvSpPr txBox="1"/>
      </xdr:nvSpPr>
      <xdr:spPr>
        <a:xfrm>
          <a:off x="16357600" y="971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150041</xdr:rowOff>
    </xdr:from>
    <xdr:to>
      <xdr:col>81</xdr:col>
      <xdr:colOff>101600</xdr:colOff>
      <xdr:row>58</xdr:row>
      <xdr:rowOff>80191</xdr:rowOff>
    </xdr:to>
    <xdr:sp macro="" textlink="">
      <xdr:nvSpPr>
        <xdr:cNvPr id="538" name="楕円 537"/>
        <xdr:cNvSpPr/>
      </xdr:nvSpPr>
      <xdr:spPr>
        <a:xfrm>
          <a:off x="15430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145324</xdr:rowOff>
    </xdr:from>
    <xdr:to>
      <xdr:col>85</xdr:col>
      <xdr:colOff>127000</xdr:colOff>
      <xdr:row>58</xdr:row>
      <xdr:rowOff>29391</xdr:rowOff>
    </xdr:to>
    <xdr:cxnSp macro="">
      <xdr:nvCxnSpPr>
        <xdr:cNvPr id="539" name="直線コネクタ 538"/>
        <xdr:cNvCxnSpPr/>
      </xdr:nvCxnSpPr>
      <xdr:spPr>
        <a:xfrm flipV="1">
          <a:off x="15481300" y="991797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27577</xdr:rowOff>
    </xdr:from>
    <xdr:to>
      <xdr:col>76</xdr:col>
      <xdr:colOff>165100</xdr:colOff>
      <xdr:row>58</xdr:row>
      <xdr:rowOff>129177</xdr:rowOff>
    </xdr:to>
    <xdr:sp macro="" textlink="">
      <xdr:nvSpPr>
        <xdr:cNvPr id="540" name="楕円 539"/>
        <xdr:cNvSpPr/>
      </xdr:nvSpPr>
      <xdr:spPr>
        <a:xfrm>
          <a:off x="14541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29391</xdr:rowOff>
    </xdr:from>
    <xdr:to>
      <xdr:col>81</xdr:col>
      <xdr:colOff>50800</xdr:colOff>
      <xdr:row>58</xdr:row>
      <xdr:rowOff>78377</xdr:rowOff>
    </xdr:to>
    <xdr:cxnSp macro="">
      <xdr:nvCxnSpPr>
        <xdr:cNvPr id="541" name="直線コネクタ 540"/>
        <xdr:cNvCxnSpPr/>
      </xdr:nvCxnSpPr>
      <xdr:spPr>
        <a:xfrm flipV="1">
          <a:off x="14592300" y="997349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42"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43" name="n_2ave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96718</xdr:rowOff>
    </xdr:from>
    <xdr:ext cx="405111" cy="259045"/>
    <xdr:sp macro="" textlink="">
      <xdr:nvSpPr>
        <xdr:cNvPr id="544" name="n_1mainValue【保健センター・保健所】&#10;有形固定資産減価償却率"/>
        <xdr:cNvSpPr txBox="1"/>
      </xdr:nvSpPr>
      <xdr:spPr>
        <a:xfrm>
          <a:off x="15266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145704</xdr:rowOff>
    </xdr:from>
    <xdr:ext cx="405111" cy="259045"/>
    <xdr:sp macro="" textlink="">
      <xdr:nvSpPr>
        <xdr:cNvPr id="545" name="n_2mainValue【保健センター・保健所】&#10;有形固定資産減価償却率"/>
        <xdr:cNvSpPr txBox="1"/>
      </xdr:nvSpPr>
      <xdr:spPr>
        <a:xfrm>
          <a:off x="14389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69" name="直線コネクタ 56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1" name="直線コネクタ 57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3" name="直線コネクタ 57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74"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75" name="フローチャート: 判断 574"/>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76" name="フローチャート: 判断 575"/>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77" name="フローチャート: 判断 576"/>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3" name="楕円 582"/>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584"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85" name="楕円 584"/>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586" name="直線コネクタ 585"/>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587" name="楕円 586"/>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588" name="直線コネクタ 587"/>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89"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90"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91"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592"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3" name="テキスト ボックス 6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4" name="直線コネクタ 60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5" name="テキスト ボックス 60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6" name="直線コネクタ 60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7" name="テキスト ボックス 60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8" name="直線コネクタ 60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9" name="テキスト ボックス 60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0" name="直線コネクタ 60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1" name="テキスト ボックス 61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3" name="テキスト ボックス 6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15" name="直線コネクタ 61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1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17" name="直線コネクタ 61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1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19" name="直線コネクタ 61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620"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1" name="フローチャート: 判断 62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2" name="フローチャート: 判断 62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3" name="フローチャート: 判断 62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29" name="楕円 628"/>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137177</xdr:rowOff>
    </xdr:from>
    <xdr:ext cx="405111" cy="259045"/>
    <xdr:sp macro="" textlink="">
      <xdr:nvSpPr>
        <xdr:cNvPr id="630" name="【消防施設】&#10;有形固定資産減価償却率該当値テキスト"/>
        <xdr:cNvSpPr txBox="1"/>
      </xdr:nvSpPr>
      <xdr:spPr>
        <a:xfrm>
          <a:off x="16357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126746</xdr:rowOff>
    </xdr:from>
    <xdr:to>
      <xdr:col>81</xdr:col>
      <xdr:colOff>101600</xdr:colOff>
      <xdr:row>82</xdr:row>
      <xdr:rowOff>56896</xdr:rowOff>
    </xdr:to>
    <xdr:sp macro="" textlink="">
      <xdr:nvSpPr>
        <xdr:cNvPr id="631" name="楕円 630"/>
        <xdr:cNvSpPr/>
      </xdr:nvSpPr>
      <xdr:spPr>
        <a:xfrm>
          <a:off x="15430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xdr:rowOff>
    </xdr:from>
    <xdr:to>
      <xdr:col>85</xdr:col>
      <xdr:colOff>127000</xdr:colOff>
      <xdr:row>83</xdr:row>
      <xdr:rowOff>38100</xdr:rowOff>
    </xdr:to>
    <xdr:cxnSp macro="">
      <xdr:nvCxnSpPr>
        <xdr:cNvPr id="632" name="直線コネクタ 631"/>
        <xdr:cNvCxnSpPr/>
      </xdr:nvCxnSpPr>
      <xdr:spPr>
        <a:xfrm>
          <a:off x="15481300" y="14064996"/>
          <a:ext cx="8382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151892</xdr:rowOff>
    </xdr:from>
    <xdr:to>
      <xdr:col>76</xdr:col>
      <xdr:colOff>165100</xdr:colOff>
      <xdr:row>82</xdr:row>
      <xdr:rowOff>82042</xdr:rowOff>
    </xdr:to>
    <xdr:sp macro="" textlink="">
      <xdr:nvSpPr>
        <xdr:cNvPr id="633" name="楕円 632"/>
        <xdr:cNvSpPr/>
      </xdr:nvSpPr>
      <xdr:spPr>
        <a:xfrm>
          <a:off x="14541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xdr:rowOff>
    </xdr:from>
    <xdr:to>
      <xdr:col>81</xdr:col>
      <xdr:colOff>50800</xdr:colOff>
      <xdr:row>82</xdr:row>
      <xdr:rowOff>31242</xdr:rowOff>
    </xdr:to>
    <xdr:cxnSp macro="">
      <xdr:nvCxnSpPr>
        <xdr:cNvPr id="634" name="直線コネクタ 633"/>
        <xdr:cNvCxnSpPr/>
      </xdr:nvCxnSpPr>
      <xdr:spPr>
        <a:xfrm flipV="1">
          <a:off x="14592300" y="140649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35"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36"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48023</xdr:rowOff>
    </xdr:from>
    <xdr:ext cx="405111" cy="259045"/>
    <xdr:sp macro="" textlink="">
      <xdr:nvSpPr>
        <xdr:cNvPr id="637" name="n_1mainValue【消防施設】&#10;有形固定資産減価償却率"/>
        <xdr:cNvSpPr txBox="1"/>
      </xdr:nvSpPr>
      <xdr:spPr>
        <a:xfrm>
          <a:off x="15266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73169</xdr:rowOff>
    </xdr:from>
    <xdr:ext cx="405111" cy="259045"/>
    <xdr:sp macro="" textlink="">
      <xdr:nvSpPr>
        <xdr:cNvPr id="638" name="n_2mainValue【消防施設】&#10;有形固定資産減価償却率"/>
        <xdr:cNvSpPr txBox="1"/>
      </xdr:nvSpPr>
      <xdr:spPr>
        <a:xfrm>
          <a:off x="14389744"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9" name="直線コネクタ 6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0" name="テキスト ボックス 6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1" name="直線コネクタ 6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2" name="テキスト ボックス 6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3" name="直線コネクタ 6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4" name="テキスト ボックス 6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5" name="直線コネクタ 6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6" name="テキスト ボックス 6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7" name="直線コネクタ 6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8" name="テキスト ボックス 6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9" name="直線コネクタ 6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0" name="テキスト ボックス 6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64" name="直線コネクタ 663"/>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65"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66" name="直線コネクタ 665"/>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67"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68" name="直線コネクタ 667"/>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69"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0" name="フローチャート: 判断 669"/>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1" name="フローチャート: 判断 670"/>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2" name="フローチャート: 判断 671"/>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11793</xdr:rowOff>
    </xdr:from>
    <xdr:to>
      <xdr:col>116</xdr:col>
      <xdr:colOff>114300</xdr:colOff>
      <xdr:row>81</xdr:row>
      <xdr:rowOff>113393</xdr:rowOff>
    </xdr:to>
    <xdr:sp macro="" textlink="">
      <xdr:nvSpPr>
        <xdr:cNvPr id="678" name="楕円 677"/>
        <xdr:cNvSpPr/>
      </xdr:nvSpPr>
      <xdr:spPr>
        <a:xfrm>
          <a:off x="22110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34670</xdr:rowOff>
    </xdr:from>
    <xdr:ext cx="469744" cy="259045"/>
    <xdr:sp macro="" textlink="">
      <xdr:nvSpPr>
        <xdr:cNvPr id="679" name="【消防施設】&#10;一人当たり面積該当値テキスト"/>
        <xdr:cNvSpPr txBox="1"/>
      </xdr:nvSpPr>
      <xdr:spPr>
        <a:xfrm>
          <a:off x="22199600" y="137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142421</xdr:rowOff>
    </xdr:from>
    <xdr:to>
      <xdr:col>112</xdr:col>
      <xdr:colOff>38100</xdr:colOff>
      <xdr:row>82</xdr:row>
      <xdr:rowOff>72571</xdr:rowOff>
    </xdr:to>
    <xdr:sp macro="" textlink="">
      <xdr:nvSpPr>
        <xdr:cNvPr id="680" name="楕円 679"/>
        <xdr:cNvSpPr/>
      </xdr:nvSpPr>
      <xdr:spPr>
        <a:xfrm>
          <a:off x="21272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62593</xdr:rowOff>
    </xdr:from>
    <xdr:to>
      <xdr:col>116</xdr:col>
      <xdr:colOff>63500</xdr:colOff>
      <xdr:row>82</xdr:row>
      <xdr:rowOff>21771</xdr:rowOff>
    </xdr:to>
    <xdr:cxnSp macro="">
      <xdr:nvCxnSpPr>
        <xdr:cNvPr id="681" name="直線コネクタ 680"/>
        <xdr:cNvCxnSpPr/>
      </xdr:nvCxnSpPr>
      <xdr:spPr>
        <a:xfrm flipV="1">
          <a:off x="21323300" y="139500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682" name="楕円 681"/>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21771</xdr:rowOff>
    </xdr:from>
    <xdr:to>
      <xdr:col>111</xdr:col>
      <xdr:colOff>177800</xdr:colOff>
      <xdr:row>82</xdr:row>
      <xdr:rowOff>38100</xdr:rowOff>
    </xdr:to>
    <xdr:cxnSp macro="">
      <xdr:nvCxnSpPr>
        <xdr:cNvPr id="683" name="直線コネクタ 682"/>
        <xdr:cNvCxnSpPr/>
      </xdr:nvCxnSpPr>
      <xdr:spPr>
        <a:xfrm flipV="1">
          <a:off x="20434300" y="140806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84"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39206</xdr:rowOff>
    </xdr:from>
    <xdr:ext cx="469744" cy="259045"/>
    <xdr:sp macro="" textlink="">
      <xdr:nvSpPr>
        <xdr:cNvPr id="685" name="n_2aveValue【消防施設】&#10;一人当たり面積"/>
        <xdr:cNvSpPr txBox="1"/>
      </xdr:nvSpPr>
      <xdr:spPr>
        <a:xfrm>
          <a:off x="20199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89098</xdr:rowOff>
    </xdr:from>
    <xdr:ext cx="469744" cy="259045"/>
    <xdr:sp macro="" textlink="">
      <xdr:nvSpPr>
        <xdr:cNvPr id="686" name="n_1mainValue【消防施設】&#10;一人当たり面積"/>
        <xdr:cNvSpPr txBox="1"/>
      </xdr:nvSpPr>
      <xdr:spPr>
        <a:xfrm>
          <a:off x="210757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87" name="n_2main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0" name="テキスト ボックス 6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8" name="テキスト ボックス 7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2" name="直線コネクタ 711"/>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3"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14" name="直線コネクタ 713"/>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15"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16" name="直線コネクタ 715"/>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717"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18" name="フローチャート: 判断 717"/>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19" name="フローチャート: 判断 718"/>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0" name="フローチャート: 判断 719"/>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105411</xdr:rowOff>
    </xdr:from>
    <xdr:to>
      <xdr:col>85</xdr:col>
      <xdr:colOff>177800</xdr:colOff>
      <xdr:row>101</xdr:row>
      <xdr:rowOff>35561</xdr:rowOff>
    </xdr:to>
    <xdr:sp macro="" textlink="">
      <xdr:nvSpPr>
        <xdr:cNvPr id="726" name="楕円 725"/>
        <xdr:cNvSpPr/>
      </xdr:nvSpPr>
      <xdr:spPr>
        <a:xfrm>
          <a:off x="162687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58438</xdr:rowOff>
    </xdr:from>
    <xdr:ext cx="405111" cy="259045"/>
    <xdr:sp macro="" textlink="">
      <xdr:nvSpPr>
        <xdr:cNvPr id="727" name="【庁舎】&#10;有形固定資産減価償却率該当値テキスト"/>
        <xdr:cNvSpPr txBox="1"/>
      </xdr:nvSpPr>
      <xdr:spPr>
        <a:xfrm>
          <a:off x="16357600" y="1720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114936</xdr:rowOff>
    </xdr:from>
    <xdr:to>
      <xdr:col>81</xdr:col>
      <xdr:colOff>101600</xdr:colOff>
      <xdr:row>101</xdr:row>
      <xdr:rowOff>45086</xdr:rowOff>
    </xdr:to>
    <xdr:sp macro="" textlink="">
      <xdr:nvSpPr>
        <xdr:cNvPr id="728" name="楕円 727"/>
        <xdr:cNvSpPr/>
      </xdr:nvSpPr>
      <xdr:spPr>
        <a:xfrm>
          <a:off x="15430500" y="17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156211</xdr:rowOff>
    </xdr:from>
    <xdr:to>
      <xdr:col>85</xdr:col>
      <xdr:colOff>127000</xdr:colOff>
      <xdr:row>100</xdr:row>
      <xdr:rowOff>165736</xdr:rowOff>
    </xdr:to>
    <xdr:cxnSp macro="">
      <xdr:nvCxnSpPr>
        <xdr:cNvPr id="729" name="直線コネクタ 728"/>
        <xdr:cNvCxnSpPr/>
      </xdr:nvCxnSpPr>
      <xdr:spPr>
        <a:xfrm flipV="1">
          <a:off x="15481300" y="173012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103505</xdr:rowOff>
    </xdr:from>
    <xdr:to>
      <xdr:col>76</xdr:col>
      <xdr:colOff>165100</xdr:colOff>
      <xdr:row>101</xdr:row>
      <xdr:rowOff>33655</xdr:rowOff>
    </xdr:to>
    <xdr:sp macro="" textlink="">
      <xdr:nvSpPr>
        <xdr:cNvPr id="730" name="楕円 729"/>
        <xdr:cNvSpPr/>
      </xdr:nvSpPr>
      <xdr:spPr>
        <a:xfrm>
          <a:off x="145415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154305</xdr:rowOff>
    </xdr:from>
    <xdr:to>
      <xdr:col>81</xdr:col>
      <xdr:colOff>50800</xdr:colOff>
      <xdr:row>100</xdr:row>
      <xdr:rowOff>165736</xdr:rowOff>
    </xdr:to>
    <xdr:cxnSp macro="">
      <xdr:nvCxnSpPr>
        <xdr:cNvPr id="731" name="直線コネクタ 730"/>
        <xdr:cNvCxnSpPr/>
      </xdr:nvCxnSpPr>
      <xdr:spPr>
        <a:xfrm>
          <a:off x="14592300" y="172993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732"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33" name="n_2aveValue【庁舎】&#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61613</xdr:rowOff>
    </xdr:from>
    <xdr:ext cx="405111" cy="259045"/>
    <xdr:sp macro="" textlink="">
      <xdr:nvSpPr>
        <xdr:cNvPr id="734" name="n_1mainValue【庁舎】&#10;有形固定資産減価償却率"/>
        <xdr:cNvSpPr txBox="1"/>
      </xdr:nvSpPr>
      <xdr:spPr>
        <a:xfrm>
          <a:off x="15266044" y="1703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50182</xdr:rowOff>
    </xdr:from>
    <xdr:ext cx="405111" cy="259045"/>
    <xdr:sp macro="" textlink="">
      <xdr:nvSpPr>
        <xdr:cNvPr id="735" name="n_2mainValue【庁舎】&#10;有形固定資産減価償却率"/>
        <xdr:cNvSpPr txBox="1"/>
      </xdr:nvSpPr>
      <xdr:spPr>
        <a:xfrm>
          <a:off x="14389744" y="170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6" name="直線コネクタ 7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7" name="テキスト ボックス 7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8" name="直線コネクタ 7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9" name="テキスト ボックス 7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0" name="直線コネクタ 7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1" name="テキスト ボックス 7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2" name="直線コネクタ 7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3" name="テキスト ボックス 7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57" name="直線コネクタ 756"/>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58"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59" name="直線コネクタ 758"/>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0"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1" name="直線コネクタ 760"/>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62"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3" name="フローチャート: 判断 762"/>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64" name="フローチャート: 判断 763"/>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65" name="フローチャート: 判断 764"/>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771" name="楕円 770"/>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772" name="【庁舎】&#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73" name="楕円 772"/>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121920</xdr:rowOff>
    </xdr:to>
    <xdr:cxnSp macro="">
      <xdr:nvCxnSpPr>
        <xdr:cNvPr id="774" name="直線コネクタ 773"/>
        <xdr:cNvCxnSpPr/>
      </xdr:nvCxnSpPr>
      <xdr:spPr>
        <a:xfrm>
          <a:off x="21323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775" name="楕円 774"/>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121920</xdr:rowOff>
    </xdr:to>
    <xdr:cxnSp macro="">
      <xdr:nvCxnSpPr>
        <xdr:cNvPr id="776" name="直線コネクタ 775"/>
        <xdr:cNvCxnSpPr/>
      </xdr:nvCxnSpPr>
      <xdr:spPr>
        <a:xfrm>
          <a:off x="20434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77"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78"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79" name="n_1mainValue【庁舎】&#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780"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図書館</a:t>
          </a:r>
          <a:r>
            <a:rPr kumimoji="1" lang="ja-JP" altLang="en-US" sz="1400">
              <a:solidFill>
                <a:schemeClr val="dk1"/>
              </a:solidFill>
              <a:effectLst/>
              <a:latin typeface="+mn-lt"/>
              <a:ea typeface="+mn-ea"/>
              <a:cs typeface="+mn-cs"/>
            </a:rPr>
            <a:t>の有形固定資産減価償却率</a:t>
          </a:r>
          <a:r>
            <a:rPr kumimoji="1" lang="ja-JP" altLang="ja-JP" sz="1400">
              <a:solidFill>
                <a:schemeClr val="dk1"/>
              </a:solidFill>
              <a:effectLst/>
              <a:latin typeface="+mn-lt"/>
              <a:ea typeface="+mn-ea"/>
              <a:cs typeface="+mn-cs"/>
            </a:rPr>
            <a:t>については、</a:t>
          </a:r>
          <a:r>
            <a:rPr kumimoji="1" lang="ja-JP" altLang="en-US" sz="1400">
              <a:solidFill>
                <a:schemeClr val="dk1"/>
              </a:solidFill>
              <a:effectLst/>
              <a:latin typeface="+mn-lt"/>
              <a:ea typeface="+mn-ea"/>
              <a:cs typeface="+mn-cs"/>
            </a:rPr>
            <a:t>平成２７年度供用開始した</a:t>
          </a:r>
          <a:r>
            <a:rPr kumimoji="1" lang="ja-JP" altLang="ja-JP" sz="1400">
              <a:solidFill>
                <a:schemeClr val="dk1"/>
              </a:solidFill>
              <a:effectLst/>
              <a:latin typeface="+mn-lt"/>
              <a:ea typeface="+mn-ea"/>
              <a:cs typeface="+mn-cs"/>
            </a:rPr>
            <a:t>ぎふメディアコスモスの建設などで類似団体を大きく下回ってい</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また、消防施設の有形固定資産減価償却率については、平成３０年２月に岐阜南消防署が竣工したことに伴い、平成２８年度から２９年度にかけて下がってい</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一方、庁舎の有形固定資産減価償却率は、老朽化のため類似団体を大きく上回ってい</a:t>
          </a:r>
          <a:r>
            <a:rPr kumimoji="1" lang="ja-JP" altLang="en-US" sz="1400">
              <a:solidFill>
                <a:schemeClr val="dk1"/>
              </a:solidFill>
              <a:effectLst/>
              <a:latin typeface="+mn-lt"/>
              <a:ea typeface="+mn-ea"/>
              <a:cs typeface="+mn-cs"/>
            </a:rPr>
            <a:t>るが、令和３年度に新庁舎へ移転するため今後改善される予定</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411,554
402,462
203.60
160,925,951
153,690,414
6,936,750
83,164,555
133,527,749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景気回復基調の中、固定資産税及び地方消費税交付金の増などにより、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0.86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と、対前年比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本市は企業城下町でないこともあり、税収の増減は、近年小幅で推移しているが、教育・子育て環境、観光等の充実などによる定住・交流人口の増加や、企業立地の促進等、様々な施策の推進により、さらなる税源の確保を図り、持続性のある都市づくりを支える財政基盤を確立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22578</xdr:rowOff>
    </xdr:to>
    <xdr:cxnSp macro="">
      <xdr:nvCxnSpPr>
        <xdr:cNvPr id="69" name="直線コネクタ 68"/>
        <xdr:cNvCxnSpPr/>
      </xdr:nvCxnSpPr>
      <xdr:spPr>
        <a:xfrm flipV="1">
          <a:off x="4114800" y="703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35983</xdr:rowOff>
    </xdr:to>
    <xdr:cxnSp macro="">
      <xdr:nvCxnSpPr>
        <xdr:cNvPr id="72" name="直線コネクタ 71"/>
        <xdr:cNvCxnSpPr/>
      </xdr:nvCxnSpPr>
      <xdr:spPr>
        <a:xfrm flipV="1">
          <a:off x="3225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62795</xdr:rowOff>
    </xdr:to>
    <xdr:cxnSp macro="">
      <xdr:nvCxnSpPr>
        <xdr:cNvPr id="75" name="直線コネクタ 74"/>
        <xdr:cNvCxnSpPr/>
      </xdr:nvCxnSpPr>
      <xdr:spPr>
        <a:xfrm flipV="1">
          <a:off x="2336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62795</xdr:rowOff>
    </xdr:to>
    <xdr:cxnSp macro="">
      <xdr:nvCxnSpPr>
        <xdr:cNvPr id="78" name="直線コネクタ 77"/>
        <xdr:cNvCxnSpPr/>
      </xdr:nvCxnSpPr>
      <xdr:spPr>
        <a:xfrm>
          <a:off x="1447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継続的な行財政改革により、普通債（臨時財政対策債等を除く地方債）残高の縮減や職員定数の削減など、義務的経費の縮減に努めてきているが、平成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年度は地方交付税が大きく減収し、類似団体平均を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団塊世代の大量退職に備えるため積み立てた職員退職手当基金を前年度に全額取り崩したことや、地方交付税の減収などにより、分母となる経常収入一般財源が減少するとともに、扶助費の増加により、分子となる経常経費充当一般財源が増加したこと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％と平均を上回った。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今後も扶助費の増加は避けられないため、行財政改革を徹底し、義務的経費の縮減に努めていく。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80264</xdr:rowOff>
    </xdr:from>
    <xdr:to>
      <xdr:col>23</xdr:col>
      <xdr:colOff>133350</xdr:colOff>
      <xdr:row>65</xdr:row>
      <xdr:rowOff>133350</xdr:rowOff>
    </xdr:to>
    <xdr:cxnSp macro="">
      <xdr:nvCxnSpPr>
        <xdr:cNvPr id="130" name="直線コネクタ 129"/>
        <xdr:cNvCxnSpPr/>
      </xdr:nvCxnSpPr>
      <xdr:spPr>
        <a:xfrm>
          <a:off x="4114800" y="1122451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65</xdr:row>
      <xdr:rowOff>80264</xdr:rowOff>
    </xdr:to>
    <xdr:cxnSp macro="">
      <xdr:nvCxnSpPr>
        <xdr:cNvPr id="133" name="直線コネクタ 132"/>
        <xdr:cNvCxnSpPr/>
      </xdr:nvCxnSpPr>
      <xdr:spPr>
        <a:xfrm>
          <a:off x="3225800" y="1095908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10414</xdr:rowOff>
    </xdr:to>
    <xdr:cxnSp macro="">
      <xdr:nvCxnSpPr>
        <xdr:cNvPr id="136" name="直線コネクタ 135"/>
        <xdr:cNvCxnSpPr/>
      </xdr:nvCxnSpPr>
      <xdr:spPr>
        <a:xfrm flipV="1">
          <a:off x="2336800" y="109590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64</xdr:row>
      <xdr:rowOff>10414</xdr:rowOff>
    </xdr:to>
    <xdr:cxnSp macro="">
      <xdr:nvCxnSpPr>
        <xdr:cNvPr id="139" name="直線コネクタ 138"/>
        <xdr:cNvCxnSpPr/>
      </xdr:nvCxnSpPr>
      <xdr:spPr>
        <a:xfrm>
          <a:off x="1447800" y="109542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29464</xdr:rowOff>
    </xdr:from>
    <xdr:to>
      <xdr:col>19</xdr:col>
      <xdr:colOff>184150</xdr:colOff>
      <xdr:row>65</xdr:row>
      <xdr:rowOff>131064</xdr:rowOff>
    </xdr:to>
    <xdr:sp macro="" textlink="">
      <xdr:nvSpPr>
        <xdr:cNvPr id="151" name="楕円 150"/>
        <xdr:cNvSpPr/>
      </xdr:nvSpPr>
      <xdr:spPr>
        <a:xfrm>
          <a:off x="4064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115841</xdr:rowOff>
    </xdr:from>
    <xdr:ext cx="736600" cy="259045"/>
    <xdr:sp macro="" textlink="">
      <xdr:nvSpPr>
        <xdr:cNvPr id="152" name="テキスト ボックス 151"/>
        <xdr:cNvSpPr txBox="1"/>
      </xdr:nvSpPr>
      <xdr:spPr>
        <a:xfrm>
          <a:off x="3733800" y="1126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3" name="楕円 152"/>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54" name="テキスト ボックス 153"/>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5" name="楕円 154"/>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6" name="テキスト ボックス 155"/>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7" name="楕円 156"/>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58" name="テキスト ボックス 157"/>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消防広域化拡大準備にかかる指令システム改修など</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により物件費が増加したことに伴い、対前年比で増となった。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要因としては、大学（短大・薬大）や、障がい者施設を直営で運営していることなどによるものであるが、これまで取り組んできた保育所等の民営化や施設管理業務の委託化など、組織・業務のスリム化に向けた改革を継続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44515</xdr:rowOff>
    </xdr:from>
    <xdr:to>
      <xdr:col>23</xdr:col>
      <xdr:colOff>133350</xdr:colOff>
      <xdr:row>85</xdr:row>
      <xdr:rowOff>95092</xdr:rowOff>
    </xdr:to>
    <xdr:cxnSp macro="">
      <xdr:nvCxnSpPr>
        <xdr:cNvPr id="191" name="直線コネクタ 190"/>
        <xdr:cNvCxnSpPr/>
      </xdr:nvCxnSpPr>
      <xdr:spPr>
        <a:xfrm>
          <a:off x="4114800" y="14617765"/>
          <a:ext cx="838200" cy="5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35418</xdr:rowOff>
    </xdr:from>
    <xdr:to>
      <xdr:col>19</xdr:col>
      <xdr:colOff>133350</xdr:colOff>
      <xdr:row>85</xdr:row>
      <xdr:rowOff>44515</xdr:rowOff>
    </xdr:to>
    <xdr:cxnSp macro="">
      <xdr:nvCxnSpPr>
        <xdr:cNvPr id="194" name="直線コネクタ 193"/>
        <xdr:cNvCxnSpPr/>
      </xdr:nvCxnSpPr>
      <xdr:spPr>
        <a:xfrm>
          <a:off x="3225800" y="14608668"/>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95893</xdr:rowOff>
    </xdr:from>
    <xdr:to>
      <xdr:col>15</xdr:col>
      <xdr:colOff>82550</xdr:colOff>
      <xdr:row>85</xdr:row>
      <xdr:rowOff>35418</xdr:rowOff>
    </xdr:to>
    <xdr:cxnSp macro="">
      <xdr:nvCxnSpPr>
        <xdr:cNvPr id="197" name="直線コネクタ 196"/>
        <xdr:cNvCxnSpPr/>
      </xdr:nvCxnSpPr>
      <xdr:spPr>
        <a:xfrm>
          <a:off x="2336800" y="14497693"/>
          <a:ext cx="889000" cy="1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17157</xdr:rowOff>
    </xdr:from>
    <xdr:to>
      <xdr:col>11</xdr:col>
      <xdr:colOff>31750</xdr:colOff>
      <xdr:row>84</xdr:row>
      <xdr:rowOff>95893</xdr:rowOff>
    </xdr:to>
    <xdr:cxnSp macro="">
      <xdr:nvCxnSpPr>
        <xdr:cNvPr id="200" name="直線コネクタ 199"/>
        <xdr:cNvCxnSpPr/>
      </xdr:nvCxnSpPr>
      <xdr:spPr>
        <a:xfrm>
          <a:off x="1447800" y="14418957"/>
          <a:ext cx="889000" cy="7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152793</xdr:rowOff>
    </xdr:from>
    <xdr:ext cx="762000" cy="259045"/>
    <xdr:sp macro="" textlink="">
      <xdr:nvSpPr>
        <xdr:cNvPr id="202" name="テキスト ボックス 201"/>
        <xdr:cNvSpPr txBox="1"/>
      </xdr:nvSpPr>
      <xdr:spPr>
        <a:xfrm>
          <a:off x="1955800" y="142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54415</xdr:rowOff>
    </xdr:from>
    <xdr:ext cx="762000" cy="259045"/>
    <xdr:sp macro="" textlink="">
      <xdr:nvSpPr>
        <xdr:cNvPr id="204" name="テキスト ボックス 203"/>
        <xdr:cNvSpPr txBox="1"/>
      </xdr:nvSpPr>
      <xdr:spPr>
        <a:xfrm>
          <a:off x="1066800" y="141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44292</xdr:rowOff>
    </xdr:from>
    <xdr:to>
      <xdr:col>23</xdr:col>
      <xdr:colOff>184150</xdr:colOff>
      <xdr:row>85</xdr:row>
      <xdr:rowOff>145892</xdr:rowOff>
    </xdr:to>
    <xdr:sp macro="" textlink="">
      <xdr:nvSpPr>
        <xdr:cNvPr id="210" name="楕円 209"/>
        <xdr:cNvSpPr/>
      </xdr:nvSpPr>
      <xdr:spPr>
        <a:xfrm>
          <a:off x="4902200" y="146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16369</xdr:rowOff>
    </xdr:from>
    <xdr:ext cx="762000" cy="259045"/>
    <xdr:sp macro="" textlink="">
      <xdr:nvSpPr>
        <xdr:cNvPr id="211" name="人件費・物件費等の状況該当値テキスト"/>
        <xdr:cNvSpPr txBox="1"/>
      </xdr:nvSpPr>
      <xdr:spPr>
        <a:xfrm>
          <a:off x="5041900" y="1458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165165</xdr:rowOff>
    </xdr:from>
    <xdr:to>
      <xdr:col>19</xdr:col>
      <xdr:colOff>184150</xdr:colOff>
      <xdr:row>85</xdr:row>
      <xdr:rowOff>95315</xdr:rowOff>
    </xdr:to>
    <xdr:sp macro="" textlink="">
      <xdr:nvSpPr>
        <xdr:cNvPr id="212" name="楕円 211"/>
        <xdr:cNvSpPr/>
      </xdr:nvSpPr>
      <xdr:spPr>
        <a:xfrm>
          <a:off x="4064000" y="145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80092</xdr:rowOff>
    </xdr:from>
    <xdr:ext cx="736600" cy="259045"/>
    <xdr:sp macro="" textlink="">
      <xdr:nvSpPr>
        <xdr:cNvPr id="213" name="テキスト ボックス 212"/>
        <xdr:cNvSpPr txBox="1"/>
      </xdr:nvSpPr>
      <xdr:spPr>
        <a:xfrm>
          <a:off x="3733800" y="1465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156068</xdr:rowOff>
    </xdr:from>
    <xdr:to>
      <xdr:col>15</xdr:col>
      <xdr:colOff>133350</xdr:colOff>
      <xdr:row>85</xdr:row>
      <xdr:rowOff>86218</xdr:rowOff>
    </xdr:to>
    <xdr:sp macro="" textlink="">
      <xdr:nvSpPr>
        <xdr:cNvPr id="214" name="楕円 213"/>
        <xdr:cNvSpPr/>
      </xdr:nvSpPr>
      <xdr:spPr>
        <a:xfrm>
          <a:off x="3175000" y="145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70995</xdr:rowOff>
    </xdr:from>
    <xdr:ext cx="762000" cy="259045"/>
    <xdr:sp macro="" textlink="">
      <xdr:nvSpPr>
        <xdr:cNvPr id="215" name="テキスト ボックス 214"/>
        <xdr:cNvSpPr txBox="1"/>
      </xdr:nvSpPr>
      <xdr:spPr>
        <a:xfrm>
          <a:off x="2844800" y="1464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45093</xdr:rowOff>
    </xdr:from>
    <xdr:to>
      <xdr:col>11</xdr:col>
      <xdr:colOff>82550</xdr:colOff>
      <xdr:row>84</xdr:row>
      <xdr:rowOff>146693</xdr:rowOff>
    </xdr:to>
    <xdr:sp macro="" textlink="">
      <xdr:nvSpPr>
        <xdr:cNvPr id="216" name="楕円 215"/>
        <xdr:cNvSpPr/>
      </xdr:nvSpPr>
      <xdr:spPr>
        <a:xfrm>
          <a:off x="2286000" y="1444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131470</xdr:rowOff>
    </xdr:from>
    <xdr:ext cx="762000" cy="259045"/>
    <xdr:sp macro="" textlink="">
      <xdr:nvSpPr>
        <xdr:cNvPr id="217" name="テキスト ボックス 216"/>
        <xdr:cNvSpPr txBox="1"/>
      </xdr:nvSpPr>
      <xdr:spPr>
        <a:xfrm>
          <a:off x="1955800" y="145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137807</xdr:rowOff>
    </xdr:from>
    <xdr:to>
      <xdr:col>7</xdr:col>
      <xdr:colOff>31750</xdr:colOff>
      <xdr:row>84</xdr:row>
      <xdr:rowOff>67957</xdr:rowOff>
    </xdr:to>
    <xdr:sp macro="" textlink="">
      <xdr:nvSpPr>
        <xdr:cNvPr id="218" name="楕円 217"/>
        <xdr:cNvSpPr/>
      </xdr:nvSpPr>
      <xdr:spPr>
        <a:xfrm>
          <a:off x="1397000" y="143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52734</xdr:rowOff>
    </xdr:from>
    <xdr:ext cx="762000" cy="259045"/>
    <xdr:sp macro="" textlink="">
      <xdr:nvSpPr>
        <xdr:cNvPr id="219" name="テキスト ボックス 218"/>
        <xdr:cNvSpPr txBox="1"/>
      </xdr:nvSpPr>
      <xdr:spPr>
        <a:xfrm>
          <a:off x="1066800" y="1445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人事院勧告に準じ、高年齢層の職員の昇給抑制を行うとともに、昇給制度も大きく見直し、平成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年に給与の総合的見直しを完全実施した。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また、高年齢層のラスパイレス指数が高いことを踏まえ、格差を是正するために、若年層の昇格前倒し及び高年齢層の昇給抑制を実施した。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今後も引き続き給与の適正化に努めていく。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のラスパイレス指数は、地方公務員給与実態調査に基づくものであるが、当該資料作成時点（平成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月末時点）において、平成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年調査結果が未公表であるため、前年の数値を引用している。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55" name="直線コネクタ 254"/>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0</xdr:rowOff>
    </xdr:to>
    <xdr:cxnSp macro="">
      <xdr:nvCxnSpPr>
        <xdr:cNvPr id="258" name="直線コネクタ 257"/>
        <xdr:cNvCxnSpPr/>
      </xdr:nvCxnSpPr>
      <xdr:spPr>
        <a:xfrm flipV="1">
          <a:off x="15290800" y="150014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88</xdr:row>
      <xdr:rowOff>0</xdr:rowOff>
    </xdr:to>
    <xdr:cxnSp macro="">
      <xdr:nvCxnSpPr>
        <xdr:cNvPr id="261" name="直線コネクタ 260"/>
        <xdr:cNvCxnSpPr/>
      </xdr:nvCxnSpPr>
      <xdr:spPr>
        <a:xfrm>
          <a:off x="14401800" y="14863536"/>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88</xdr:row>
      <xdr:rowOff>17236</xdr:rowOff>
    </xdr:to>
    <xdr:cxnSp macro="">
      <xdr:nvCxnSpPr>
        <xdr:cNvPr id="264" name="直線コネクタ 263"/>
        <xdr:cNvCxnSpPr/>
      </xdr:nvCxnSpPr>
      <xdr:spPr>
        <a:xfrm flipV="1">
          <a:off x="13512800" y="1486353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6" name="楕円 275"/>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7" name="テキスト ボックス 276"/>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2" name="楕円 281"/>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3" name="テキスト ボックス 282"/>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類似団体平均を上回っている主な要因としては、大学（短大・薬大）や、障がい者施設などを直営で運営していることによるものである。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定数については、民営化、委託化の推進などにより、ピーク時（昭和５６年・４，９９９人）と比較し、平成２９年度には３，７６３人と、約２５％削除するなど効率化を進めており、今後もさらなる行財政改革の取り組みにより、人件費の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111337</xdr:rowOff>
    </xdr:from>
    <xdr:to>
      <xdr:col>81</xdr:col>
      <xdr:colOff>44450</xdr:colOff>
      <xdr:row>61</xdr:row>
      <xdr:rowOff>123402</xdr:rowOff>
    </xdr:to>
    <xdr:cxnSp macro="">
      <xdr:nvCxnSpPr>
        <xdr:cNvPr id="318" name="直線コネクタ 317"/>
        <xdr:cNvCxnSpPr/>
      </xdr:nvCxnSpPr>
      <xdr:spPr>
        <a:xfrm>
          <a:off x="16179800" y="1056978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107315</xdr:rowOff>
    </xdr:from>
    <xdr:to>
      <xdr:col>77</xdr:col>
      <xdr:colOff>44450</xdr:colOff>
      <xdr:row>61</xdr:row>
      <xdr:rowOff>111337</xdr:rowOff>
    </xdr:to>
    <xdr:cxnSp macro="">
      <xdr:nvCxnSpPr>
        <xdr:cNvPr id="321" name="直線コネクタ 320"/>
        <xdr:cNvCxnSpPr/>
      </xdr:nvCxnSpPr>
      <xdr:spPr>
        <a:xfrm>
          <a:off x="15290800" y="105657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91229</xdr:rowOff>
    </xdr:from>
    <xdr:to>
      <xdr:col>72</xdr:col>
      <xdr:colOff>203200</xdr:colOff>
      <xdr:row>61</xdr:row>
      <xdr:rowOff>107315</xdr:rowOff>
    </xdr:to>
    <xdr:cxnSp macro="">
      <xdr:nvCxnSpPr>
        <xdr:cNvPr id="324" name="直線コネクタ 323"/>
        <xdr:cNvCxnSpPr/>
      </xdr:nvCxnSpPr>
      <xdr:spPr>
        <a:xfrm>
          <a:off x="14401800" y="1054967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87206</xdr:rowOff>
    </xdr:from>
    <xdr:to>
      <xdr:col>68</xdr:col>
      <xdr:colOff>152400</xdr:colOff>
      <xdr:row>61</xdr:row>
      <xdr:rowOff>91229</xdr:rowOff>
    </xdr:to>
    <xdr:cxnSp macro="">
      <xdr:nvCxnSpPr>
        <xdr:cNvPr id="327" name="直線コネクタ 326"/>
        <xdr:cNvCxnSpPr/>
      </xdr:nvCxnSpPr>
      <xdr:spPr>
        <a:xfrm>
          <a:off x="13512800" y="105456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72602</xdr:rowOff>
    </xdr:from>
    <xdr:to>
      <xdr:col>81</xdr:col>
      <xdr:colOff>95250</xdr:colOff>
      <xdr:row>62</xdr:row>
      <xdr:rowOff>2752</xdr:rowOff>
    </xdr:to>
    <xdr:sp macro="" textlink="">
      <xdr:nvSpPr>
        <xdr:cNvPr id="337" name="楕円 336"/>
        <xdr:cNvSpPr/>
      </xdr:nvSpPr>
      <xdr:spPr>
        <a:xfrm>
          <a:off x="16967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44679</xdr:rowOff>
    </xdr:from>
    <xdr:ext cx="762000" cy="259045"/>
    <xdr:sp macro="" textlink="">
      <xdr:nvSpPr>
        <xdr:cNvPr id="338" name="定員管理の状況該当値テキスト"/>
        <xdr:cNvSpPr txBox="1"/>
      </xdr:nvSpPr>
      <xdr:spPr>
        <a:xfrm>
          <a:off x="17106900" y="105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39" name="楕円 338"/>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146914</xdr:rowOff>
    </xdr:from>
    <xdr:ext cx="736600" cy="259045"/>
    <xdr:sp macro="" textlink="">
      <xdr:nvSpPr>
        <xdr:cNvPr id="340" name="テキスト ボックス 339"/>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41" name="楕円 340"/>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142892</xdr:rowOff>
    </xdr:from>
    <xdr:ext cx="762000" cy="259045"/>
    <xdr:sp macro="" textlink="">
      <xdr:nvSpPr>
        <xdr:cNvPr id="342" name="テキスト ボックス 341"/>
        <xdr:cNvSpPr txBox="1"/>
      </xdr:nvSpPr>
      <xdr:spPr>
        <a:xfrm>
          <a:off x="14909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40429</xdr:rowOff>
    </xdr:from>
    <xdr:to>
      <xdr:col>68</xdr:col>
      <xdr:colOff>203200</xdr:colOff>
      <xdr:row>61</xdr:row>
      <xdr:rowOff>142029</xdr:rowOff>
    </xdr:to>
    <xdr:sp macro="" textlink="">
      <xdr:nvSpPr>
        <xdr:cNvPr id="343" name="楕円 342"/>
        <xdr:cNvSpPr/>
      </xdr:nvSpPr>
      <xdr:spPr>
        <a:xfrm>
          <a:off x="14351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126806</xdr:rowOff>
    </xdr:from>
    <xdr:ext cx="762000" cy="259045"/>
    <xdr:sp macro="" textlink="">
      <xdr:nvSpPr>
        <xdr:cNvPr id="344" name="テキスト ボックス 343"/>
        <xdr:cNvSpPr txBox="1"/>
      </xdr:nvSpPr>
      <xdr:spPr>
        <a:xfrm>
          <a:off x="14020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45" name="楕円 344"/>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122783</xdr:rowOff>
    </xdr:from>
    <xdr:ext cx="762000" cy="259045"/>
    <xdr:sp macro="" textlink="">
      <xdr:nvSpPr>
        <xdr:cNvPr id="346" name="テキスト ボックス 345"/>
        <xdr:cNvSpPr txBox="1"/>
      </xdr:nvSpPr>
      <xdr:spPr>
        <a:xfrm>
          <a:off x="13131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かねてより市債残高の抑制を図ってきていることから、類似団体平均を下回る状況が続いている。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年度は、低金利化による利息支払いの減に伴い、前年度と比べ、元利償還金が減少したが、普通交付税の減により標準財政規模が減少したことから、前年度と同率となる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今後も岐阜市行財政改革プランに定める実質公債費比率</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％未満の水準を堅持すべく適切な市債管理に努める。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18542</xdr:rowOff>
    </xdr:to>
    <xdr:cxnSp macro="">
      <xdr:nvCxnSpPr>
        <xdr:cNvPr id="378" name="直線コネクタ 377"/>
        <xdr:cNvCxnSpPr/>
      </xdr:nvCxnSpPr>
      <xdr:spPr>
        <a:xfrm>
          <a:off x="16179800" y="6705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18542</xdr:rowOff>
    </xdr:to>
    <xdr:cxnSp macro="">
      <xdr:nvCxnSpPr>
        <xdr:cNvPr id="381" name="直線コネクタ 380"/>
        <xdr:cNvCxnSpPr/>
      </xdr:nvCxnSpPr>
      <xdr:spPr>
        <a:xfrm>
          <a:off x="15290800" y="66857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38</xdr:row>
      <xdr:rowOff>170688</xdr:rowOff>
    </xdr:to>
    <xdr:cxnSp macro="">
      <xdr:nvCxnSpPr>
        <xdr:cNvPr id="384" name="直線コネクタ 383"/>
        <xdr:cNvCxnSpPr/>
      </xdr:nvCxnSpPr>
      <xdr:spPr>
        <a:xfrm>
          <a:off x="14401800" y="66761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161036</xdr:rowOff>
    </xdr:to>
    <xdr:cxnSp macro="">
      <xdr:nvCxnSpPr>
        <xdr:cNvPr id="387" name="直線コネクタ 386"/>
        <xdr:cNvCxnSpPr/>
      </xdr:nvCxnSpPr>
      <xdr:spPr>
        <a:xfrm>
          <a:off x="13512800" y="664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397" name="楕円 396"/>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155719</xdr:rowOff>
    </xdr:from>
    <xdr:ext cx="762000" cy="259045"/>
    <xdr:sp macro="" textlink="">
      <xdr:nvSpPr>
        <xdr:cNvPr id="398" name="公債費負担の状況該当値テキスト"/>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139192</xdr:rowOff>
    </xdr:from>
    <xdr:to>
      <xdr:col>77</xdr:col>
      <xdr:colOff>95250</xdr:colOff>
      <xdr:row>39</xdr:row>
      <xdr:rowOff>69342</xdr:rowOff>
    </xdr:to>
    <xdr:sp macro="" textlink="">
      <xdr:nvSpPr>
        <xdr:cNvPr id="399" name="楕円 398"/>
        <xdr:cNvSpPr/>
      </xdr:nvSpPr>
      <xdr:spPr>
        <a:xfrm>
          <a:off x="16129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79519</xdr:rowOff>
    </xdr:from>
    <xdr:ext cx="736600" cy="259045"/>
    <xdr:sp macro="" textlink="">
      <xdr:nvSpPr>
        <xdr:cNvPr id="400" name="テキスト ボックス 399"/>
        <xdr:cNvSpPr txBox="1"/>
      </xdr:nvSpPr>
      <xdr:spPr>
        <a:xfrm>
          <a:off x="15798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1" name="楕円 400"/>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2" name="テキスト ボックス 401"/>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3" name="楕円 402"/>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4" name="テキスト ボックス 403"/>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5" name="楕円 404"/>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6" name="テキスト ボックス 405"/>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年度も、前年度に続き「－」となり、類似団体平均を大きく下回っている。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は、庁舎建設事業の進捗による債務負担の減少や、公営企業の企業債償還が進んだことにより、将来負担額が縮減したことに加え、庁舎・教育施設整備、鉄道高架事業などの大規模な財政需要に備えた基金の積立等により充当可能財源の確保に努めていることなどがあ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今後も計画的な財政運営に努めていく。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0"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1" name="フローチャート: 判断 440"/>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2" name="フローチャート: 判断 441"/>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3" name="テキスト ボックス 442"/>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44" name="フローチャート: 判断 443"/>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5" name="テキスト ボックス 444"/>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46" name="フローチャート: 判断 445"/>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47" name="テキスト ボックス 446"/>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48" name="フローチャート: 判断 447"/>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49" name="テキスト ボックス 448"/>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99060</xdr:rowOff>
    </xdr:from>
    <xdr:to>
      <xdr:col>64</xdr:col>
      <xdr:colOff>152400</xdr:colOff>
      <xdr:row>14</xdr:row>
      <xdr:rowOff>29210</xdr:rowOff>
    </xdr:to>
    <xdr:sp macro="" textlink="">
      <xdr:nvSpPr>
        <xdr:cNvPr id="455" name="楕円 454"/>
        <xdr:cNvSpPr/>
      </xdr:nvSpPr>
      <xdr:spPr>
        <a:xfrm>
          <a:off x="13462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39387</xdr:rowOff>
    </xdr:from>
    <xdr:ext cx="762000" cy="259045"/>
    <xdr:sp macro="" textlink="">
      <xdr:nvSpPr>
        <xdr:cNvPr id="456" name="テキスト ボックス 455"/>
        <xdr:cNvSpPr txBox="1"/>
      </xdr:nvSpPr>
      <xdr:spPr>
        <a:xfrm>
          <a:off x="13131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411,554
402,462
203.60
160,925,951
153,690,414
6,936,750
83,164,555
133,527,749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年度は、退職</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者数の減</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などにより、対前年度比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類似団体平均を上回っている主な要因としては、大学（短大・薬大）や、障がい者施設などを直営で運営していることによるものである。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定数については、民営化、委託化の推進などにより、ピーク時（昭和５６年・４，９９９人）と比較し、平成２９年度には３，７６３人と、約２５％削除するなど効率化を進めており、今後もさらなる行財政改革の取り組みにより、人件費の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12700</xdr:rowOff>
    </xdr:to>
    <xdr:cxnSp macro="">
      <xdr:nvCxnSpPr>
        <xdr:cNvPr id="66" name="直線コネクタ 65"/>
        <xdr:cNvCxnSpPr/>
      </xdr:nvCxnSpPr>
      <xdr:spPr>
        <a:xfrm flipV="1">
          <a:off x="3987800" y="6497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38</xdr:row>
      <xdr:rowOff>12700</xdr:rowOff>
    </xdr:to>
    <xdr:cxnSp macro="">
      <xdr:nvCxnSpPr>
        <xdr:cNvPr id="69" name="直線コネクタ 68"/>
        <xdr:cNvCxnSpPr/>
      </xdr:nvCxnSpPr>
      <xdr:spPr>
        <a:xfrm>
          <a:off x="3098800" y="6390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77470</xdr:rowOff>
    </xdr:to>
    <xdr:cxnSp macro="">
      <xdr:nvCxnSpPr>
        <xdr:cNvPr id="72" name="直線コネクタ 71"/>
        <xdr:cNvCxnSpPr/>
      </xdr:nvCxnSpPr>
      <xdr:spPr>
        <a:xfrm flipV="1">
          <a:off x="2209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92710</xdr:rowOff>
    </xdr:to>
    <xdr:cxnSp macro="">
      <xdr:nvCxnSpPr>
        <xdr:cNvPr id="75" name="直線コネクタ 74"/>
        <xdr:cNvCxnSpPr/>
      </xdr:nvCxnSpPr>
      <xdr:spPr>
        <a:xfrm flipV="1">
          <a:off x="1320800" y="642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岐阜市行財政改革プランに基づき、各種業務の委託化などを推進しており、人件費から物件費へのシフトが進んでいる。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加えて、平成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年度は、消防広域化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拡大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に向けた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指令システム改修の増などにより、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16.8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％と、対前年度比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115570</xdr:rowOff>
    </xdr:to>
    <xdr:cxnSp macro="">
      <xdr:nvCxnSpPr>
        <xdr:cNvPr id="125" name="直線コネクタ 124"/>
        <xdr:cNvCxnSpPr/>
      </xdr:nvCxnSpPr>
      <xdr:spPr>
        <a:xfrm>
          <a:off x="15671800" y="2984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69850</xdr:rowOff>
    </xdr:to>
    <xdr:cxnSp macro="">
      <xdr:nvCxnSpPr>
        <xdr:cNvPr id="128" name="直線コネクタ 127"/>
        <xdr:cNvCxnSpPr/>
      </xdr:nvCxnSpPr>
      <xdr:spPr>
        <a:xfrm>
          <a:off x="14782800" y="2847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104140</xdr:rowOff>
    </xdr:to>
    <xdr:cxnSp macro="">
      <xdr:nvCxnSpPr>
        <xdr:cNvPr id="131" name="直線コネクタ 130"/>
        <xdr:cNvCxnSpPr/>
      </xdr:nvCxnSpPr>
      <xdr:spPr>
        <a:xfrm>
          <a:off x="13893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43180</xdr:rowOff>
    </xdr:to>
    <xdr:cxnSp macro="">
      <xdr:nvCxnSpPr>
        <xdr:cNvPr id="134" name="直線コネクタ 133"/>
        <xdr:cNvCxnSpPr/>
      </xdr:nvCxnSpPr>
      <xdr:spPr>
        <a:xfrm>
          <a:off x="13004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78757</xdr:rowOff>
    </xdr:from>
    <xdr:ext cx="762000" cy="259045"/>
    <xdr:sp macro="" textlink="">
      <xdr:nvSpPr>
        <xdr:cNvPr id="151" name="テキスト ボックス 150"/>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2" name="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33037</xdr:rowOff>
    </xdr:from>
    <xdr:ext cx="762000" cy="259045"/>
    <xdr:sp macro="" textlink="">
      <xdr:nvSpPr>
        <xdr:cNvPr id="153" name="テキスト ボックス 152"/>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類似団体平均と同様に、近年は増加傾向で推移している。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生活保護費は高止まりとなっている一方、障害者自立支援給付費や、私立保育所等運営費などが増加しており、平成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年度は、対前年度比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165100</xdr:rowOff>
    </xdr:to>
    <xdr:cxnSp macro="">
      <xdr:nvCxnSpPr>
        <xdr:cNvPr id="186" name="直線コネクタ 185"/>
        <xdr:cNvCxnSpPr/>
      </xdr:nvCxnSpPr>
      <xdr:spPr>
        <a:xfrm>
          <a:off x="3987800" y="9702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101600</xdr:rowOff>
    </xdr:to>
    <xdr:cxnSp macro="">
      <xdr:nvCxnSpPr>
        <xdr:cNvPr id="189" name="直線コネクタ 188"/>
        <xdr:cNvCxnSpPr/>
      </xdr:nvCxnSpPr>
      <xdr:spPr>
        <a:xfrm>
          <a:off x="3098800" y="962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38100</xdr:rowOff>
    </xdr:to>
    <xdr:cxnSp macro="">
      <xdr:nvCxnSpPr>
        <xdr:cNvPr id="192" name="直線コネクタ 191"/>
        <xdr:cNvCxnSpPr/>
      </xdr:nvCxnSpPr>
      <xdr:spPr>
        <a:xfrm flipV="1">
          <a:off x="2209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38100</xdr:rowOff>
    </xdr:to>
    <xdr:cxnSp macro="">
      <xdr:nvCxnSpPr>
        <xdr:cNvPr id="195" name="直線コネクタ 194"/>
        <xdr:cNvCxnSpPr/>
      </xdr:nvCxnSpPr>
      <xdr:spPr>
        <a:xfrm>
          <a:off x="1320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5" name="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6"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7" name="楕円 206"/>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8" name="テキスト ボックス 20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09" name="楕円 208"/>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0" name="テキスト ボックス 20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1" name="楕円 210"/>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2" name="テキスト ボックス 211"/>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3" name="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4" name="テキスト ボックス 21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％と、対前年度比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主な要因は、高齢化の進展に伴い、介護保険事業への繰出金が増加傾向で推移していることによるものである。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142240</xdr:rowOff>
    </xdr:to>
    <xdr:cxnSp macro="">
      <xdr:nvCxnSpPr>
        <xdr:cNvPr id="247" name="直線コネクタ 246"/>
        <xdr:cNvCxnSpPr/>
      </xdr:nvCxnSpPr>
      <xdr:spPr>
        <a:xfrm>
          <a:off x="15671800" y="9705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104140</xdr:rowOff>
    </xdr:to>
    <xdr:cxnSp macro="">
      <xdr:nvCxnSpPr>
        <xdr:cNvPr id="250" name="直線コネクタ 249"/>
        <xdr:cNvCxnSpPr/>
      </xdr:nvCxnSpPr>
      <xdr:spPr>
        <a:xfrm>
          <a:off x="14782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35560</xdr:rowOff>
    </xdr:to>
    <xdr:cxnSp macro="">
      <xdr:nvCxnSpPr>
        <xdr:cNvPr id="253" name="直線コネクタ 252"/>
        <xdr:cNvCxnSpPr/>
      </xdr:nvCxnSpPr>
      <xdr:spPr>
        <a:xfrm>
          <a:off x="13893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5080</xdr:rowOff>
    </xdr:to>
    <xdr:cxnSp macro="">
      <xdr:nvCxnSpPr>
        <xdr:cNvPr id="256" name="直線コネクタ 255"/>
        <xdr:cNvCxnSpPr/>
      </xdr:nvCxnSpPr>
      <xdr:spPr>
        <a:xfrm>
          <a:off x="13004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6" name="楕円 265"/>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7"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8" name="楕円 267"/>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9" name="テキスト ボックス 268"/>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0" name="楕円 269"/>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1" name="テキスト ボックス 270"/>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2" name="楕円 271"/>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3" name="テキスト ボックス 272"/>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4" name="楕円 273"/>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5" name="テキスト ボックス 274"/>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％と、類似団体平均とほぼ同水準で推移している。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岐阜市行財政改革プランに基づき、今後も補助金・負担金の見直しを継続して行っていく。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23586</xdr:rowOff>
    </xdr:from>
    <xdr:to>
      <xdr:col>82</xdr:col>
      <xdr:colOff>107950</xdr:colOff>
      <xdr:row>36</xdr:row>
      <xdr:rowOff>23586</xdr:rowOff>
    </xdr:to>
    <xdr:cxnSp macro="">
      <xdr:nvCxnSpPr>
        <xdr:cNvPr id="310" name="直線コネクタ 309"/>
        <xdr:cNvCxnSpPr/>
      </xdr:nvCxnSpPr>
      <xdr:spPr>
        <a:xfrm>
          <a:off x="15671800" y="6195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162378</xdr:rowOff>
    </xdr:from>
    <xdr:to>
      <xdr:col>78</xdr:col>
      <xdr:colOff>69850</xdr:colOff>
      <xdr:row>36</xdr:row>
      <xdr:rowOff>23586</xdr:rowOff>
    </xdr:to>
    <xdr:cxnSp macro="">
      <xdr:nvCxnSpPr>
        <xdr:cNvPr id="313" name="直線コネクタ 312"/>
        <xdr:cNvCxnSpPr/>
      </xdr:nvCxnSpPr>
      <xdr:spPr>
        <a:xfrm>
          <a:off x="14782800" y="61631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162378</xdr:rowOff>
    </xdr:from>
    <xdr:to>
      <xdr:col>73</xdr:col>
      <xdr:colOff>180975</xdr:colOff>
      <xdr:row>36</xdr:row>
      <xdr:rowOff>12700</xdr:rowOff>
    </xdr:to>
    <xdr:cxnSp macro="">
      <xdr:nvCxnSpPr>
        <xdr:cNvPr id="316" name="直線コネクタ 315"/>
        <xdr:cNvCxnSpPr/>
      </xdr:nvCxnSpPr>
      <xdr:spPr>
        <a:xfrm flipV="1">
          <a:off x="13893800" y="616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1814</xdr:rowOff>
    </xdr:from>
    <xdr:to>
      <xdr:col>69</xdr:col>
      <xdr:colOff>92075</xdr:colOff>
      <xdr:row>36</xdr:row>
      <xdr:rowOff>12700</xdr:rowOff>
    </xdr:to>
    <xdr:cxnSp macro="">
      <xdr:nvCxnSpPr>
        <xdr:cNvPr id="319" name="直線コネクタ 318"/>
        <xdr:cNvCxnSpPr/>
      </xdr:nvCxnSpPr>
      <xdr:spPr>
        <a:xfrm>
          <a:off x="13004800" y="6174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144236</xdr:rowOff>
    </xdr:from>
    <xdr:to>
      <xdr:col>82</xdr:col>
      <xdr:colOff>158750</xdr:colOff>
      <xdr:row>36</xdr:row>
      <xdr:rowOff>74386</xdr:rowOff>
    </xdr:to>
    <xdr:sp macro="" textlink="">
      <xdr:nvSpPr>
        <xdr:cNvPr id="329" name="楕円 328"/>
        <xdr:cNvSpPr/>
      </xdr:nvSpPr>
      <xdr:spPr>
        <a:xfrm>
          <a:off x="16459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116313</xdr:rowOff>
    </xdr:from>
    <xdr:ext cx="762000" cy="259045"/>
    <xdr:sp macro="" textlink="">
      <xdr:nvSpPr>
        <xdr:cNvPr id="330" name="補助費等該当値テキスト"/>
        <xdr:cNvSpPr txBox="1"/>
      </xdr:nvSpPr>
      <xdr:spPr>
        <a:xfrm>
          <a:off x="165989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144236</xdr:rowOff>
    </xdr:from>
    <xdr:to>
      <xdr:col>78</xdr:col>
      <xdr:colOff>120650</xdr:colOff>
      <xdr:row>36</xdr:row>
      <xdr:rowOff>74386</xdr:rowOff>
    </xdr:to>
    <xdr:sp macro="" textlink="">
      <xdr:nvSpPr>
        <xdr:cNvPr id="331" name="楕円 330"/>
        <xdr:cNvSpPr/>
      </xdr:nvSpPr>
      <xdr:spPr>
        <a:xfrm>
          <a:off x="15621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32" name="テキスト ボックス 331"/>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111578</xdr:rowOff>
    </xdr:from>
    <xdr:to>
      <xdr:col>74</xdr:col>
      <xdr:colOff>31750</xdr:colOff>
      <xdr:row>36</xdr:row>
      <xdr:rowOff>41728</xdr:rowOff>
    </xdr:to>
    <xdr:sp macro="" textlink="">
      <xdr:nvSpPr>
        <xdr:cNvPr id="333" name="楕円 332"/>
        <xdr:cNvSpPr/>
      </xdr:nvSpPr>
      <xdr:spPr>
        <a:xfrm>
          <a:off x="14732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34" name="テキスト ボックス 333"/>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5" name="楕円 334"/>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6" name="テキスト ボックス 335"/>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37" name="楕円 336"/>
        <xdr:cNvSpPr/>
      </xdr:nvSpPr>
      <xdr:spPr>
        <a:xfrm>
          <a:off x="12954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38" name="テキスト ボックス 337"/>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継続的に、普通債（臨時財政対策債等を除く地方債）残高の縮減を図ってきており、ピーク時（平成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1,363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億円）と比較し、平成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689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％縮減してきていることから、公債費は減少傾向で推移している。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一方、将来負担軽減を目的とした償還方法見直しに伴い、平成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年度から一時的に増加し、平成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％と、対前年度比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ポイント増となったが、今後は減少に転ずる見込みである。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107950</xdr:rowOff>
    </xdr:to>
    <xdr:cxnSp macro="">
      <xdr:nvCxnSpPr>
        <xdr:cNvPr id="371" name="直線コネクタ 370"/>
        <xdr:cNvCxnSpPr/>
      </xdr:nvCxnSpPr>
      <xdr:spPr>
        <a:xfrm>
          <a:off x="3987800" y="13294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92711</xdr:rowOff>
    </xdr:to>
    <xdr:cxnSp macro="">
      <xdr:nvCxnSpPr>
        <xdr:cNvPr id="374" name="直線コネクタ 373"/>
        <xdr:cNvCxnSpPr/>
      </xdr:nvCxnSpPr>
      <xdr:spPr>
        <a:xfrm>
          <a:off x="3098800" y="132181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62230</xdr:rowOff>
    </xdr:to>
    <xdr:cxnSp macro="">
      <xdr:nvCxnSpPr>
        <xdr:cNvPr id="377" name="直線コネクタ 376"/>
        <xdr:cNvCxnSpPr/>
      </xdr:nvCxnSpPr>
      <xdr:spPr>
        <a:xfrm flipV="1">
          <a:off x="2209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77470</xdr:rowOff>
    </xdr:to>
    <xdr:cxnSp macro="">
      <xdr:nvCxnSpPr>
        <xdr:cNvPr id="380" name="直線コネクタ 379"/>
        <xdr:cNvCxnSpPr/>
      </xdr:nvCxnSpPr>
      <xdr:spPr>
        <a:xfrm flipV="1">
          <a:off x="1320800" y="1326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90" name="楕円 389"/>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73677</xdr:rowOff>
    </xdr:from>
    <xdr:ext cx="762000" cy="259045"/>
    <xdr:sp macro="" textlink="">
      <xdr:nvSpPr>
        <xdr:cNvPr id="391" name="公債費該当値テキスト"/>
        <xdr:cNvSpPr txBox="1"/>
      </xdr:nvSpPr>
      <xdr:spPr>
        <a:xfrm>
          <a:off x="4914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2" name="楕円 391"/>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3" name="テキスト ボックス 392"/>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4" name="楕円 393"/>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5" name="テキスト ボックス 394"/>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6" name="楕円 395"/>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7" name="テキスト ボックス 396"/>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8" name="楕円 397"/>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99" name="テキスト ボックス 398"/>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推移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人件費・物件費欄に記載の理由により、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職員定数、市債残高の縮減をはじめ、民間活力の積極的な活用その他の効率的な行政運営の実現のため、岐阜市行財政改革プランに基づき、継続的に取り組んでいく。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69850</xdr:rowOff>
    </xdr:to>
    <xdr:cxnSp macro="">
      <xdr:nvCxnSpPr>
        <xdr:cNvPr id="432" name="直線コネクタ 431"/>
        <xdr:cNvCxnSpPr/>
      </xdr:nvCxnSpPr>
      <xdr:spPr>
        <a:xfrm>
          <a:off x="15671800" y="13545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79</xdr:row>
      <xdr:rowOff>1270</xdr:rowOff>
    </xdr:to>
    <xdr:cxnSp macro="">
      <xdr:nvCxnSpPr>
        <xdr:cNvPr id="435" name="直線コネクタ 434"/>
        <xdr:cNvCxnSpPr/>
      </xdr:nvCxnSpPr>
      <xdr:spPr>
        <a:xfrm>
          <a:off x="14782800" y="132029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1270</xdr:rowOff>
    </xdr:to>
    <xdr:cxnSp macro="">
      <xdr:nvCxnSpPr>
        <xdr:cNvPr id="438" name="直線コネクタ 437"/>
        <xdr:cNvCxnSpPr/>
      </xdr:nvCxnSpPr>
      <xdr:spPr>
        <a:xfrm>
          <a:off x="13893800" y="1319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165100</xdr:rowOff>
    </xdr:to>
    <xdr:cxnSp macro="">
      <xdr:nvCxnSpPr>
        <xdr:cNvPr id="441" name="直線コネクタ 440"/>
        <xdr:cNvCxnSpPr/>
      </xdr:nvCxnSpPr>
      <xdr:spPr>
        <a:xfrm>
          <a:off x="13004800" y="13134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51" name="楕円 450"/>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2"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3" name="楕円 452"/>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4" name="テキスト ボックス 45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5" name="楕円 454"/>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6" name="テキスト ボックス 455"/>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57" name="楕円 456"/>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8" name="テキスト ボックス 457"/>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9" name="楕円 458"/>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60" name="テキスト ボックス 459"/>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98455</xdr:rowOff>
    </xdr:from>
    <xdr:to>
      <xdr:col>29</xdr:col>
      <xdr:colOff>127000</xdr:colOff>
      <xdr:row>15</xdr:row>
      <xdr:rowOff>124059</xdr:rowOff>
    </xdr:to>
    <xdr:cxnSp macro="">
      <xdr:nvCxnSpPr>
        <xdr:cNvPr id="48" name="直線コネクタ 47"/>
        <xdr:cNvCxnSpPr/>
      </xdr:nvCxnSpPr>
      <xdr:spPr bwMode="auto">
        <a:xfrm flipV="1">
          <a:off x="5003800" y="2717830"/>
          <a:ext cx="6477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124059</xdr:rowOff>
    </xdr:from>
    <xdr:to>
      <xdr:col>26</xdr:col>
      <xdr:colOff>50800</xdr:colOff>
      <xdr:row>15</xdr:row>
      <xdr:rowOff>171150</xdr:rowOff>
    </xdr:to>
    <xdr:cxnSp macro="">
      <xdr:nvCxnSpPr>
        <xdr:cNvPr id="51" name="直線コネクタ 50"/>
        <xdr:cNvCxnSpPr/>
      </xdr:nvCxnSpPr>
      <xdr:spPr bwMode="auto">
        <a:xfrm flipV="1">
          <a:off x="4305300" y="2743434"/>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171150</xdr:rowOff>
    </xdr:from>
    <xdr:to>
      <xdr:col>22</xdr:col>
      <xdr:colOff>114300</xdr:colOff>
      <xdr:row>16</xdr:row>
      <xdr:rowOff>74452</xdr:rowOff>
    </xdr:to>
    <xdr:cxnSp macro="">
      <xdr:nvCxnSpPr>
        <xdr:cNvPr id="54" name="直線コネクタ 53"/>
        <xdr:cNvCxnSpPr/>
      </xdr:nvCxnSpPr>
      <xdr:spPr bwMode="auto">
        <a:xfrm flipV="1">
          <a:off x="3606800" y="2790525"/>
          <a:ext cx="698500" cy="74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74452</xdr:rowOff>
    </xdr:from>
    <xdr:to>
      <xdr:col>18</xdr:col>
      <xdr:colOff>177800</xdr:colOff>
      <xdr:row>16</xdr:row>
      <xdr:rowOff>170647</xdr:rowOff>
    </xdr:to>
    <xdr:cxnSp macro="">
      <xdr:nvCxnSpPr>
        <xdr:cNvPr id="57" name="直線コネクタ 56"/>
        <xdr:cNvCxnSpPr/>
      </xdr:nvCxnSpPr>
      <xdr:spPr bwMode="auto">
        <a:xfrm flipV="1">
          <a:off x="2908300" y="2865277"/>
          <a:ext cx="698500" cy="9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47655</xdr:rowOff>
    </xdr:from>
    <xdr:to>
      <xdr:col>29</xdr:col>
      <xdr:colOff>177800</xdr:colOff>
      <xdr:row>15</xdr:row>
      <xdr:rowOff>149255</xdr:rowOff>
    </xdr:to>
    <xdr:sp macro="" textlink="">
      <xdr:nvSpPr>
        <xdr:cNvPr id="67" name="楕円 66"/>
        <xdr:cNvSpPr/>
      </xdr:nvSpPr>
      <xdr:spPr bwMode="auto">
        <a:xfrm>
          <a:off x="5600700" y="266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64182</xdr:rowOff>
    </xdr:from>
    <xdr:ext cx="762000" cy="259045"/>
    <xdr:sp macro="" textlink="">
      <xdr:nvSpPr>
        <xdr:cNvPr id="68" name="人口1人当たり決算額の推移該当値テキスト130"/>
        <xdr:cNvSpPr txBox="1"/>
      </xdr:nvSpPr>
      <xdr:spPr>
        <a:xfrm>
          <a:off x="5740400" y="251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73259</xdr:rowOff>
    </xdr:from>
    <xdr:to>
      <xdr:col>26</xdr:col>
      <xdr:colOff>101600</xdr:colOff>
      <xdr:row>16</xdr:row>
      <xdr:rowOff>3409</xdr:rowOff>
    </xdr:to>
    <xdr:sp macro="" textlink="">
      <xdr:nvSpPr>
        <xdr:cNvPr id="69" name="楕円 68"/>
        <xdr:cNvSpPr/>
      </xdr:nvSpPr>
      <xdr:spPr bwMode="auto">
        <a:xfrm>
          <a:off x="4953000" y="269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13586</xdr:rowOff>
    </xdr:from>
    <xdr:ext cx="736600" cy="259045"/>
    <xdr:sp macro="" textlink="">
      <xdr:nvSpPr>
        <xdr:cNvPr id="70" name="テキスト ボックス 69"/>
        <xdr:cNvSpPr txBox="1"/>
      </xdr:nvSpPr>
      <xdr:spPr>
        <a:xfrm>
          <a:off x="4622800" y="246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120350</xdr:rowOff>
    </xdr:from>
    <xdr:to>
      <xdr:col>22</xdr:col>
      <xdr:colOff>165100</xdr:colOff>
      <xdr:row>16</xdr:row>
      <xdr:rowOff>50500</xdr:rowOff>
    </xdr:to>
    <xdr:sp macro="" textlink="">
      <xdr:nvSpPr>
        <xdr:cNvPr id="71" name="楕円 70"/>
        <xdr:cNvSpPr/>
      </xdr:nvSpPr>
      <xdr:spPr bwMode="auto">
        <a:xfrm>
          <a:off x="4254500" y="273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60677</xdr:rowOff>
    </xdr:from>
    <xdr:ext cx="762000" cy="259045"/>
    <xdr:sp macro="" textlink="">
      <xdr:nvSpPr>
        <xdr:cNvPr id="72" name="テキスト ボックス 71"/>
        <xdr:cNvSpPr txBox="1"/>
      </xdr:nvSpPr>
      <xdr:spPr>
        <a:xfrm>
          <a:off x="3924300" y="250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23652</xdr:rowOff>
    </xdr:from>
    <xdr:to>
      <xdr:col>19</xdr:col>
      <xdr:colOff>38100</xdr:colOff>
      <xdr:row>16</xdr:row>
      <xdr:rowOff>125252</xdr:rowOff>
    </xdr:to>
    <xdr:sp macro="" textlink="">
      <xdr:nvSpPr>
        <xdr:cNvPr id="73" name="楕円 72"/>
        <xdr:cNvSpPr/>
      </xdr:nvSpPr>
      <xdr:spPr bwMode="auto">
        <a:xfrm>
          <a:off x="3556000" y="281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135429</xdr:rowOff>
    </xdr:from>
    <xdr:ext cx="762000" cy="259045"/>
    <xdr:sp macro="" textlink="">
      <xdr:nvSpPr>
        <xdr:cNvPr id="74" name="テキスト ボックス 73"/>
        <xdr:cNvSpPr txBox="1"/>
      </xdr:nvSpPr>
      <xdr:spPr>
        <a:xfrm>
          <a:off x="3225800" y="25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119847</xdr:rowOff>
    </xdr:from>
    <xdr:to>
      <xdr:col>15</xdr:col>
      <xdr:colOff>101600</xdr:colOff>
      <xdr:row>17</xdr:row>
      <xdr:rowOff>49997</xdr:rowOff>
    </xdr:to>
    <xdr:sp macro="" textlink="">
      <xdr:nvSpPr>
        <xdr:cNvPr id="75" name="楕円 74"/>
        <xdr:cNvSpPr/>
      </xdr:nvSpPr>
      <xdr:spPr bwMode="auto">
        <a:xfrm>
          <a:off x="2857500" y="291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60174</xdr:rowOff>
    </xdr:from>
    <xdr:ext cx="762000" cy="259045"/>
    <xdr:sp macro="" textlink="">
      <xdr:nvSpPr>
        <xdr:cNvPr id="76" name="テキスト ボックス 75"/>
        <xdr:cNvSpPr txBox="1"/>
      </xdr:nvSpPr>
      <xdr:spPr>
        <a:xfrm>
          <a:off x="2527300" y="267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235700</xdr:rowOff>
    </xdr:from>
    <xdr:to>
      <xdr:col>29</xdr:col>
      <xdr:colOff>127000</xdr:colOff>
      <xdr:row>35</xdr:row>
      <xdr:rowOff>237604</xdr:rowOff>
    </xdr:to>
    <xdr:cxnSp macro="">
      <xdr:nvCxnSpPr>
        <xdr:cNvPr id="109" name="直線コネクタ 108"/>
        <xdr:cNvCxnSpPr/>
      </xdr:nvCxnSpPr>
      <xdr:spPr bwMode="auto">
        <a:xfrm>
          <a:off x="5003800" y="6846050"/>
          <a:ext cx="647700" cy="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235700</xdr:rowOff>
    </xdr:from>
    <xdr:to>
      <xdr:col>26</xdr:col>
      <xdr:colOff>50800</xdr:colOff>
      <xdr:row>35</xdr:row>
      <xdr:rowOff>262712</xdr:rowOff>
    </xdr:to>
    <xdr:cxnSp macro="">
      <xdr:nvCxnSpPr>
        <xdr:cNvPr id="112" name="直線コネクタ 111"/>
        <xdr:cNvCxnSpPr/>
      </xdr:nvCxnSpPr>
      <xdr:spPr bwMode="auto">
        <a:xfrm flipV="1">
          <a:off x="4305300" y="6846050"/>
          <a:ext cx="698500" cy="27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234938</xdr:rowOff>
    </xdr:from>
    <xdr:to>
      <xdr:col>22</xdr:col>
      <xdr:colOff>114300</xdr:colOff>
      <xdr:row>35</xdr:row>
      <xdr:rowOff>262712</xdr:rowOff>
    </xdr:to>
    <xdr:cxnSp macro="">
      <xdr:nvCxnSpPr>
        <xdr:cNvPr id="115" name="直線コネクタ 114"/>
        <xdr:cNvCxnSpPr/>
      </xdr:nvCxnSpPr>
      <xdr:spPr bwMode="auto">
        <a:xfrm>
          <a:off x="3606800" y="6845288"/>
          <a:ext cx="698500" cy="27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234938</xdr:rowOff>
    </xdr:from>
    <xdr:to>
      <xdr:col>18</xdr:col>
      <xdr:colOff>177800</xdr:colOff>
      <xdr:row>35</xdr:row>
      <xdr:rowOff>275019</xdr:rowOff>
    </xdr:to>
    <xdr:cxnSp macro="">
      <xdr:nvCxnSpPr>
        <xdr:cNvPr id="118" name="直線コネクタ 117"/>
        <xdr:cNvCxnSpPr/>
      </xdr:nvCxnSpPr>
      <xdr:spPr bwMode="auto">
        <a:xfrm flipV="1">
          <a:off x="2908300" y="6845288"/>
          <a:ext cx="698500" cy="4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186804</xdr:rowOff>
    </xdr:from>
    <xdr:to>
      <xdr:col>29</xdr:col>
      <xdr:colOff>177800</xdr:colOff>
      <xdr:row>35</xdr:row>
      <xdr:rowOff>288404</xdr:rowOff>
    </xdr:to>
    <xdr:sp macro="" textlink="">
      <xdr:nvSpPr>
        <xdr:cNvPr id="128" name="楕円 127"/>
        <xdr:cNvSpPr/>
      </xdr:nvSpPr>
      <xdr:spPr bwMode="auto">
        <a:xfrm>
          <a:off x="5600700" y="6797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158881</xdr:rowOff>
    </xdr:from>
    <xdr:ext cx="762000" cy="259045"/>
    <xdr:sp macro="" textlink="">
      <xdr:nvSpPr>
        <xdr:cNvPr id="129" name="人口1人当たり決算額の推移該当値テキスト445"/>
        <xdr:cNvSpPr txBox="1"/>
      </xdr:nvSpPr>
      <xdr:spPr>
        <a:xfrm>
          <a:off x="5740400" y="676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184900</xdr:rowOff>
    </xdr:from>
    <xdr:to>
      <xdr:col>26</xdr:col>
      <xdr:colOff>101600</xdr:colOff>
      <xdr:row>35</xdr:row>
      <xdr:rowOff>286500</xdr:rowOff>
    </xdr:to>
    <xdr:sp macro="" textlink="">
      <xdr:nvSpPr>
        <xdr:cNvPr id="130" name="楕円 129"/>
        <xdr:cNvSpPr/>
      </xdr:nvSpPr>
      <xdr:spPr bwMode="auto">
        <a:xfrm>
          <a:off x="4953000" y="6795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271277</xdr:rowOff>
    </xdr:from>
    <xdr:ext cx="736600" cy="259045"/>
    <xdr:sp macro="" textlink="">
      <xdr:nvSpPr>
        <xdr:cNvPr id="131" name="テキスト ボックス 130"/>
        <xdr:cNvSpPr txBox="1"/>
      </xdr:nvSpPr>
      <xdr:spPr>
        <a:xfrm>
          <a:off x="4622800" y="688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211912</xdr:rowOff>
    </xdr:from>
    <xdr:to>
      <xdr:col>22</xdr:col>
      <xdr:colOff>165100</xdr:colOff>
      <xdr:row>35</xdr:row>
      <xdr:rowOff>313512</xdr:rowOff>
    </xdr:to>
    <xdr:sp macro="" textlink="">
      <xdr:nvSpPr>
        <xdr:cNvPr id="132" name="楕円 131"/>
        <xdr:cNvSpPr/>
      </xdr:nvSpPr>
      <xdr:spPr bwMode="auto">
        <a:xfrm>
          <a:off x="4254500" y="682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298289</xdr:rowOff>
    </xdr:from>
    <xdr:ext cx="762000" cy="259045"/>
    <xdr:sp macro="" textlink="">
      <xdr:nvSpPr>
        <xdr:cNvPr id="133" name="テキスト ボックス 132"/>
        <xdr:cNvSpPr txBox="1"/>
      </xdr:nvSpPr>
      <xdr:spPr>
        <a:xfrm>
          <a:off x="3924300" y="690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184138</xdr:rowOff>
    </xdr:from>
    <xdr:to>
      <xdr:col>19</xdr:col>
      <xdr:colOff>38100</xdr:colOff>
      <xdr:row>35</xdr:row>
      <xdr:rowOff>285738</xdr:rowOff>
    </xdr:to>
    <xdr:sp macro="" textlink="">
      <xdr:nvSpPr>
        <xdr:cNvPr id="134" name="楕円 133"/>
        <xdr:cNvSpPr/>
      </xdr:nvSpPr>
      <xdr:spPr bwMode="auto">
        <a:xfrm>
          <a:off x="3556000" y="679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270515</xdr:rowOff>
    </xdr:from>
    <xdr:ext cx="762000" cy="259045"/>
    <xdr:sp macro="" textlink="">
      <xdr:nvSpPr>
        <xdr:cNvPr id="135" name="テキスト ボックス 134"/>
        <xdr:cNvSpPr txBox="1"/>
      </xdr:nvSpPr>
      <xdr:spPr>
        <a:xfrm>
          <a:off x="3225800" y="688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224219</xdr:rowOff>
    </xdr:from>
    <xdr:to>
      <xdr:col>15</xdr:col>
      <xdr:colOff>101600</xdr:colOff>
      <xdr:row>35</xdr:row>
      <xdr:rowOff>325819</xdr:rowOff>
    </xdr:to>
    <xdr:sp macro="" textlink="">
      <xdr:nvSpPr>
        <xdr:cNvPr id="136" name="楕円 135"/>
        <xdr:cNvSpPr/>
      </xdr:nvSpPr>
      <xdr:spPr bwMode="auto">
        <a:xfrm>
          <a:off x="2857500" y="683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310596</xdr:rowOff>
    </xdr:from>
    <xdr:ext cx="762000" cy="259045"/>
    <xdr:sp macro="" textlink="">
      <xdr:nvSpPr>
        <xdr:cNvPr id="137" name="テキスト ボックス 136"/>
        <xdr:cNvSpPr txBox="1"/>
      </xdr:nvSpPr>
      <xdr:spPr>
        <a:xfrm>
          <a:off x="2527300" y="69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411,554
402,462
203.60
160,925,951
153,690,414
6,936,750
83,164,555
133,527,749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30239</xdr:rowOff>
    </xdr:from>
    <xdr:to>
      <xdr:col>24</xdr:col>
      <xdr:colOff>63500</xdr:colOff>
      <xdr:row>34</xdr:row>
      <xdr:rowOff>58242</xdr:rowOff>
    </xdr:to>
    <xdr:cxnSp macro="">
      <xdr:nvCxnSpPr>
        <xdr:cNvPr id="61" name="直線コネクタ 60"/>
        <xdr:cNvCxnSpPr/>
      </xdr:nvCxnSpPr>
      <xdr:spPr>
        <a:xfrm>
          <a:off x="3797300" y="5859539"/>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30239</xdr:rowOff>
    </xdr:from>
    <xdr:to>
      <xdr:col>19</xdr:col>
      <xdr:colOff>177800</xdr:colOff>
      <xdr:row>34</xdr:row>
      <xdr:rowOff>91732</xdr:rowOff>
    </xdr:to>
    <xdr:cxnSp macro="">
      <xdr:nvCxnSpPr>
        <xdr:cNvPr id="64" name="直線コネクタ 63"/>
        <xdr:cNvCxnSpPr/>
      </xdr:nvCxnSpPr>
      <xdr:spPr>
        <a:xfrm flipV="1">
          <a:off x="2908300" y="5859539"/>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91732</xdr:rowOff>
    </xdr:from>
    <xdr:to>
      <xdr:col>15</xdr:col>
      <xdr:colOff>50800</xdr:colOff>
      <xdr:row>34</xdr:row>
      <xdr:rowOff>116002</xdr:rowOff>
    </xdr:to>
    <xdr:cxnSp macro="">
      <xdr:nvCxnSpPr>
        <xdr:cNvPr id="67" name="直線コネクタ 66"/>
        <xdr:cNvCxnSpPr/>
      </xdr:nvCxnSpPr>
      <xdr:spPr>
        <a:xfrm flipV="1">
          <a:off x="2019300" y="5921032"/>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116002</xdr:rowOff>
    </xdr:from>
    <xdr:to>
      <xdr:col>10</xdr:col>
      <xdr:colOff>114300</xdr:colOff>
      <xdr:row>34</xdr:row>
      <xdr:rowOff>127508</xdr:rowOff>
    </xdr:to>
    <xdr:cxnSp macro="">
      <xdr:nvCxnSpPr>
        <xdr:cNvPr id="70" name="直線コネクタ 69"/>
        <xdr:cNvCxnSpPr/>
      </xdr:nvCxnSpPr>
      <xdr:spPr>
        <a:xfrm flipV="1">
          <a:off x="1130300" y="5945302"/>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7442</xdr:rowOff>
    </xdr:from>
    <xdr:to>
      <xdr:col>24</xdr:col>
      <xdr:colOff>114300</xdr:colOff>
      <xdr:row>34</xdr:row>
      <xdr:rowOff>109042</xdr:rowOff>
    </xdr:to>
    <xdr:sp macro="" textlink="">
      <xdr:nvSpPr>
        <xdr:cNvPr id="80" name="楕円 79"/>
        <xdr:cNvSpPr/>
      </xdr:nvSpPr>
      <xdr:spPr>
        <a:xfrm>
          <a:off x="4584700" y="58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30319</xdr:rowOff>
    </xdr:from>
    <xdr:ext cx="534377" cy="259045"/>
    <xdr:sp macro="" textlink="">
      <xdr:nvSpPr>
        <xdr:cNvPr id="81" name="人件費該当値テキスト"/>
        <xdr:cNvSpPr txBox="1"/>
      </xdr:nvSpPr>
      <xdr:spPr>
        <a:xfrm>
          <a:off x="4686300" y="568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150889</xdr:rowOff>
    </xdr:from>
    <xdr:to>
      <xdr:col>20</xdr:col>
      <xdr:colOff>38100</xdr:colOff>
      <xdr:row>34</xdr:row>
      <xdr:rowOff>81039</xdr:rowOff>
    </xdr:to>
    <xdr:sp macro="" textlink="">
      <xdr:nvSpPr>
        <xdr:cNvPr id="82" name="楕円 81"/>
        <xdr:cNvSpPr/>
      </xdr:nvSpPr>
      <xdr:spPr>
        <a:xfrm>
          <a:off x="3746500" y="580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97566</xdr:rowOff>
    </xdr:from>
    <xdr:ext cx="534377" cy="259045"/>
    <xdr:sp macro="" textlink="">
      <xdr:nvSpPr>
        <xdr:cNvPr id="83" name="テキスト ボックス 82"/>
        <xdr:cNvSpPr txBox="1"/>
      </xdr:nvSpPr>
      <xdr:spPr>
        <a:xfrm>
          <a:off x="3530111" y="55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40932</xdr:rowOff>
    </xdr:from>
    <xdr:to>
      <xdr:col>15</xdr:col>
      <xdr:colOff>101600</xdr:colOff>
      <xdr:row>34</xdr:row>
      <xdr:rowOff>142532</xdr:rowOff>
    </xdr:to>
    <xdr:sp macro="" textlink="">
      <xdr:nvSpPr>
        <xdr:cNvPr id="84" name="楕円 83"/>
        <xdr:cNvSpPr/>
      </xdr:nvSpPr>
      <xdr:spPr>
        <a:xfrm>
          <a:off x="2857500" y="58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159059</xdr:rowOff>
    </xdr:from>
    <xdr:ext cx="534377" cy="259045"/>
    <xdr:sp macro="" textlink="">
      <xdr:nvSpPr>
        <xdr:cNvPr id="85" name="テキスト ボックス 84"/>
        <xdr:cNvSpPr txBox="1"/>
      </xdr:nvSpPr>
      <xdr:spPr>
        <a:xfrm>
          <a:off x="2641111" y="56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65202</xdr:rowOff>
    </xdr:from>
    <xdr:to>
      <xdr:col>10</xdr:col>
      <xdr:colOff>165100</xdr:colOff>
      <xdr:row>34</xdr:row>
      <xdr:rowOff>166802</xdr:rowOff>
    </xdr:to>
    <xdr:sp macro="" textlink="">
      <xdr:nvSpPr>
        <xdr:cNvPr id="86" name="楕円 85"/>
        <xdr:cNvSpPr/>
      </xdr:nvSpPr>
      <xdr:spPr>
        <a:xfrm>
          <a:off x="1968500" y="58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11879</xdr:rowOff>
    </xdr:from>
    <xdr:ext cx="534377" cy="259045"/>
    <xdr:sp macro="" textlink="">
      <xdr:nvSpPr>
        <xdr:cNvPr id="87" name="テキスト ボックス 86"/>
        <xdr:cNvSpPr txBox="1"/>
      </xdr:nvSpPr>
      <xdr:spPr>
        <a:xfrm>
          <a:off x="1752111" y="56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76708</xdr:rowOff>
    </xdr:from>
    <xdr:to>
      <xdr:col>6</xdr:col>
      <xdr:colOff>38100</xdr:colOff>
      <xdr:row>35</xdr:row>
      <xdr:rowOff>6858</xdr:rowOff>
    </xdr:to>
    <xdr:sp macro="" textlink="">
      <xdr:nvSpPr>
        <xdr:cNvPr id="88" name="楕円 87"/>
        <xdr:cNvSpPr/>
      </xdr:nvSpPr>
      <xdr:spPr>
        <a:xfrm>
          <a:off x="1079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23385</xdr:rowOff>
    </xdr:from>
    <xdr:ext cx="534377" cy="259045"/>
    <xdr:sp macro="" textlink="">
      <xdr:nvSpPr>
        <xdr:cNvPr id="89" name="テキスト ボックス 88"/>
        <xdr:cNvSpPr txBox="1"/>
      </xdr:nvSpPr>
      <xdr:spPr>
        <a:xfrm>
          <a:off x="863111" y="568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138405</xdr:rowOff>
    </xdr:from>
    <xdr:to>
      <xdr:col>24</xdr:col>
      <xdr:colOff>63500</xdr:colOff>
      <xdr:row>55</xdr:row>
      <xdr:rowOff>30582</xdr:rowOff>
    </xdr:to>
    <xdr:cxnSp macro="">
      <xdr:nvCxnSpPr>
        <xdr:cNvPr id="119" name="直線コネクタ 118"/>
        <xdr:cNvCxnSpPr/>
      </xdr:nvCxnSpPr>
      <xdr:spPr>
        <a:xfrm flipV="1">
          <a:off x="3797300" y="9396705"/>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21361</xdr:rowOff>
    </xdr:from>
    <xdr:to>
      <xdr:col>19</xdr:col>
      <xdr:colOff>177800</xdr:colOff>
      <xdr:row>55</xdr:row>
      <xdr:rowOff>30582</xdr:rowOff>
    </xdr:to>
    <xdr:cxnSp macro="">
      <xdr:nvCxnSpPr>
        <xdr:cNvPr id="122" name="直線コネクタ 121"/>
        <xdr:cNvCxnSpPr/>
      </xdr:nvCxnSpPr>
      <xdr:spPr>
        <a:xfrm>
          <a:off x="2908300" y="9451111"/>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21361</xdr:rowOff>
    </xdr:from>
    <xdr:to>
      <xdr:col>15</xdr:col>
      <xdr:colOff>50800</xdr:colOff>
      <xdr:row>55</xdr:row>
      <xdr:rowOff>130594</xdr:rowOff>
    </xdr:to>
    <xdr:cxnSp macro="">
      <xdr:nvCxnSpPr>
        <xdr:cNvPr id="125" name="直線コネクタ 124"/>
        <xdr:cNvCxnSpPr/>
      </xdr:nvCxnSpPr>
      <xdr:spPr>
        <a:xfrm flipV="1">
          <a:off x="2019300" y="9451111"/>
          <a:ext cx="889000" cy="10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130594</xdr:rowOff>
    </xdr:from>
    <xdr:to>
      <xdr:col>10</xdr:col>
      <xdr:colOff>114300</xdr:colOff>
      <xdr:row>56</xdr:row>
      <xdr:rowOff>16904</xdr:rowOff>
    </xdr:to>
    <xdr:cxnSp macro="">
      <xdr:nvCxnSpPr>
        <xdr:cNvPr id="128" name="直線コネクタ 127"/>
        <xdr:cNvCxnSpPr/>
      </xdr:nvCxnSpPr>
      <xdr:spPr>
        <a:xfrm flipV="1">
          <a:off x="1130300" y="9560344"/>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87605</xdr:rowOff>
    </xdr:from>
    <xdr:to>
      <xdr:col>24</xdr:col>
      <xdr:colOff>114300</xdr:colOff>
      <xdr:row>55</xdr:row>
      <xdr:rowOff>17755</xdr:rowOff>
    </xdr:to>
    <xdr:sp macro="" textlink="">
      <xdr:nvSpPr>
        <xdr:cNvPr id="138" name="楕円 137"/>
        <xdr:cNvSpPr/>
      </xdr:nvSpPr>
      <xdr:spPr>
        <a:xfrm>
          <a:off x="4584700" y="93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110482</xdr:rowOff>
    </xdr:from>
    <xdr:ext cx="534377" cy="259045"/>
    <xdr:sp macro="" textlink="">
      <xdr:nvSpPr>
        <xdr:cNvPr id="139" name="物件費該当値テキスト"/>
        <xdr:cNvSpPr txBox="1"/>
      </xdr:nvSpPr>
      <xdr:spPr>
        <a:xfrm>
          <a:off x="4686300" y="919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151232</xdr:rowOff>
    </xdr:from>
    <xdr:to>
      <xdr:col>20</xdr:col>
      <xdr:colOff>38100</xdr:colOff>
      <xdr:row>55</xdr:row>
      <xdr:rowOff>81382</xdr:rowOff>
    </xdr:to>
    <xdr:sp macro="" textlink="">
      <xdr:nvSpPr>
        <xdr:cNvPr id="140" name="楕円 139"/>
        <xdr:cNvSpPr/>
      </xdr:nvSpPr>
      <xdr:spPr>
        <a:xfrm>
          <a:off x="3746500" y="94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97909</xdr:rowOff>
    </xdr:from>
    <xdr:ext cx="534377" cy="259045"/>
    <xdr:sp macro="" textlink="">
      <xdr:nvSpPr>
        <xdr:cNvPr id="141" name="テキスト ボックス 140"/>
        <xdr:cNvSpPr txBox="1"/>
      </xdr:nvSpPr>
      <xdr:spPr>
        <a:xfrm>
          <a:off x="3530111" y="918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142011</xdr:rowOff>
    </xdr:from>
    <xdr:to>
      <xdr:col>15</xdr:col>
      <xdr:colOff>101600</xdr:colOff>
      <xdr:row>55</xdr:row>
      <xdr:rowOff>72161</xdr:rowOff>
    </xdr:to>
    <xdr:sp macro="" textlink="">
      <xdr:nvSpPr>
        <xdr:cNvPr id="142" name="楕円 141"/>
        <xdr:cNvSpPr/>
      </xdr:nvSpPr>
      <xdr:spPr>
        <a:xfrm>
          <a:off x="2857500" y="94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88688</xdr:rowOff>
    </xdr:from>
    <xdr:ext cx="534377" cy="259045"/>
    <xdr:sp macro="" textlink="">
      <xdr:nvSpPr>
        <xdr:cNvPr id="143" name="テキスト ボックス 142"/>
        <xdr:cNvSpPr txBox="1"/>
      </xdr:nvSpPr>
      <xdr:spPr>
        <a:xfrm>
          <a:off x="2641111" y="91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79794</xdr:rowOff>
    </xdr:from>
    <xdr:to>
      <xdr:col>10</xdr:col>
      <xdr:colOff>165100</xdr:colOff>
      <xdr:row>56</xdr:row>
      <xdr:rowOff>9944</xdr:rowOff>
    </xdr:to>
    <xdr:sp macro="" textlink="">
      <xdr:nvSpPr>
        <xdr:cNvPr id="144" name="楕円 143"/>
        <xdr:cNvSpPr/>
      </xdr:nvSpPr>
      <xdr:spPr>
        <a:xfrm>
          <a:off x="1968500" y="95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1071</xdr:rowOff>
    </xdr:from>
    <xdr:ext cx="534377" cy="259045"/>
    <xdr:sp macro="" textlink="">
      <xdr:nvSpPr>
        <xdr:cNvPr id="145" name="テキスト ボックス 144"/>
        <xdr:cNvSpPr txBox="1"/>
      </xdr:nvSpPr>
      <xdr:spPr>
        <a:xfrm>
          <a:off x="1752111" y="96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137554</xdr:rowOff>
    </xdr:from>
    <xdr:to>
      <xdr:col>6</xdr:col>
      <xdr:colOff>38100</xdr:colOff>
      <xdr:row>56</xdr:row>
      <xdr:rowOff>67704</xdr:rowOff>
    </xdr:to>
    <xdr:sp macro="" textlink="">
      <xdr:nvSpPr>
        <xdr:cNvPr id="146" name="楕円 145"/>
        <xdr:cNvSpPr/>
      </xdr:nvSpPr>
      <xdr:spPr>
        <a:xfrm>
          <a:off x="1079500" y="956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58831</xdr:rowOff>
    </xdr:from>
    <xdr:ext cx="534377" cy="259045"/>
    <xdr:sp macro="" textlink="">
      <xdr:nvSpPr>
        <xdr:cNvPr id="147" name="テキスト ボックス 146"/>
        <xdr:cNvSpPr txBox="1"/>
      </xdr:nvSpPr>
      <xdr:spPr>
        <a:xfrm>
          <a:off x="863111" y="96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71120</xdr:rowOff>
    </xdr:from>
    <xdr:to>
      <xdr:col>24</xdr:col>
      <xdr:colOff>63500</xdr:colOff>
      <xdr:row>77</xdr:row>
      <xdr:rowOff>71211</xdr:rowOff>
    </xdr:to>
    <xdr:cxnSp macro="">
      <xdr:nvCxnSpPr>
        <xdr:cNvPr id="174" name="直線コネクタ 173"/>
        <xdr:cNvCxnSpPr/>
      </xdr:nvCxnSpPr>
      <xdr:spPr>
        <a:xfrm>
          <a:off x="3797300" y="1327277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71120</xdr:rowOff>
    </xdr:from>
    <xdr:to>
      <xdr:col>19</xdr:col>
      <xdr:colOff>177800</xdr:colOff>
      <xdr:row>77</xdr:row>
      <xdr:rowOff>78161</xdr:rowOff>
    </xdr:to>
    <xdr:cxnSp macro="">
      <xdr:nvCxnSpPr>
        <xdr:cNvPr id="177" name="直線コネクタ 176"/>
        <xdr:cNvCxnSpPr/>
      </xdr:nvCxnSpPr>
      <xdr:spPr>
        <a:xfrm flipV="1">
          <a:off x="2908300" y="13272770"/>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78161</xdr:rowOff>
    </xdr:from>
    <xdr:to>
      <xdr:col>15</xdr:col>
      <xdr:colOff>50800</xdr:colOff>
      <xdr:row>77</xdr:row>
      <xdr:rowOff>96174</xdr:rowOff>
    </xdr:to>
    <xdr:cxnSp macro="">
      <xdr:nvCxnSpPr>
        <xdr:cNvPr id="180" name="直線コネクタ 179"/>
        <xdr:cNvCxnSpPr/>
      </xdr:nvCxnSpPr>
      <xdr:spPr>
        <a:xfrm flipV="1">
          <a:off x="2019300" y="13279811"/>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96174</xdr:rowOff>
    </xdr:from>
    <xdr:to>
      <xdr:col>10</xdr:col>
      <xdr:colOff>114300</xdr:colOff>
      <xdr:row>77</xdr:row>
      <xdr:rowOff>101843</xdr:rowOff>
    </xdr:to>
    <xdr:cxnSp macro="">
      <xdr:nvCxnSpPr>
        <xdr:cNvPr id="183" name="直線コネクタ 182"/>
        <xdr:cNvCxnSpPr/>
      </xdr:nvCxnSpPr>
      <xdr:spPr>
        <a:xfrm flipV="1">
          <a:off x="1130300" y="13297824"/>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20411</xdr:rowOff>
    </xdr:from>
    <xdr:to>
      <xdr:col>24</xdr:col>
      <xdr:colOff>114300</xdr:colOff>
      <xdr:row>77</xdr:row>
      <xdr:rowOff>122011</xdr:rowOff>
    </xdr:to>
    <xdr:sp macro="" textlink="">
      <xdr:nvSpPr>
        <xdr:cNvPr id="193" name="楕円 192"/>
        <xdr:cNvSpPr/>
      </xdr:nvSpPr>
      <xdr:spPr>
        <a:xfrm>
          <a:off x="45847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170288</xdr:rowOff>
    </xdr:from>
    <xdr:ext cx="469744" cy="259045"/>
    <xdr:sp macro="" textlink="">
      <xdr:nvSpPr>
        <xdr:cNvPr id="194" name="維持補修費該当値テキスト"/>
        <xdr:cNvSpPr txBox="1"/>
      </xdr:nvSpPr>
      <xdr:spPr>
        <a:xfrm>
          <a:off x="4686300" y="132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20320</xdr:rowOff>
    </xdr:from>
    <xdr:to>
      <xdr:col>20</xdr:col>
      <xdr:colOff>38100</xdr:colOff>
      <xdr:row>77</xdr:row>
      <xdr:rowOff>121920</xdr:rowOff>
    </xdr:to>
    <xdr:sp macro="" textlink="">
      <xdr:nvSpPr>
        <xdr:cNvPr id="195" name="楕円 194"/>
        <xdr:cNvSpPr/>
      </xdr:nvSpPr>
      <xdr:spPr>
        <a:xfrm>
          <a:off x="3746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113047</xdr:rowOff>
    </xdr:from>
    <xdr:ext cx="469744" cy="259045"/>
    <xdr:sp macro="" textlink="">
      <xdr:nvSpPr>
        <xdr:cNvPr id="196" name="テキスト ボックス 195"/>
        <xdr:cNvSpPr txBox="1"/>
      </xdr:nvSpPr>
      <xdr:spPr>
        <a:xfrm>
          <a:off x="3562428"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27361</xdr:rowOff>
    </xdr:from>
    <xdr:to>
      <xdr:col>15</xdr:col>
      <xdr:colOff>101600</xdr:colOff>
      <xdr:row>77</xdr:row>
      <xdr:rowOff>128961</xdr:rowOff>
    </xdr:to>
    <xdr:sp macro="" textlink="">
      <xdr:nvSpPr>
        <xdr:cNvPr id="197" name="楕円 196"/>
        <xdr:cNvSpPr/>
      </xdr:nvSpPr>
      <xdr:spPr>
        <a:xfrm>
          <a:off x="2857500" y="132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120088</xdr:rowOff>
    </xdr:from>
    <xdr:ext cx="469744" cy="259045"/>
    <xdr:sp macro="" textlink="">
      <xdr:nvSpPr>
        <xdr:cNvPr id="198" name="テキスト ボックス 197"/>
        <xdr:cNvSpPr txBox="1"/>
      </xdr:nvSpPr>
      <xdr:spPr>
        <a:xfrm>
          <a:off x="2673428" y="133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45374</xdr:rowOff>
    </xdr:from>
    <xdr:to>
      <xdr:col>10</xdr:col>
      <xdr:colOff>165100</xdr:colOff>
      <xdr:row>77</xdr:row>
      <xdr:rowOff>146974</xdr:rowOff>
    </xdr:to>
    <xdr:sp macro="" textlink="">
      <xdr:nvSpPr>
        <xdr:cNvPr id="199" name="楕円 198"/>
        <xdr:cNvSpPr/>
      </xdr:nvSpPr>
      <xdr:spPr>
        <a:xfrm>
          <a:off x="1968500" y="132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138101</xdr:rowOff>
    </xdr:from>
    <xdr:ext cx="469744" cy="259045"/>
    <xdr:sp macro="" textlink="">
      <xdr:nvSpPr>
        <xdr:cNvPr id="200" name="テキスト ボックス 199"/>
        <xdr:cNvSpPr txBox="1"/>
      </xdr:nvSpPr>
      <xdr:spPr>
        <a:xfrm>
          <a:off x="1784428" y="1333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51043</xdr:rowOff>
    </xdr:from>
    <xdr:to>
      <xdr:col>6</xdr:col>
      <xdr:colOff>38100</xdr:colOff>
      <xdr:row>77</xdr:row>
      <xdr:rowOff>152643</xdr:rowOff>
    </xdr:to>
    <xdr:sp macro="" textlink="">
      <xdr:nvSpPr>
        <xdr:cNvPr id="201" name="楕円 200"/>
        <xdr:cNvSpPr/>
      </xdr:nvSpPr>
      <xdr:spPr>
        <a:xfrm>
          <a:off x="1079500" y="132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143770</xdr:rowOff>
    </xdr:from>
    <xdr:ext cx="469744" cy="259045"/>
    <xdr:sp macro="" textlink="">
      <xdr:nvSpPr>
        <xdr:cNvPr id="202" name="テキスト ボックス 201"/>
        <xdr:cNvSpPr txBox="1"/>
      </xdr:nvSpPr>
      <xdr:spPr>
        <a:xfrm>
          <a:off x="895428" y="133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125121</xdr:rowOff>
    </xdr:from>
    <xdr:to>
      <xdr:col>24</xdr:col>
      <xdr:colOff>63500</xdr:colOff>
      <xdr:row>96</xdr:row>
      <xdr:rowOff>151930</xdr:rowOff>
    </xdr:to>
    <xdr:cxnSp macro="">
      <xdr:nvCxnSpPr>
        <xdr:cNvPr id="232" name="直線コネクタ 231"/>
        <xdr:cNvCxnSpPr/>
      </xdr:nvCxnSpPr>
      <xdr:spPr>
        <a:xfrm flipV="1">
          <a:off x="3797300" y="16584321"/>
          <a:ext cx="8382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151930</xdr:rowOff>
    </xdr:from>
    <xdr:to>
      <xdr:col>19</xdr:col>
      <xdr:colOff>177800</xdr:colOff>
      <xdr:row>97</xdr:row>
      <xdr:rowOff>31090</xdr:rowOff>
    </xdr:to>
    <xdr:cxnSp macro="">
      <xdr:nvCxnSpPr>
        <xdr:cNvPr id="235" name="直線コネクタ 234"/>
        <xdr:cNvCxnSpPr/>
      </xdr:nvCxnSpPr>
      <xdr:spPr>
        <a:xfrm flipV="1">
          <a:off x="2908300" y="16611130"/>
          <a:ext cx="8890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31090</xdr:rowOff>
    </xdr:from>
    <xdr:to>
      <xdr:col>15</xdr:col>
      <xdr:colOff>50800</xdr:colOff>
      <xdr:row>97</xdr:row>
      <xdr:rowOff>59296</xdr:rowOff>
    </xdr:to>
    <xdr:cxnSp macro="">
      <xdr:nvCxnSpPr>
        <xdr:cNvPr id="238" name="直線コネクタ 237"/>
        <xdr:cNvCxnSpPr/>
      </xdr:nvCxnSpPr>
      <xdr:spPr>
        <a:xfrm flipV="1">
          <a:off x="2019300" y="16661740"/>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59296</xdr:rowOff>
    </xdr:from>
    <xdr:to>
      <xdr:col>10</xdr:col>
      <xdr:colOff>114300</xdr:colOff>
      <xdr:row>97</xdr:row>
      <xdr:rowOff>127902</xdr:rowOff>
    </xdr:to>
    <xdr:cxnSp macro="">
      <xdr:nvCxnSpPr>
        <xdr:cNvPr id="241" name="直線コネクタ 240"/>
        <xdr:cNvCxnSpPr/>
      </xdr:nvCxnSpPr>
      <xdr:spPr>
        <a:xfrm flipV="1">
          <a:off x="1130300" y="16689946"/>
          <a:ext cx="889000" cy="6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74321</xdr:rowOff>
    </xdr:from>
    <xdr:to>
      <xdr:col>24</xdr:col>
      <xdr:colOff>114300</xdr:colOff>
      <xdr:row>97</xdr:row>
      <xdr:rowOff>4471</xdr:rowOff>
    </xdr:to>
    <xdr:sp macro="" textlink="">
      <xdr:nvSpPr>
        <xdr:cNvPr id="251" name="楕円 250"/>
        <xdr:cNvSpPr/>
      </xdr:nvSpPr>
      <xdr:spPr>
        <a:xfrm>
          <a:off x="4584700" y="165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52748</xdr:rowOff>
    </xdr:from>
    <xdr:ext cx="534377" cy="259045"/>
    <xdr:sp macro="" textlink="">
      <xdr:nvSpPr>
        <xdr:cNvPr id="252" name="扶助費該当値テキスト"/>
        <xdr:cNvSpPr txBox="1"/>
      </xdr:nvSpPr>
      <xdr:spPr>
        <a:xfrm>
          <a:off x="4686300" y="165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101130</xdr:rowOff>
    </xdr:from>
    <xdr:to>
      <xdr:col>20</xdr:col>
      <xdr:colOff>38100</xdr:colOff>
      <xdr:row>97</xdr:row>
      <xdr:rowOff>31280</xdr:rowOff>
    </xdr:to>
    <xdr:sp macro="" textlink="">
      <xdr:nvSpPr>
        <xdr:cNvPr id="253" name="楕円 252"/>
        <xdr:cNvSpPr/>
      </xdr:nvSpPr>
      <xdr:spPr>
        <a:xfrm>
          <a:off x="3746500" y="165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22407</xdr:rowOff>
    </xdr:from>
    <xdr:ext cx="534377" cy="259045"/>
    <xdr:sp macro="" textlink="">
      <xdr:nvSpPr>
        <xdr:cNvPr id="254" name="テキスト ボックス 253"/>
        <xdr:cNvSpPr txBox="1"/>
      </xdr:nvSpPr>
      <xdr:spPr>
        <a:xfrm>
          <a:off x="3530111" y="166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151740</xdr:rowOff>
    </xdr:from>
    <xdr:to>
      <xdr:col>15</xdr:col>
      <xdr:colOff>101600</xdr:colOff>
      <xdr:row>97</xdr:row>
      <xdr:rowOff>81890</xdr:rowOff>
    </xdr:to>
    <xdr:sp macro="" textlink="">
      <xdr:nvSpPr>
        <xdr:cNvPr id="255" name="楕円 254"/>
        <xdr:cNvSpPr/>
      </xdr:nvSpPr>
      <xdr:spPr>
        <a:xfrm>
          <a:off x="2857500" y="166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73017</xdr:rowOff>
    </xdr:from>
    <xdr:ext cx="534377" cy="259045"/>
    <xdr:sp macro="" textlink="">
      <xdr:nvSpPr>
        <xdr:cNvPr id="256" name="テキスト ボックス 255"/>
        <xdr:cNvSpPr txBox="1"/>
      </xdr:nvSpPr>
      <xdr:spPr>
        <a:xfrm>
          <a:off x="2641111" y="167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8496</xdr:rowOff>
    </xdr:from>
    <xdr:to>
      <xdr:col>10</xdr:col>
      <xdr:colOff>165100</xdr:colOff>
      <xdr:row>97</xdr:row>
      <xdr:rowOff>110096</xdr:rowOff>
    </xdr:to>
    <xdr:sp macro="" textlink="">
      <xdr:nvSpPr>
        <xdr:cNvPr id="257" name="楕円 256"/>
        <xdr:cNvSpPr/>
      </xdr:nvSpPr>
      <xdr:spPr>
        <a:xfrm>
          <a:off x="1968500" y="166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101223</xdr:rowOff>
    </xdr:from>
    <xdr:ext cx="534377" cy="259045"/>
    <xdr:sp macro="" textlink="">
      <xdr:nvSpPr>
        <xdr:cNvPr id="258" name="テキスト ボックス 257"/>
        <xdr:cNvSpPr txBox="1"/>
      </xdr:nvSpPr>
      <xdr:spPr>
        <a:xfrm>
          <a:off x="1752111" y="167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77102</xdr:rowOff>
    </xdr:from>
    <xdr:to>
      <xdr:col>6</xdr:col>
      <xdr:colOff>38100</xdr:colOff>
      <xdr:row>98</xdr:row>
      <xdr:rowOff>7252</xdr:rowOff>
    </xdr:to>
    <xdr:sp macro="" textlink="">
      <xdr:nvSpPr>
        <xdr:cNvPr id="259" name="楕円 258"/>
        <xdr:cNvSpPr/>
      </xdr:nvSpPr>
      <xdr:spPr>
        <a:xfrm>
          <a:off x="1079500" y="167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169829</xdr:rowOff>
    </xdr:from>
    <xdr:ext cx="534377" cy="259045"/>
    <xdr:sp macro="" textlink="">
      <xdr:nvSpPr>
        <xdr:cNvPr id="260" name="テキスト ボックス 259"/>
        <xdr:cNvSpPr txBox="1"/>
      </xdr:nvSpPr>
      <xdr:spPr>
        <a:xfrm>
          <a:off x="863111" y="168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122424</xdr:rowOff>
    </xdr:from>
    <xdr:to>
      <xdr:col>55</xdr:col>
      <xdr:colOff>0</xdr:colOff>
      <xdr:row>36</xdr:row>
      <xdr:rowOff>134965</xdr:rowOff>
    </xdr:to>
    <xdr:cxnSp macro="">
      <xdr:nvCxnSpPr>
        <xdr:cNvPr id="292" name="直線コネクタ 291"/>
        <xdr:cNvCxnSpPr/>
      </xdr:nvCxnSpPr>
      <xdr:spPr>
        <a:xfrm flipV="1">
          <a:off x="9639300" y="6294624"/>
          <a:ext cx="8382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105410</xdr:rowOff>
    </xdr:from>
    <xdr:to>
      <xdr:col>50</xdr:col>
      <xdr:colOff>114300</xdr:colOff>
      <xdr:row>36</xdr:row>
      <xdr:rowOff>134965</xdr:rowOff>
    </xdr:to>
    <xdr:cxnSp macro="">
      <xdr:nvCxnSpPr>
        <xdr:cNvPr id="295" name="直線コネクタ 294"/>
        <xdr:cNvCxnSpPr/>
      </xdr:nvCxnSpPr>
      <xdr:spPr>
        <a:xfrm>
          <a:off x="8750300" y="6277610"/>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105410</xdr:rowOff>
    </xdr:from>
    <xdr:to>
      <xdr:col>45</xdr:col>
      <xdr:colOff>177800</xdr:colOff>
      <xdr:row>36</xdr:row>
      <xdr:rowOff>155016</xdr:rowOff>
    </xdr:to>
    <xdr:cxnSp macro="">
      <xdr:nvCxnSpPr>
        <xdr:cNvPr id="298" name="直線コネクタ 297"/>
        <xdr:cNvCxnSpPr/>
      </xdr:nvCxnSpPr>
      <xdr:spPr>
        <a:xfrm flipV="1">
          <a:off x="7861300" y="6277610"/>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155016</xdr:rowOff>
    </xdr:from>
    <xdr:to>
      <xdr:col>41</xdr:col>
      <xdr:colOff>50800</xdr:colOff>
      <xdr:row>37</xdr:row>
      <xdr:rowOff>11423</xdr:rowOff>
    </xdr:to>
    <xdr:cxnSp macro="">
      <xdr:nvCxnSpPr>
        <xdr:cNvPr id="301" name="直線コネクタ 300"/>
        <xdr:cNvCxnSpPr/>
      </xdr:nvCxnSpPr>
      <xdr:spPr>
        <a:xfrm flipV="1">
          <a:off x="6972300" y="6327216"/>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71624</xdr:rowOff>
    </xdr:from>
    <xdr:to>
      <xdr:col>55</xdr:col>
      <xdr:colOff>50800</xdr:colOff>
      <xdr:row>37</xdr:row>
      <xdr:rowOff>1774</xdr:rowOff>
    </xdr:to>
    <xdr:sp macro="" textlink="">
      <xdr:nvSpPr>
        <xdr:cNvPr id="311" name="楕円 310"/>
        <xdr:cNvSpPr/>
      </xdr:nvSpPr>
      <xdr:spPr>
        <a:xfrm>
          <a:off x="10426700" y="62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50051</xdr:rowOff>
    </xdr:from>
    <xdr:ext cx="534377" cy="259045"/>
    <xdr:sp macro="" textlink="">
      <xdr:nvSpPr>
        <xdr:cNvPr id="312" name="補助費等該当値テキスト"/>
        <xdr:cNvSpPr txBox="1"/>
      </xdr:nvSpPr>
      <xdr:spPr>
        <a:xfrm>
          <a:off x="10528300" y="622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84165</xdr:rowOff>
    </xdr:from>
    <xdr:to>
      <xdr:col>50</xdr:col>
      <xdr:colOff>165100</xdr:colOff>
      <xdr:row>37</xdr:row>
      <xdr:rowOff>14315</xdr:rowOff>
    </xdr:to>
    <xdr:sp macro="" textlink="">
      <xdr:nvSpPr>
        <xdr:cNvPr id="313" name="楕円 312"/>
        <xdr:cNvSpPr/>
      </xdr:nvSpPr>
      <xdr:spPr>
        <a:xfrm>
          <a:off x="9588500" y="62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5442</xdr:rowOff>
    </xdr:from>
    <xdr:ext cx="534377" cy="259045"/>
    <xdr:sp macro="" textlink="">
      <xdr:nvSpPr>
        <xdr:cNvPr id="314" name="テキスト ボックス 313"/>
        <xdr:cNvSpPr txBox="1"/>
      </xdr:nvSpPr>
      <xdr:spPr>
        <a:xfrm>
          <a:off x="9372111" y="63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54610</xdr:rowOff>
    </xdr:from>
    <xdr:to>
      <xdr:col>46</xdr:col>
      <xdr:colOff>38100</xdr:colOff>
      <xdr:row>36</xdr:row>
      <xdr:rowOff>156210</xdr:rowOff>
    </xdr:to>
    <xdr:sp macro="" textlink="">
      <xdr:nvSpPr>
        <xdr:cNvPr id="315" name="楕円 314"/>
        <xdr:cNvSpPr/>
      </xdr:nvSpPr>
      <xdr:spPr>
        <a:xfrm>
          <a:off x="8699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147337</xdr:rowOff>
    </xdr:from>
    <xdr:ext cx="534377" cy="259045"/>
    <xdr:sp macro="" textlink="">
      <xdr:nvSpPr>
        <xdr:cNvPr id="316" name="テキスト ボックス 315"/>
        <xdr:cNvSpPr txBox="1"/>
      </xdr:nvSpPr>
      <xdr:spPr>
        <a:xfrm>
          <a:off x="8483111" y="63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104216</xdr:rowOff>
    </xdr:from>
    <xdr:to>
      <xdr:col>41</xdr:col>
      <xdr:colOff>101600</xdr:colOff>
      <xdr:row>37</xdr:row>
      <xdr:rowOff>34366</xdr:rowOff>
    </xdr:to>
    <xdr:sp macro="" textlink="">
      <xdr:nvSpPr>
        <xdr:cNvPr id="317" name="楕円 316"/>
        <xdr:cNvSpPr/>
      </xdr:nvSpPr>
      <xdr:spPr>
        <a:xfrm>
          <a:off x="7810500" y="62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25493</xdr:rowOff>
    </xdr:from>
    <xdr:ext cx="534377" cy="259045"/>
    <xdr:sp macro="" textlink="">
      <xdr:nvSpPr>
        <xdr:cNvPr id="318" name="テキスト ボックス 317"/>
        <xdr:cNvSpPr txBox="1"/>
      </xdr:nvSpPr>
      <xdr:spPr>
        <a:xfrm>
          <a:off x="7594111" y="636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132073</xdr:rowOff>
    </xdr:from>
    <xdr:to>
      <xdr:col>36</xdr:col>
      <xdr:colOff>165100</xdr:colOff>
      <xdr:row>37</xdr:row>
      <xdr:rowOff>62223</xdr:rowOff>
    </xdr:to>
    <xdr:sp macro="" textlink="">
      <xdr:nvSpPr>
        <xdr:cNvPr id="319" name="楕円 318"/>
        <xdr:cNvSpPr/>
      </xdr:nvSpPr>
      <xdr:spPr>
        <a:xfrm>
          <a:off x="6921500" y="63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53350</xdr:rowOff>
    </xdr:from>
    <xdr:ext cx="534377" cy="259045"/>
    <xdr:sp macro="" textlink="">
      <xdr:nvSpPr>
        <xdr:cNvPr id="320" name="テキスト ボックス 319"/>
        <xdr:cNvSpPr txBox="1"/>
      </xdr:nvSpPr>
      <xdr:spPr>
        <a:xfrm>
          <a:off x="6705111" y="63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38049</xdr:rowOff>
    </xdr:from>
    <xdr:to>
      <xdr:col>55</xdr:col>
      <xdr:colOff>0</xdr:colOff>
      <xdr:row>56</xdr:row>
      <xdr:rowOff>93828</xdr:rowOff>
    </xdr:to>
    <xdr:cxnSp macro="">
      <xdr:nvCxnSpPr>
        <xdr:cNvPr id="350" name="直線コネクタ 349"/>
        <xdr:cNvCxnSpPr/>
      </xdr:nvCxnSpPr>
      <xdr:spPr>
        <a:xfrm flipV="1">
          <a:off x="9639300" y="9639249"/>
          <a:ext cx="8382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93828</xdr:rowOff>
    </xdr:from>
    <xdr:to>
      <xdr:col>50</xdr:col>
      <xdr:colOff>114300</xdr:colOff>
      <xdr:row>56</xdr:row>
      <xdr:rowOff>164979</xdr:rowOff>
    </xdr:to>
    <xdr:cxnSp macro="">
      <xdr:nvCxnSpPr>
        <xdr:cNvPr id="353" name="直線コネクタ 352"/>
        <xdr:cNvCxnSpPr/>
      </xdr:nvCxnSpPr>
      <xdr:spPr>
        <a:xfrm flipV="1">
          <a:off x="8750300" y="9695028"/>
          <a:ext cx="889000" cy="7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50508</xdr:rowOff>
    </xdr:from>
    <xdr:to>
      <xdr:col>45</xdr:col>
      <xdr:colOff>177800</xdr:colOff>
      <xdr:row>56</xdr:row>
      <xdr:rowOff>164979</xdr:rowOff>
    </xdr:to>
    <xdr:cxnSp macro="">
      <xdr:nvCxnSpPr>
        <xdr:cNvPr id="356" name="直線コネクタ 355"/>
        <xdr:cNvCxnSpPr/>
      </xdr:nvCxnSpPr>
      <xdr:spPr>
        <a:xfrm>
          <a:off x="7861300" y="9480258"/>
          <a:ext cx="889000" cy="28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50508</xdr:rowOff>
    </xdr:from>
    <xdr:to>
      <xdr:col>41</xdr:col>
      <xdr:colOff>50800</xdr:colOff>
      <xdr:row>56</xdr:row>
      <xdr:rowOff>44831</xdr:rowOff>
    </xdr:to>
    <xdr:cxnSp macro="">
      <xdr:nvCxnSpPr>
        <xdr:cNvPr id="359" name="直線コネクタ 358"/>
        <xdr:cNvCxnSpPr/>
      </xdr:nvCxnSpPr>
      <xdr:spPr>
        <a:xfrm flipV="1">
          <a:off x="6972300" y="9480258"/>
          <a:ext cx="889000" cy="1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61" name="テキスト ボックス 360"/>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158699</xdr:rowOff>
    </xdr:from>
    <xdr:to>
      <xdr:col>55</xdr:col>
      <xdr:colOff>50800</xdr:colOff>
      <xdr:row>56</xdr:row>
      <xdr:rowOff>88849</xdr:rowOff>
    </xdr:to>
    <xdr:sp macro="" textlink="">
      <xdr:nvSpPr>
        <xdr:cNvPr id="369" name="楕円 368"/>
        <xdr:cNvSpPr/>
      </xdr:nvSpPr>
      <xdr:spPr>
        <a:xfrm>
          <a:off x="10426700" y="958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137126</xdr:rowOff>
    </xdr:from>
    <xdr:ext cx="534377" cy="259045"/>
    <xdr:sp macro="" textlink="">
      <xdr:nvSpPr>
        <xdr:cNvPr id="370" name="普通建設事業費該当値テキスト"/>
        <xdr:cNvSpPr txBox="1"/>
      </xdr:nvSpPr>
      <xdr:spPr>
        <a:xfrm>
          <a:off x="10528300" y="9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43028</xdr:rowOff>
    </xdr:from>
    <xdr:to>
      <xdr:col>50</xdr:col>
      <xdr:colOff>165100</xdr:colOff>
      <xdr:row>56</xdr:row>
      <xdr:rowOff>144628</xdr:rowOff>
    </xdr:to>
    <xdr:sp macro="" textlink="">
      <xdr:nvSpPr>
        <xdr:cNvPr id="371" name="楕円 370"/>
        <xdr:cNvSpPr/>
      </xdr:nvSpPr>
      <xdr:spPr>
        <a:xfrm>
          <a:off x="9588500" y="96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135755</xdr:rowOff>
    </xdr:from>
    <xdr:ext cx="534377" cy="259045"/>
    <xdr:sp macro="" textlink="">
      <xdr:nvSpPr>
        <xdr:cNvPr id="372" name="テキスト ボックス 371"/>
        <xdr:cNvSpPr txBox="1"/>
      </xdr:nvSpPr>
      <xdr:spPr>
        <a:xfrm>
          <a:off x="9372111" y="97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114179</xdr:rowOff>
    </xdr:from>
    <xdr:to>
      <xdr:col>46</xdr:col>
      <xdr:colOff>38100</xdr:colOff>
      <xdr:row>57</xdr:row>
      <xdr:rowOff>44329</xdr:rowOff>
    </xdr:to>
    <xdr:sp macro="" textlink="">
      <xdr:nvSpPr>
        <xdr:cNvPr id="373" name="楕円 372"/>
        <xdr:cNvSpPr/>
      </xdr:nvSpPr>
      <xdr:spPr>
        <a:xfrm>
          <a:off x="8699500" y="97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35456</xdr:rowOff>
    </xdr:from>
    <xdr:ext cx="534377" cy="259045"/>
    <xdr:sp macro="" textlink="">
      <xdr:nvSpPr>
        <xdr:cNvPr id="374" name="テキスト ボックス 373"/>
        <xdr:cNvSpPr txBox="1"/>
      </xdr:nvSpPr>
      <xdr:spPr>
        <a:xfrm>
          <a:off x="8483111" y="98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171158</xdr:rowOff>
    </xdr:from>
    <xdr:to>
      <xdr:col>41</xdr:col>
      <xdr:colOff>101600</xdr:colOff>
      <xdr:row>55</xdr:row>
      <xdr:rowOff>101308</xdr:rowOff>
    </xdr:to>
    <xdr:sp macro="" textlink="">
      <xdr:nvSpPr>
        <xdr:cNvPr id="375" name="楕円 374"/>
        <xdr:cNvSpPr/>
      </xdr:nvSpPr>
      <xdr:spPr>
        <a:xfrm>
          <a:off x="7810500" y="942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117835</xdr:rowOff>
    </xdr:from>
    <xdr:ext cx="534377" cy="259045"/>
    <xdr:sp macro="" textlink="">
      <xdr:nvSpPr>
        <xdr:cNvPr id="376" name="テキスト ボックス 375"/>
        <xdr:cNvSpPr txBox="1"/>
      </xdr:nvSpPr>
      <xdr:spPr>
        <a:xfrm>
          <a:off x="7594111" y="920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165481</xdr:rowOff>
    </xdr:from>
    <xdr:to>
      <xdr:col>36</xdr:col>
      <xdr:colOff>165100</xdr:colOff>
      <xdr:row>56</xdr:row>
      <xdr:rowOff>95631</xdr:rowOff>
    </xdr:to>
    <xdr:sp macro="" textlink="">
      <xdr:nvSpPr>
        <xdr:cNvPr id="377" name="楕円 376"/>
        <xdr:cNvSpPr/>
      </xdr:nvSpPr>
      <xdr:spPr>
        <a:xfrm>
          <a:off x="6921500" y="95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86758</xdr:rowOff>
    </xdr:from>
    <xdr:ext cx="534377" cy="259045"/>
    <xdr:sp macro="" textlink="">
      <xdr:nvSpPr>
        <xdr:cNvPr id="378" name="テキスト ボックス 377"/>
        <xdr:cNvSpPr txBox="1"/>
      </xdr:nvSpPr>
      <xdr:spPr>
        <a:xfrm>
          <a:off x="6705111" y="968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24867</xdr:rowOff>
    </xdr:from>
    <xdr:to>
      <xdr:col>55</xdr:col>
      <xdr:colOff>0</xdr:colOff>
      <xdr:row>75</xdr:row>
      <xdr:rowOff>24981</xdr:rowOff>
    </xdr:to>
    <xdr:cxnSp macro="">
      <xdr:nvCxnSpPr>
        <xdr:cNvPr id="407" name="直線コネクタ 406"/>
        <xdr:cNvCxnSpPr/>
      </xdr:nvCxnSpPr>
      <xdr:spPr>
        <a:xfrm flipV="1">
          <a:off x="9639300" y="1288361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8"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24981</xdr:rowOff>
    </xdr:from>
    <xdr:to>
      <xdr:col>50</xdr:col>
      <xdr:colOff>114300</xdr:colOff>
      <xdr:row>75</xdr:row>
      <xdr:rowOff>86513</xdr:rowOff>
    </xdr:to>
    <xdr:cxnSp macro="">
      <xdr:nvCxnSpPr>
        <xdr:cNvPr id="410" name="直線コネクタ 409"/>
        <xdr:cNvCxnSpPr/>
      </xdr:nvCxnSpPr>
      <xdr:spPr>
        <a:xfrm flipV="1">
          <a:off x="8750300" y="12883731"/>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12" name="テキスト ボックス 411"/>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97486</xdr:rowOff>
    </xdr:from>
    <xdr:to>
      <xdr:col>45</xdr:col>
      <xdr:colOff>177800</xdr:colOff>
      <xdr:row>75</xdr:row>
      <xdr:rowOff>86513</xdr:rowOff>
    </xdr:to>
    <xdr:cxnSp macro="">
      <xdr:nvCxnSpPr>
        <xdr:cNvPr id="413" name="直線コネクタ 412"/>
        <xdr:cNvCxnSpPr/>
      </xdr:nvCxnSpPr>
      <xdr:spPr>
        <a:xfrm>
          <a:off x="7861300" y="12784786"/>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145517</xdr:rowOff>
    </xdr:from>
    <xdr:to>
      <xdr:col>55</xdr:col>
      <xdr:colOff>50800</xdr:colOff>
      <xdr:row>75</xdr:row>
      <xdr:rowOff>75667</xdr:rowOff>
    </xdr:to>
    <xdr:sp macro="" textlink="">
      <xdr:nvSpPr>
        <xdr:cNvPr id="423" name="楕円 422"/>
        <xdr:cNvSpPr/>
      </xdr:nvSpPr>
      <xdr:spPr>
        <a:xfrm>
          <a:off x="10426700" y="128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168394</xdr:rowOff>
    </xdr:from>
    <xdr:ext cx="534377" cy="259045"/>
    <xdr:sp macro="" textlink="">
      <xdr:nvSpPr>
        <xdr:cNvPr id="424" name="普通建設事業費 （ うち新規整備　）該当値テキスト"/>
        <xdr:cNvSpPr txBox="1"/>
      </xdr:nvSpPr>
      <xdr:spPr>
        <a:xfrm>
          <a:off x="10528300" y="126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145631</xdr:rowOff>
    </xdr:from>
    <xdr:to>
      <xdr:col>50</xdr:col>
      <xdr:colOff>165100</xdr:colOff>
      <xdr:row>75</xdr:row>
      <xdr:rowOff>75781</xdr:rowOff>
    </xdr:to>
    <xdr:sp macro="" textlink="">
      <xdr:nvSpPr>
        <xdr:cNvPr id="425" name="楕円 424"/>
        <xdr:cNvSpPr/>
      </xdr:nvSpPr>
      <xdr:spPr>
        <a:xfrm>
          <a:off x="9588500" y="128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92308</xdr:rowOff>
    </xdr:from>
    <xdr:ext cx="534377" cy="259045"/>
    <xdr:sp macro="" textlink="">
      <xdr:nvSpPr>
        <xdr:cNvPr id="426" name="テキスト ボックス 425"/>
        <xdr:cNvSpPr txBox="1"/>
      </xdr:nvSpPr>
      <xdr:spPr>
        <a:xfrm>
          <a:off x="9372111" y="12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35713</xdr:rowOff>
    </xdr:from>
    <xdr:to>
      <xdr:col>46</xdr:col>
      <xdr:colOff>38100</xdr:colOff>
      <xdr:row>75</xdr:row>
      <xdr:rowOff>137313</xdr:rowOff>
    </xdr:to>
    <xdr:sp macro="" textlink="">
      <xdr:nvSpPr>
        <xdr:cNvPr id="427" name="楕円 426"/>
        <xdr:cNvSpPr/>
      </xdr:nvSpPr>
      <xdr:spPr>
        <a:xfrm>
          <a:off x="8699500" y="128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128440</xdr:rowOff>
    </xdr:from>
    <xdr:ext cx="534377" cy="259045"/>
    <xdr:sp macro="" textlink="">
      <xdr:nvSpPr>
        <xdr:cNvPr id="428" name="テキスト ボックス 427"/>
        <xdr:cNvSpPr txBox="1"/>
      </xdr:nvSpPr>
      <xdr:spPr>
        <a:xfrm>
          <a:off x="8483111" y="129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46686</xdr:rowOff>
    </xdr:from>
    <xdr:to>
      <xdr:col>41</xdr:col>
      <xdr:colOff>101600</xdr:colOff>
      <xdr:row>74</xdr:row>
      <xdr:rowOff>148286</xdr:rowOff>
    </xdr:to>
    <xdr:sp macro="" textlink="">
      <xdr:nvSpPr>
        <xdr:cNvPr id="429" name="楕円 428"/>
        <xdr:cNvSpPr/>
      </xdr:nvSpPr>
      <xdr:spPr>
        <a:xfrm>
          <a:off x="7810500" y="127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164813</xdr:rowOff>
    </xdr:from>
    <xdr:ext cx="534377" cy="259045"/>
    <xdr:sp macro="" textlink="">
      <xdr:nvSpPr>
        <xdr:cNvPr id="430" name="テキスト ボックス 429"/>
        <xdr:cNvSpPr txBox="1"/>
      </xdr:nvSpPr>
      <xdr:spPr>
        <a:xfrm>
          <a:off x="7594111" y="125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161623</xdr:rowOff>
    </xdr:from>
    <xdr:to>
      <xdr:col>55</xdr:col>
      <xdr:colOff>0</xdr:colOff>
      <xdr:row>96</xdr:row>
      <xdr:rowOff>94483</xdr:rowOff>
    </xdr:to>
    <xdr:cxnSp macro="">
      <xdr:nvCxnSpPr>
        <xdr:cNvPr id="457" name="直線コネクタ 456"/>
        <xdr:cNvCxnSpPr/>
      </xdr:nvCxnSpPr>
      <xdr:spPr>
        <a:xfrm>
          <a:off x="9639300" y="16449373"/>
          <a:ext cx="838200" cy="10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161623</xdr:rowOff>
    </xdr:from>
    <xdr:to>
      <xdr:col>50</xdr:col>
      <xdr:colOff>114300</xdr:colOff>
      <xdr:row>96</xdr:row>
      <xdr:rowOff>26566</xdr:rowOff>
    </xdr:to>
    <xdr:cxnSp macro="">
      <xdr:nvCxnSpPr>
        <xdr:cNvPr id="460" name="直線コネクタ 459"/>
        <xdr:cNvCxnSpPr/>
      </xdr:nvCxnSpPr>
      <xdr:spPr>
        <a:xfrm flipV="1">
          <a:off x="8750300" y="16449373"/>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138328</xdr:rowOff>
    </xdr:from>
    <xdr:to>
      <xdr:col>45</xdr:col>
      <xdr:colOff>177800</xdr:colOff>
      <xdr:row>96</xdr:row>
      <xdr:rowOff>26566</xdr:rowOff>
    </xdr:to>
    <xdr:cxnSp macro="">
      <xdr:nvCxnSpPr>
        <xdr:cNvPr id="463" name="直線コネクタ 462"/>
        <xdr:cNvCxnSpPr/>
      </xdr:nvCxnSpPr>
      <xdr:spPr>
        <a:xfrm>
          <a:off x="7861300" y="16254628"/>
          <a:ext cx="889000" cy="23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43683</xdr:rowOff>
    </xdr:from>
    <xdr:to>
      <xdr:col>55</xdr:col>
      <xdr:colOff>50800</xdr:colOff>
      <xdr:row>96</xdr:row>
      <xdr:rowOff>145283</xdr:rowOff>
    </xdr:to>
    <xdr:sp macro="" textlink="">
      <xdr:nvSpPr>
        <xdr:cNvPr id="473" name="楕円 472"/>
        <xdr:cNvSpPr/>
      </xdr:nvSpPr>
      <xdr:spPr>
        <a:xfrm>
          <a:off x="10426700" y="165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22110</xdr:rowOff>
    </xdr:from>
    <xdr:ext cx="534377" cy="259045"/>
    <xdr:sp macro="" textlink="">
      <xdr:nvSpPr>
        <xdr:cNvPr id="474" name="普通建設事業費 （ うち更新整備　）該当値テキスト"/>
        <xdr:cNvSpPr txBox="1"/>
      </xdr:nvSpPr>
      <xdr:spPr>
        <a:xfrm>
          <a:off x="10528300" y="1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110823</xdr:rowOff>
    </xdr:from>
    <xdr:to>
      <xdr:col>50</xdr:col>
      <xdr:colOff>165100</xdr:colOff>
      <xdr:row>96</xdr:row>
      <xdr:rowOff>40973</xdr:rowOff>
    </xdr:to>
    <xdr:sp macro="" textlink="">
      <xdr:nvSpPr>
        <xdr:cNvPr id="475" name="楕円 474"/>
        <xdr:cNvSpPr/>
      </xdr:nvSpPr>
      <xdr:spPr>
        <a:xfrm>
          <a:off x="9588500" y="1639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32100</xdr:rowOff>
    </xdr:from>
    <xdr:ext cx="534377" cy="259045"/>
    <xdr:sp macro="" textlink="">
      <xdr:nvSpPr>
        <xdr:cNvPr id="476" name="テキスト ボックス 475"/>
        <xdr:cNvSpPr txBox="1"/>
      </xdr:nvSpPr>
      <xdr:spPr>
        <a:xfrm>
          <a:off x="9372111" y="164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147216</xdr:rowOff>
    </xdr:from>
    <xdr:to>
      <xdr:col>46</xdr:col>
      <xdr:colOff>38100</xdr:colOff>
      <xdr:row>96</xdr:row>
      <xdr:rowOff>77366</xdr:rowOff>
    </xdr:to>
    <xdr:sp macro="" textlink="">
      <xdr:nvSpPr>
        <xdr:cNvPr id="477" name="楕円 476"/>
        <xdr:cNvSpPr/>
      </xdr:nvSpPr>
      <xdr:spPr>
        <a:xfrm>
          <a:off x="8699500" y="1643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68493</xdr:rowOff>
    </xdr:from>
    <xdr:ext cx="534377" cy="259045"/>
    <xdr:sp macro="" textlink="">
      <xdr:nvSpPr>
        <xdr:cNvPr id="478" name="テキスト ボックス 477"/>
        <xdr:cNvSpPr txBox="1"/>
      </xdr:nvSpPr>
      <xdr:spPr>
        <a:xfrm>
          <a:off x="8483111" y="1652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87528</xdr:rowOff>
    </xdr:from>
    <xdr:to>
      <xdr:col>41</xdr:col>
      <xdr:colOff>101600</xdr:colOff>
      <xdr:row>95</xdr:row>
      <xdr:rowOff>17678</xdr:rowOff>
    </xdr:to>
    <xdr:sp macro="" textlink="">
      <xdr:nvSpPr>
        <xdr:cNvPr id="479" name="楕円 478"/>
        <xdr:cNvSpPr/>
      </xdr:nvSpPr>
      <xdr:spPr>
        <a:xfrm>
          <a:off x="7810500" y="162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34205</xdr:rowOff>
    </xdr:from>
    <xdr:ext cx="534377" cy="259045"/>
    <xdr:sp macro="" textlink="">
      <xdr:nvSpPr>
        <xdr:cNvPr id="480" name="テキスト ボックス 479"/>
        <xdr:cNvSpPr txBox="1"/>
      </xdr:nvSpPr>
      <xdr:spPr>
        <a:xfrm>
          <a:off x="7594111" y="159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96886</xdr:rowOff>
    </xdr:from>
    <xdr:to>
      <xdr:col>81</xdr:col>
      <xdr:colOff>50800</xdr:colOff>
      <xdr:row>39</xdr:row>
      <xdr:rowOff>98878</xdr:rowOff>
    </xdr:to>
    <xdr:cxnSp macro="">
      <xdr:nvCxnSpPr>
        <xdr:cNvPr id="514" name="直線コネクタ 513"/>
        <xdr:cNvCxnSpPr/>
      </xdr:nvCxnSpPr>
      <xdr:spPr>
        <a:xfrm>
          <a:off x="14592300" y="6783436"/>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96886</xdr:rowOff>
    </xdr:from>
    <xdr:to>
      <xdr:col>76</xdr:col>
      <xdr:colOff>114300</xdr:colOff>
      <xdr:row>39</xdr:row>
      <xdr:rowOff>97082</xdr:rowOff>
    </xdr:to>
    <xdr:cxnSp macro="">
      <xdr:nvCxnSpPr>
        <xdr:cNvPr id="517" name="直線コネクタ 516"/>
        <xdr:cNvCxnSpPr/>
      </xdr:nvCxnSpPr>
      <xdr:spPr>
        <a:xfrm flipV="1">
          <a:off x="13703300" y="6783436"/>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97082</xdr:rowOff>
    </xdr:from>
    <xdr:to>
      <xdr:col>71</xdr:col>
      <xdr:colOff>177800</xdr:colOff>
      <xdr:row>39</xdr:row>
      <xdr:rowOff>98878</xdr:rowOff>
    </xdr:to>
    <xdr:cxnSp macro="">
      <xdr:nvCxnSpPr>
        <xdr:cNvPr id="520" name="直線コネクタ 519"/>
        <xdr:cNvCxnSpPr/>
      </xdr:nvCxnSpPr>
      <xdr:spPr>
        <a:xfrm flipV="1">
          <a:off x="12814300" y="678363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1"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46086</xdr:rowOff>
    </xdr:from>
    <xdr:to>
      <xdr:col>76</xdr:col>
      <xdr:colOff>165100</xdr:colOff>
      <xdr:row>39</xdr:row>
      <xdr:rowOff>147686</xdr:rowOff>
    </xdr:to>
    <xdr:sp macro="" textlink="">
      <xdr:nvSpPr>
        <xdr:cNvPr id="534" name="楕円 533"/>
        <xdr:cNvSpPr/>
      </xdr:nvSpPr>
      <xdr:spPr>
        <a:xfrm>
          <a:off x="145415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138813</xdr:rowOff>
    </xdr:from>
    <xdr:ext cx="313932" cy="259045"/>
    <xdr:sp macro="" textlink="">
      <xdr:nvSpPr>
        <xdr:cNvPr id="535" name="テキスト ボックス 534"/>
        <xdr:cNvSpPr txBox="1"/>
      </xdr:nvSpPr>
      <xdr:spPr>
        <a:xfrm>
          <a:off x="14435333" y="6825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46282</xdr:rowOff>
    </xdr:from>
    <xdr:to>
      <xdr:col>72</xdr:col>
      <xdr:colOff>38100</xdr:colOff>
      <xdr:row>39</xdr:row>
      <xdr:rowOff>147882</xdr:rowOff>
    </xdr:to>
    <xdr:sp macro="" textlink="">
      <xdr:nvSpPr>
        <xdr:cNvPr id="536" name="楕円 535"/>
        <xdr:cNvSpPr/>
      </xdr:nvSpPr>
      <xdr:spPr>
        <a:xfrm>
          <a:off x="13652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139009</xdr:rowOff>
    </xdr:from>
    <xdr:ext cx="313932" cy="259045"/>
    <xdr:sp macro="" textlink="">
      <xdr:nvSpPr>
        <xdr:cNvPr id="537" name="テキスト ボックス 536"/>
        <xdr:cNvSpPr txBox="1"/>
      </xdr:nvSpPr>
      <xdr:spPr>
        <a:xfrm>
          <a:off x="13546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56848</xdr:rowOff>
    </xdr:from>
    <xdr:to>
      <xdr:col>85</xdr:col>
      <xdr:colOff>127000</xdr:colOff>
      <xdr:row>75</xdr:row>
      <xdr:rowOff>64491</xdr:rowOff>
    </xdr:to>
    <xdr:cxnSp macro="">
      <xdr:nvCxnSpPr>
        <xdr:cNvPr id="620" name="直線コネクタ 619"/>
        <xdr:cNvCxnSpPr/>
      </xdr:nvCxnSpPr>
      <xdr:spPr>
        <a:xfrm flipV="1">
          <a:off x="15481300" y="12915598"/>
          <a:ext cx="8382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64491</xdr:rowOff>
    </xdr:from>
    <xdr:to>
      <xdr:col>81</xdr:col>
      <xdr:colOff>50800</xdr:colOff>
      <xdr:row>75</xdr:row>
      <xdr:rowOff>103908</xdr:rowOff>
    </xdr:to>
    <xdr:cxnSp macro="">
      <xdr:nvCxnSpPr>
        <xdr:cNvPr id="623" name="直線コネクタ 622"/>
        <xdr:cNvCxnSpPr/>
      </xdr:nvCxnSpPr>
      <xdr:spPr>
        <a:xfrm flipV="1">
          <a:off x="14592300" y="12923241"/>
          <a:ext cx="889000" cy="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17889</xdr:rowOff>
    </xdr:from>
    <xdr:to>
      <xdr:col>76</xdr:col>
      <xdr:colOff>114300</xdr:colOff>
      <xdr:row>75</xdr:row>
      <xdr:rowOff>103908</xdr:rowOff>
    </xdr:to>
    <xdr:cxnSp macro="">
      <xdr:nvCxnSpPr>
        <xdr:cNvPr id="626" name="直線コネクタ 625"/>
        <xdr:cNvCxnSpPr/>
      </xdr:nvCxnSpPr>
      <xdr:spPr>
        <a:xfrm>
          <a:off x="13703300" y="12876639"/>
          <a:ext cx="889000" cy="8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17889</xdr:rowOff>
    </xdr:from>
    <xdr:to>
      <xdr:col>71</xdr:col>
      <xdr:colOff>177800</xdr:colOff>
      <xdr:row>75</xdr:row>
      <xdr:rowOff>89343</xdr:rowOff>
    </xdr:to>
    <xdr:cxnSp macro="">
      <xdr:nvCxnSpPr>
        <xdr:cNvPr id="629" name="直線コネクタ 628"/>
        <xdr:cNvCxnSpPr/>
      </xdr:nvCxnSpPr>
      <xdr:spPr>
        <a:xfrm flipV="1">
          <a:off x="12814300" y="12876639"/>
          <a:ext cx="889000" cy="7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6048</xdr:rowOff>
    </xdr:from>
    <xdr:to>
      <xdr:col>85</xdr:col>
      <xdr:colOff>177800</xdr:colOff>
      <xdr:row>75</xdr:row>
      <xdr:rowOff>107648</xdr:rowOff>
    </xdr:to>
    <xdr:sp macro="" textlink="">
      <xdr:nvSpPr>
        <xdr:cNvPr id="639" name="楕円 638"/>
        <xdr:cNvSpPr/>
      </xdr:nvSpPr>
      <xdr:spPr>
        <a:xfrm>
          <a:off x="16268700" y="1286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155925</xdr:rowOff>
    </xdr:from>
    <xdr:ext cx="534377" cy="259045"/>
    <xdr:sp macro="" textlink="">
      <xdr:nvSpPr>
        <xdr:cNvPr id="640" name="公債費該当値テキスト"/>
        <xdr:cNvSpPr txBox="1"/>
      </xdr:nvSpPr>
      <xdr:spPr>
        <a:xfrm>
          <a:off x="16370300" y="128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13691</xdr:rowOff>
    </xdr:from>
    <xdr:to>
      <xdr:col>81</xdr:col>
      <xdr:colOff>101600</xdr:colOff>
      <xdr:row>75</xdr:row>
      <xdr:rowOff>115291</xdr:rowOff>
    </xdr:to>
    <xdr:sp macro="" textlink="">
      <xdr:nvSpPr>
        <xdr:cNvPr id="641" name="楕円 640"/>
        <xdr:cNvSpPr/>
      </xdr:nvSpPr>
      <xdr:spPr>
        <a:xfrm>
          <a:off x="15430500" y="128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106418</xdr:rowOff>
    </xdr:from>
    <xdr:ext cx="534377" cy="259045"/>
    <xdr:sp macro="" textlink="">
      <xdr:nvSpPr>
        <xdr:cNvPr id="642" name="テキスト ボックス 641"/>
        <xdr:cNvSpPr txBox="1"/>
      </xdr:nvSpPr>
      <xdr:spPr>
        <a:xfrm>
          <a:off x="15214111" y="129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53108</xdr:rowOff>
    </xdr:from>
    <xdr:to>
      <xdr:col>76</xdr:col>
      <xdr:colOff>165100</xdr:colOff>
      <xdr:row>75</xdr:row>
      <xdr:rowOff>154707</xdr:rowOff>
    </xdr:to>
    <xdr:sp macro="" textlink="">
      <xdr:nvSpPr>
        <xdr:cNvPr id="643" name="楕円 642"/>
        <xdr:cNvSpPr/>
      </xdr:nvSpPr>
      <xdr:spPr>
        <a:xfrm>
          <a:off x="14541500" y="12911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145835</xdr:rowOff>
    </xdr:from>
    <xdr:ext cx="534377" cy="259045"/>
    <xdr:sp macro="" textlink="">
      <xdr:nvSpPr>
        <xdr:cNvPr id="644" name="テキスト ボックス 643"/>
        <xdr:cNvSpPr txBox="1"/>
      </xdr:nvSpPr>
      <xdr:spPr>
        <a:xfrm>
          <a:off x="14325111" y="1300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138539</xdr:rowOff>
    </xdr:from>
    <xdr:to>
      <xdr:col>72</xdr:col>
      <xdr:colOff>38100</xdr:colOff>
      <xdr:row>75</xdr:row>
      <xdr:rowOff>68689</xdr:rowOff>
    </xdr:to>
    <xdr:sp macro="" textlink="">
      <xdr:nvSpPr>
        <xdr:cNvPr id="645" name="楕円 644"/>
        <xdr:cNvSpPr/>
      </xdr:nvSpPr>
      <xdr:spPr>
        <a:xfrm>
          <a:off x="13652500" y="128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59816</xdr:rowOff>
    </xdr:from>
    <xdr:ext cx="534377" cy="259045"/>
    <xdr:sp macro="" textlink="">
      <xdr:nvSpPr>
        <xdr:cNvPr id="646" name="テキスト ボックス 645"/>
        <xdr:cNvSpPr txBox="1"/>
      </xdr:nvSpPr>
      <xdr:spPr>
        <a:xfrm>
          <a:off x="13436111" y="129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38543</xdr:rowOff>
    </xdr:from>
    <xdr:to>
      <xdr:col>67</xdr:col>
      <xdr:colOff>101600</xdr:colOff>
      <xdr:row>75</xdr:row>
      <xdr:rowOff>140143</xdr:rowOff>
    </xdr:to>
    <xdr:sp macro="" textlink="">
      <xdr:nvSpPr>
        <xdr:cNvPr id="647" name="楕円 646"/>
        <xdr:cNvSpPr/>
      </xdr:nvSpPr>
      <xdr:spPr>
        <a:xfrm>
          <a:off x="12763500" y="128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131270</xdr:rowOff>
    </xdr:from>
    <xdr:ext cx="534377" cy="259045"/>
    <xdr:sp macro="" textlink="">
      <xdr:nvSpPr>
        <xdr:cNvPr id="648" name="テキスト ボックス 647"/>
        <xdr:cNvSpPr txBox="1"/>
      </xdr:nvSpPr>
      <xdr:spPr>
        <a:xfrm>
          <a:off x="12547111" y="1299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140568</xdr:rowOff>
    </xdr:from>
    <xdr:to>
      <xdr:col>85</xdr:col>
      <xdr:colOff>127000</xdr:colOff>
      <xdr:row>97</xdr:row>
      <xdr:rowOff>49495</xdr:rowOff>
    </xdr:to>
    <xdr:cxnSp macro="">
      <xdr:nvCxnSpPr>
        <xdr:cNvPr id="675" name="直線コネクタ 674"/>
        <xdr:cNvCxnSpPr/>
      </xdr:nvCxnSpPr>
      <xdr:spPr>
        <a:xfrm>
          <a:off x="15481300" y="16599768"/>
          <a:ext cx="838200" cy="8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150124</xdr:rowOff>
    </xdr:from>
    <xdr:to>
      <xdr:col>81</xdr:col>
      <xdr:colOff>50800</xdr:colOff>
      <xdr:row>96</xdr:row>
      <xdr:rowOff>140568</xdr:rowOff>
    </xdr:to>
    <xdr:cxnSp macro="">
      <xdr:nvCxnSpPr>
        <xdr:cNvPr id="678" name="直線コネクタ 677"/>
        <xdr:cNvCxnSpPr/>
      </xdr:nvCxnSpPr>
      <xdr:spPr>
        <a:xfrm>
          <a:off x="14592300" y="16437874"/>
          <a:ext cx="889000" cy="16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80" name="テキスト ボックス 679"/>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150124</xdr:rowOff>
    </xdr:from>
    <xdr:to>
      <xdr:col>76</xdr:col>
      <xdr:colOff>114300</xdr:colOff>
      <xdr:row>96</xdr:row>
      <xdr:rowOff>91374</xdr:rowOff>
    </xdr:to>
    <xdr:cxnSp macro="">
      <xdr:nvCxnSpPr>
        <xdr:cNvPr id="681" name="直線コネクタ 680"/>
        <xdr:cNvCxnSpPr/>
      </xdr:nvCxnSpPr>
      <xdr:spPr>
        <a:xfrm flipV="1">
          <a:off x="13703300" y="16437874"/>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37105</xdr:rowOff>
    </xdr:from>
    <xdr:to>
      <xdr:col>71</xdr:col>
      <xdr:colOff>177800</xdr:colOff>
      <xdr:row>96</xdr:row>
      <xdr:rowOff>91374</xdr:rowOff>
    </xdr:to>
    <xdr:cxnSp macro="">
      <xdr:nvCxnSpPr>
        <xdr:cNvPr id="684" name="直線コネクタ 683"/>
        <xdr:cNvCxnSpPr/>
      </xdr:nvCxnSpPr>
      <xdr:spPr>
        <a:xfrm>
          <a:off x="12814300" y="16496305"/>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80494</xdr:rowOff>
    </xdr:from>
    <xdr:ext cx="469744" cy="259045"/>
    <xdr:sp macro="" textlink="">
      <xdr:nvSpPr>
        <xdr:cNvPr id="688" name="テキスト ボックス 687"/>
        <xdr:cNvSpPr txBox="1"/>
      </xdr:nvSpPr>
      <xdr:spPr>
        <a:xfrm>
          <a:off x="12579428"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170145</xdr:rowOff>
    </xdr:from>
    <xdr:to>
      <xdr:col>85</xdr:col>
      <xdr:colOff>177800</xdr:colOff>
      <xdr:row>97</xdr:row>
      <xdr:rowOff>100295</xdr:rowOff>
    </xdr:to>
    <xdr:sp macro="" textlink="">
      <xdr:nvSpPr>
        <xdr:cNvPr id="694" name="楕円 693"/>
        <xdr:cNvSpPr/>
      </xdr:nvSpPr>
      <xdr:spPr>
        <a:xfrm>
          <a:off x="16268700" y="166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21572</xdr:rowOff>
    </xdr:from>
    <xdr:ext cx="469744" cy="259045"/>
    <xdr:sp macro="" textlink="">
      <xdr:nvSpPr>
        <xdr:cNvPr id="695" name="積立金該当値テキスト"/>
        <xdr:cNvSpPr txBox="1"/>
      </xdr:nvSpPr>
      <xdr:spPr>
        <a:xfrm>
          <a:off x="16370300" y="1648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89768</xdr:rowOff>
    </xdr:from>
    <xdr:to>
      <xdr:col>81</xdr:col>
      <xdr:colOff>101600</xdr:colOff>
      <xdr:row>97</xdr:row>
      <xdr:rowOff>19918</xdr:rowOff>
    </xdr:to>
    <xdr:sp macro="" textlink="">
      <xdr:nvSpPr>
        <xdr:cNvPr id="696" name="楕円 695"/>
        <xdr:cNvSpPr/>
      </xdr:nvSpPr>
      <xdr:spPr>
        <a:xfrm>
          <a:off x="15430500" y="165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36445</xdr:rowOff>
    </xdr:from>
    <xdr:ext cx="469744" cy="259045"/>
    <xdr:sp macro="" textlink="">
      <xdr:nvSpPr>
        <xdr:cNvPr id="697" name="テキスト ボックス 696"/>
        <xdr:cNvSpPr txBox="1"/>
      </xdr:nvSpPr>
      <xdr:spPr>
        <a:xfrm>
          <a:off x="15246428" y="1632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99324</xdr:rowOff>
    </xdr:from>
    <xdr:to>
      <xdr:col>76</xdr:col>
      <xdr:colOff>165100</xdr:colOff>
      <xdr:row>96</xdr:row>
      <xdr:rowOff>29474</xdr:rowOff>
    </xdr:to>
    <xdr:sp macro="" textlink="">
      <xdr:nvSpPr>
        <xdr:cNvPr id="698" name="楕円 697"/>
        <xdr:cNvSpPr/>
      </xdr:nvSpPr>
      <xdr:spPr>
        <a:xfrm>
          <a:off x="14541500" y="163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46001</xdr:rowOff>
    </xdr:from>
    <xdr:ext cx="534377" cy="259045"/>
    <xdr:sp macro="" textlink="">
      <xdr:nvSpPr>
        <xdr:cNvPr id="699" name="テキスト ボックス 698"/>
        <xdr:cNvSpPr txBox="1"/>
      </xdr:nvSpPr>
      <xdr:spPr>
        <a:xfrm>
          <a:off x="14325111" y="1616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40574</xdr:rowOff>
    </xdr:from>
    <xdr:to>
      <xdr:col>72</xdr:col>
      <xdr:colOff>38100</xdr:colOff>
      <xdr:row>96</xdr:row>
      <xdr:rowOff>142174</xdr:rowOff>
    </xdr:to>
    <xdr:sp macro="" textlink="">
      <xdr:nvSpPr>
        <xdr:cNvPr id="700" name="楕円 699"/>
        <xdr:cNvSpPr/>
      </xdr:nvSpPr>
      <xdr:spPr>
        <a:xfrm>
          <a:off x="13652500" y="164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133301</xdr:rowOff>
    </xdr:from>
    <xdr:ext cx="469744" cy="259045"/>
    <xdr:sp macro="" textlink="">
      <xdr:nvSpPr>
        <xdr:cNvPr id="701" name="テキスト ボックス 700"/>
        <xdr:cNvSpPr txBox="1"/>
      </xdr:nvSpPr>
      <xdr:spPr>
        <a:xfrm>
          <a:off x="13468428" y="1659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157755</xdr:rowOff>
    </xdr:from>
    <xdr:to>
      <xdr:col>67</xdr:col>
      <xdr:colOff>101600</xdr:colOff>
      <xdr:row>96</xdr:row>
      <xdr:rowOff>87905</xdr:rowOff>
    </xdr:to>
    <xdr:sp macro="" textlink="">
      <xdr:nvSpPr>
        <xdr:cNvPr id="702" name="楕円 701"/>
        <xdr:cNvSpPr/>
      </xdr:nvSpPr>
      <xdr:spPr>
        <a:xfrm>
          <a:off x="12763500" y="164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104432</xdr:rowOff>
    </xdr:from>
    <xdr:ext cx="469744" cy="259045"/>
    <xdr:sp macro="" textlink="">
      <xdr:nvSpPr>
        <xdr:cNvPr id="703" name="テキスト ボックス 702"/>
        <xdr:cNvSpPr txBox="1"/>
      </xdr:nvSpPr>
      <xdr:spPr>
        <a:xfrm>
          <a:off x="12579428" y="162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167132</xdr:rowOff>
    </xdr:from>
    <xdr:to>
      <xdr:col>116</xdr:col>
      <xdr:colOff>63500</xdr:colOff>
      <xdr:row>39</xdr:row>
      <xdr:rowOff>7620</xdr:rowOff>
    </xdr:to>
    <xdr:cxnSp macro="">
      <xdr:nvCxnSpPr>
        <xdr:cNvPr id="732" name="直線コネクタ 731"/>
        <xdr:cNvCxnSpPr/>
      </xdr:nvCxnSpPr>
      <xdr:spPr>
        <a:xfrm flipV="1">
          <a:off x="21323300" y="6682232"/>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166878</xdr:rowOff>
    </xdr:from>
    <xdr:to>
      <xdr:col>111</xdr:col>
      <xdr:colOff>177800</xdr:colOff>
      <xdr:row>39</xdr:row>
      <xdr:rowOff>7620</xdr:rowOff>
    </xdr:to>
    <xdr:cxnSp macro="">
      <xdr:nvCxnSpPr>
        <xdr:cNvPr id="735" name="直線コネクタ 734"/>
        <xdr:cNvCxnSpPr/>
      </xdr:nvCxnSpPr>
      <xdr:spPr>
        <a:xfrm>
          <a:off x="20434300" y="668197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157861</xdr:rowOff>
    </xdr:from>
    <xdr:to>
      <xdr:col>107</xdr:col>
      <xdr:colOff>50800</xdr:colOff>
      <xdr:row>38</xdr:row>
      <xdr:rowOff>166878</xdr:rowOff>
    </xdr:to>
    <xdr:cxnSp macro="">
      <xdr:nvCxnSpPr>
        <xdr:cNvPr id="738" name="直線コネクタ 737"/>
        <xdr:cNvCxnSpPr/>
      </xdr:nvCxnSpPr>
      <xdr:spPr>
        <a:xfrm>
          <a:off x="19545300" y="6672961"/>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157861</xdr:rowOff>
    </xdr:from>
    <xdr:to>
      <xdr:col>102</xdr:col>
      <xdr:colOff>114300</xdr:colOff>
      <xdr:row>38</xdr:row>
      <xdr:rowOff>170180</xdr:rowOff>
    </xdr:to>
    <xdr:cxnSp macro="">
      <xdr:nvCxnSpPr>
        <xdr:cNvPr id="741" name="直線コネクタ 740"/>
        <xdr:cNvCxnSpPr/>
      </xdr:nvCxnSpPr>
      <xdr:spPr>
        <a:xfrm flipV="1">
          <a:off x="18656300" y="6672961"/>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116332</xdr:rowOff>
    </xdr:from>
    <xdr:to>
      <xdr:col>116</xdr:col>
      <xdr:colOff>114300</xdr:colOff>
      <xdr:row>39</xdr:row>
      <xdr:rowOff>46482</xdr:rowOff>
    </xdr:to>
    <xdr:sp macro="" textlink="">
      <xdr:nvSpPr>
        <xdr:cNvPr id="751" name="楕円 750"/>
        <xdr:cNvSpPr/>
      </xdr:nvSpPr>
      <xdr:spPr>
        <a:xfrm>
          <a:off x="22110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31259</xdr:rowOff>
    </xdr:from>
    <xdr:ext cx="378565" cy="259045"/>
    <xdr:sp macro="" textlink="">
      <xdr:nvSpPr>
        <xdr:cNvPr id="752" name="投資及び出資金該当値テキスト"/>
        <xdr:cNvSpPr txBox="1"/>
      </xdr:nvSpPr>
      <xdr:spPr>
        <a:xfrm>
          <a:off x="22212300" y="654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128270</xdr:rowOff>
    </xdr:from>
    <xdr:to>
      <xdr:col>112</xdr:col>
      <xdr:colOff>38100</xdr:colOff>
      <xdr:row>39</xdr:row>
      <xdr:rowOff>58420</xdr:rowOff>
    </xdr:to>
    <xdr:sp macro="" textlink="">
      <xdr:nvSpPr>
        <xdr:cNvPr id="753" name="楕円 752"/>
        <xdr:cNvSpPr/>
      </xdr:nvSpPr>
      <xdr:spPr>
        <a:xfrm>
          <a:off x="2127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49547</xdr:rowOff>
    </xdr:from>
    <xdr:ext cx="378565" cy="259045"/>
    <xdr:sp macro="" textlink="">
      <xdr:nvSpPr>
        <xdr:cNvPr id="754" name="テキスト ボックス 753"/>
        <xdr:cNvSpPr txBox="1"/>
      </xdr:nvSpPr>
      <xdr:spPr>
        <a:xfrm>
          <a:off x="21134017" y="6736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116078</xdr:rowOff>
    </xdr:from>
    <xdr:to>
      <xdr:col>107</xdr:col>
      <xdr:colOff>101600</xdr:colOff>
      <xdr:row>39</xdr:row>
      <xdr:rowOff>46228</xdr:rowOff>
    </xdr:to>
    <xdr:sp macro="" textlink="">
      <xdr:nvSpPr>
        <xdr:cNvPr id="755" name="楕円 754"/>
        <xdr:cNvSpPr/>
      </xdr:nvSpPr>
      <xdr:spPr>
        <a:xfrm>
          <a:off x="20383500" y="66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37355</xdr:rowOff>
    </xdr:from>
    <xdr:ext cx="378565" cy="259045"/>
    <xdr:sp macro="" textlink="">
      <xdr:nvSpPr>
        <xdr:cNvPr id="756" name="テキスト ボックス 755"/>
        <xdr:cNvSpPr txBox="1"/>
      </xdr:nvSpPr>
      <xdr:spPr>
        <a:xfrm>
          <a:off x="20245017" y="6723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107061</xdr:rowOff>
    </xdr:from>
    <xdr:to>
      <xdr:col>102</xdr:col>
      <xdr:colOff>165100</xdr:colOff>
      <xdr:row>39</xdr:row>
      <xdr:rowOff>37211</xdr:rowOff>
    </xdr:to>
    <xdr:sp macro="" textlink="">
      <xdr:nvSpPr>
        <xdr:cNvPr id="757" name="楕円 756"/>
        <xdr:cNvSpPr/>
      </xdr:nvSpPr>
      <xdr:spPr>
        <a:xfrm>
          <a:off x="19494500" y="66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28338</xdr:rowOff>
    </xdr:from>
    <xdr:ext cx="378565" cy="259045"/>
    <xdr:sp macro="" textlink="">
      <xdr:nvSpPr>
        <xdr:cNvPr id="758" name="テキスト ボックス 757"/>
        <xdr:cNvSpPr txBox="1"/>
      </xdr:nvSpPr>
      <xdr:spPr>
        <a:xfrm>
          <a:off x="19356017" y="671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119380</xdr:rowOff>
    </xdr:from>
    <xdr:to>
      <xdr:col>98</xdr:col>
      <xdr:colOff>38100</xdr:colOff>
      <xdr:row>39</xdr:row>
      <xdr:rowOff>49530</xdr:rowOff>
    </xdr:to>
    <xdr:sp macro="" textlink="">
      <xdr:nvSpPr>
        <xdr:cNvPr id="759" name="楕円 758"/>
        <xdr:cNvSpPr/>
      </xdr:nvSpPr>
      <xdr:spPr>
        <a:xfrm>
          <a:off x="18605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40657</xdr:rowOff>
    </xdr:from>
    <xdr:ext cx="378565" cy="259045"/>
    <xdr:sp macro="" textlink="">
      <xdr:nvSpPr>
        <xdr:cNvPr id="760" name="テキスト ボックス 759"/>
        <xdr:cNvSpPr txBox="1"/>
      </xdr:nvSpPr>
      <xdr:spPr>
        <a:xfrm>
          <a:off x="18467017" y="67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72758</xdr:rowOff>
    </xdr:from>
    <xdr:to>
      <xdr:col>116</xdr:col>
      <xdr:colOff>63500</xdr:colOff>
      <xdr:row>55</xdr:row>
      <xdr:rowOff>35573</xdr:rowOff>
    </xdr:to>
    <xdr:cxnSp macro="">
      <xdr:nvCxnSpPr>
        <xdr:cNvPr id="789" name="直線コネクタ 788"/>
        <xdr:cNvCxnSpPr/>
      </xdr:nvCxnSpPr>
      <xdr:spPr>
        <a:xfrm>
          <a:off x="21323300" y="9331058"/>
          <a:ext cx="838200" cy="1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43972</xdr:rowOff>
    </xdr:from>
    <xdr:ext cx="469744" cy="259045"/>
    <xdr:sp macro="" textlink="">
      <xdr:nvSpPr>
        <xdr:cNvPr id="790" name="貸付金平均値テキスト"/>
        <xdr:cNvSpPr txBox="1"/>
      </xdr:nvSpPr>
      <xdr:spPr>
        <a:xfrm>
          <a:off x="22212300" y="98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7150</xdr:rowOff>
    </xdr:from>
    <xdr:to>
      <xdr:col>111</xdr:col>
      <xdr:colOff>177800</xdr:colOff>
      <xdr:row>54</xdr:row>
      <xdr:rowOff>72758</xdr:rowOff>
    </xdr:to>
    <xdr:cxnSp macro="">
      <xdr:nvCxnSpPr>
        <xdr:cNvPr id="792" name="直線コネクタ 791"/>
        <xdr:cNvCxnSpPr/>
      </xdr:nvCxnSpPr>
      <xdr:spPr>
        <a:xfrm>
          <a:off x="20434300" y="9265450"/>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94" name="テキスト ボックス 793"/>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7150</xdr:rowOff>
    </xdr:from>
    <xdr:to>
      <xdr:col>107</xdr:col>
      <xdr:colOff>50800</xdr:colOff>
      <xdr:row>54</xdr:row>
      <xdr:rowOff>45669</xdr:rowOff>
    </xdr:to>
    <xdr:cxnSp macro="">
      <xdr:nvCxnSpPr>
        <xdr:cNvPr id="795" name="直線コネクタ 794"/>
        <xdr:cNvCxnSpPr/>
      </xdr:nvCxnSpPr>
      <xdr:spPr>
        <a:xfrm flipV="1">
          <a:off x="19545300" y="9265450"/>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797" name="テキスト ボックス 796"/>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45669</xdr:rowOff>
    </xdr:from>
    <xdr:to>
      <xdr:col>102</xdr:col>
      <xdr:colOff>114300</xdr:colOff>
      <xdr:row>54</xdr:row>
      <xdr:rowOff>64148</xdr:rowOff>
    </xdr:to>
    <xdr:cxnSp macro="">
      <xdr:nvCxnSpPr>
        <xdr:cNvPr id="798" name="直線コネクタ 797"/>
        <xdr:cNvCxnSpPr/>
      </xdr:nvCxnSpPr>
      <xdr:spPr>
        <a:xfrm flipV="1">
          <a:off x="18656300" y="9303969"/>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0" name="テキスト ボックス 799"/>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802" name="テキスト ボックス 801"/>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156223</xdr:rowOff>
    </xdr:from>
    <xdr:to>
      <xdr:col>116</xdr:col>
      <xdr:colOff>114300</xdr:colOff>
      <xdr:row>55</xdr:row>
      <xdr:rowOff>86373</xdr:rowOff>
    </xdr:to>
    <xdr:sp macro="" textlink="">
      <xdr:nvSpPr>
        <xdr:cNvPr id="808" name="楕円 807"/>
        <xdr:cNvSpPr/>
      </xdr:nvSpPr>
      <xdr:spPr>
        <a:xfrm>
          <a:off x="22110700" y="94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7650</xdr:rowOff>
    </xdr:from>
    <xdr:ext cx="534377" cy="259045"/>
    <xdr:sp macro="" textlink="">
      <xdr:nvSpPr>
        <xdr:cNvPr id="809" name="貸付金該当値テキスト"/>
        <xdr:cNvSpPr txBox="1"/>
      </xdr:nvSpPr>
      <xdr:spPr>
        <a:xfrm>
          <a:off x="22212300" y="926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21958</xdr:rowOff>
    </xdr:from>
    <xdr:to>
      <xdr:col>112</xdr:col>
      <xdr:colOff>38100</xdr:colOff>
      <xdr:row>54</xdr:row>
      <xdr:rowOff>123558</xdr:rowOff>
    </xdr:to>
    <xdr:sp macro="" textlink="">
      <xdr:nvSpPr>
        <xdr:cNvPr id="810" name="楕円 809"/>
        <xdr:cNvSpPr/>
      </xdr:nvSpPr>
      <xdr:spPr>
        <a:xfrm>
          <a:off x="21272500" y="92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140085</xdr:rowOff>
    </xdr:from>
    <xdr:ext cx="534377" cy="259045"/>
    <xdr:sp macro="" textlink="">
      <xdr:nvSpPr>
        <xdr:cNvPr id="811" name="テキスト ボックス 810"/>
        <xdr:cNvSpPr txBox="1"/>
      </xdr:nvSpPr>
      <xdr:spPr>
        <a:xfrm>
          <a:off x="21056111" y="90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127800</xdr:rowOff>
    </xdr:from>
    <xdr:to>
      <xdr:col>107</xdr:col>
      <xdr:colOff>101600</xdr:colOff>
      <xdr:row>54</xdr:row>
      <xdr:rowOff>57950</xdr:rowOff>
    </xdr:to>
    <xdr:sp macro="" textlink="">
      <xdr:nvSpPr>
        <xdr:cNvPr id="812" name="楕円 811"/>
        <xdr:cNvSpPr/>
      </xdr:nvSpPr>
      <xdr:spPr>
        <a:xfrm>
          <a:off x="20383500" y="92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74477</xdr:rowOff>
    </xdr:from>
    <xdr:ext cx="534377" cy="259045"/>
    <xdr:sp macro="" textlink="">
      <xdr:nvSpPr>
        <xdr:cNvPr id="813" name="テキスト ボックス 812"/>
        <xdr:cNvSpPr txBox="1"/>
      </xdr:nvSpPr>
      <xdr:spPr>
        <a:xfrm>
          <a:off x="20167111" y="89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166319</xdr:rowOff>
    </xdr:from>
    <xdr:to>
      <xdr:col>102</xdr:col>
      <xdr:colOff>165100</xdr:colOff>
      <xdr:row>54</xdr:row>
      <xdr:rowOff>96469</xdr:rowOff>
    </xdr:to>
    <xdr:sp macro="" textlink="">
      <xdr:nvSpPr>
        <xdr:cNvPr id="814" name="楕円 813"/>
        <xdr:cNvSpPr/>
      </xdr:nvSpPr>
      <xdr:spPr>
        <a:xfrm>
          <a:off x="19494500" y="92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112996</xdr:rowOff>
    </xdr:from>
    <xdr:ext cx="534377" cy="259045"/>
    <xdr:sp macro="" textlink="">
      <xdr:nvSpPr>
        <xdr:cNvPr id="815" name="テキスト ボックス 814"/>
        <xdr:cNvSpPr txBox="1"/>
      </xdr:nvSpPr>
      <xdr:spPr>
        <a:xfrm>
          <a:off x="19278111" y="902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13348</xdr:rowOff>
    </xdr:from>
    <xdr:to>
      <xdr:col>98</xdr:col>
      <xdr:colOff>38100</xdr:colOff>
      <xdr:row>54</xdr:row>
      <xdr:rowOff>114948</xdr:rowOff>
    </xdr:to>
    <xdr:sp macro="" textlink="">
      <xdr:nvSpPr>
        <xdr:cNvPr id="816" name="楕円 815"/>
        <xdr:cNvSpPr/>
      </xdr:nvSpPr>
      <xdr:spPr>
        <a:xfrm>
          <a:off x="18605500" y="92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131475</xdr:rowOff>
    </xdr:from>
    <xdr:ext cx="534377" cy="259045"/>
    <xdr:sp macro="" textlink="">
      <xdr:nvSpPr>
        <xdr:cNvPr id="817" name="テキスト ボックス 816"/>
        <xdr:cNvSpPr txBox="1"/>
      </xdr:nvSpPr>
      <xdr:spPr>
        <a:xfrm>
          <a:off x="18389111" y="90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107011</xdr:rowOff>
    </xdr:from>
    <xdr:to>
      <xdr:col>116</xdr:col>
      <xdr:colOff>63500</xdr:colOff>
      <xdr:row>76</xdr:row>
      <xdr:rowOff>147831</xdr:rowOff>
    </xdr:to>
    <xdr:cxnSp macro="">
      <xdr:nvCxnSpPr>
        <xdr:cNvPr id="849" name="直線コネクタ 848"/>
        <xdr:cNvCxnSpPr/>
      </xdr:nvCxnSpPr>
      <xdr:spPr>
        <a:xfrm flipV="1">
          <a:off x="21323300" y="13137211"/>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147831</xdr:rowOff>
    </xdr:from>
    <xdr:to>
      <xdr:col>111</xdr:col>
      <xdr:colOff>177800</xdr:colOff>
      <xdr:row>76</xdr:row>
      <xdr:rowOff>166870</xdr:rowOff>
    </xdr:to>
    <xdr:cxnSp macro="">
      <xdr:nvCxnSpPr>
        <xdr:cNvPr id="852" name="直線コネクタ 851"/>
        <xdr:cNvCxnSpPr/>
      </xdr:nvCxnSpPr>
      <xdr:spPr>
        <a:xfrm flipV="1">
          <a:off x="20434300" y="13178031"/>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161744</xdr:rowOff>
    </xdr:from>
    <xdr:to>
      <xdr:col>107</xdr:col>
      <xdr:colOff>50800</xdr:colOff>
      <xdr:row>76</xdr:row>
      <xdr:rowOff>166870</xdr:rowOff>
    </xdr:to>
    <xdr:cxnSp macro="">
      <xdr:nvCxnSpPr>
        <xdr:cNvPr id="855" name="直線コネクタ 854"/>
        <xdr:cNvCxnSpPr/>
      </xdr:nvCxnSpPr>
      <xdr:spPr>
        <a:xfrm>
          <a:off x="19545300" y="13191944"/>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161744</xdr:rowOff>
    </xdr:from>
    <xdr:to>
      <xdr:col>102</xdr:col>
      <xdr:colOff>114300</xdr:colOff>
      <xdr:row>77</xdr:row>
      <xdr:rowOff>24028</xdr:rowOff>
    </xdr:to>
    <xdr:cxnSp macro="">
      <xdr:nvCxnSpPr>
        <xdr:cNvPr id="858" name="直線コネクタ 857"/>
        <xdr:cNvCxnSpPr/>
      </xdr:nvCxnSpPr>
      <xdr:spPr>
        <a:xfrm flipV="1">
          <a:off x="18656300" y="13191944"/>
          <a:ext cx="8890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60" name="テキスト ボックス 859"/>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62" name="テキスト ボックス 861"/>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56211</xdr:rowOff>
    </xdr:from>
    <xdr:to>
      <xdr:col>116</xdr:col>
      <xdr:colOff>114300</xdr:colOff>
      <xdr:row>76</xdr:row>
      <xdr:rowOff>157811</xdr:rowOff>
    </xdr:to>
    <xdr:sp macro="" textlink="">
      <xdr:nvSpPr>
        <xdr:cNvPr id="868" name="楕円 867"/>
        <xdr:cNvSpPr/>
      </xdr:nvSpPr>
      <xdr:spPr>
        <a:xfrm>
          <a:off x="22110700" y="130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34638</xdr:rowOff>
    </xdr:from>
    <xdr:ext cx="534377" cy="259045"/>
    <xdr:sp macro="" textlink="">
      <xdr:nvSpPr>
        <xdr:cNvPr id="869" name="繰出金該当値テキスト"/>
        <xdr:cNvSpPr txBox="1"/>
      </xdr:nvSpPr>
      <xdr:spPr>
        <a:xfrm>
          <a:off x="22212300" y="130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97031</xdr:rowOff>
    </xdr:from>
    <xdr:to>
      <xdr:col>112</xdr:col>
      <xdr:colOff>38100</xdr:colOff>
      <xdr:row>77</xdr:row>
      <xdr:rowOff>27181</xdr:rowOff>
    </xdr:to>
    <xdr:sp macro="" textlink="">
      <xdr:nvSpPr>
        <xdr:cNvPr id="870" name="楕円 869"/>
        <xdr:cNvSpPr/>
      </xdr:nvSpPr>
      <xdr:spPr>
        <a:xfrm>
          <a:off x="21272500" y="131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18308</xdr:rowOff>
    </xdr:from>
    <xdr:ext cx="534377" cy="259045"/>
    <xdr:sp macro="" textlink="">
      <xdr:nvSpPr>
        <xdr:cNvPr id="871" name="テキスト ボックス 870"/>
        <xdr:cNvSpPr txBox="1"/>
      </xdr:nvSpPr>
      <xdr:spPr>
        <a:xfrm>
          <a:off x="21056111" y="132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116070</xdr:rowOff>
    </xdr:from>
    <xdr:to>
      <xdr:col>107</xdr:col>
      <xdr:colOff>101600</xdr:colOff>
      <xdr:row>77</xdr:row>
      <xdr:rowOff>46220</xdr:rowOff>
    </xdr:to>
    <xdr:sp macro="" textlink="">
      <xdr:nvSpPr>
        <xdr:cNvPr id="872" name="楕円 871"/>
        <xdr:cNvSpPr/>
      </xdr:nvSpPr>
      <xdr:spPr>
        <a:xfrm>
          <a:off x="20383500" y="1314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37347</xdr:rowOff>
    </xdr:from>
    <xdr:ext cx="534377" cy="259045"/>
    <xdr:sp macro="" textlink="">
      <xdr:nvSpPr>
        <xdr:cNvPr id="873" name="テキスト ボックス 872"/>
        <xdr:cNvSpPr txBox="1"/>
      </xdr:nvSpPr>
      <xdr:spPr>
        <a:xfrm>
          <a:off x="20167111" y="1323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110944</xdr:rowOff>
    </xdr:from>
    <xdr:to>
      <xdr:col>102</xdr:col>
      <xdr:colOff>165100</xdr:colOff>
      <xdr:row>77</xdr:row>
      <xdr:rowOff>41094</xdr:rowOff>
    </xdr:to>
    <xdr:sp macro="" textlink="">
      <xdr:nvSpPr>
        <xdr:cNvPr id="874" name="楕円 873"/>
        <xdr:cNvSpPr/>
      </xdr:nvSpPr>
      <xdr:spPr>
        <a:xfrm>
          <a:off x="19494500" y="131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57621</xdr:rowOff>
    </xdr:from>
    <xdr:ext cx="534377" cy="259045"/>
    <xdr:sp macro="" textlink="">
      <xdr:nvSpPr>
        <xdr:cNvPr id="875" name="テキスト ボックス 874"/>
        <xdr:cNvSpPr txBox="1"/>
      </xdr:nvSpPr>
      <xdr:spPr>
        <a:xfrm>
          <a:off x="19278111" y="1291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144678</xdr:rowOff>
    </xdr:from>
    <xdr:to>
      <xdr:col>98</xdr:col>
      <xdr:colOff>38100</xdr:colOff>
      <xdr:row>77</xdr:row>
      <xdr:rowOff>74828</xdr:rowOff>
    </xdr:to>
    <xdr:sp macro="" textlink="">
      <xdr:nvSpPr>
        <xdr:cNvPr id="876" name="楕円 875"/>
        <xdr:cNvSpPr/>
      </xdr:nvSpPr>
      <xdr:spPr>
        <a:xfrm>
          <a:off x="18605500" y="131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91356</xdr:rowOff>
    </xdr:from>
    <xdr:ext cx="534377" cy="259045"/>
    <xdr:sp macro="" textlink="">
      <xdr:nvSpPr>
        <xdr:cNvPr id="877" name="テキスト ボックス 876"/>
        <xdr:cNvSpPr txBox="1"/>
      </xdr:nvSpPr>
      <xdr:spPr>
        <a:xfrm>
          <a:off x="18389111" y="1295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年度の歳出決算総額は、住民</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373,439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円となり、前年度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370,786</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円より微増となった。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増となった主な要因としては、扶助費が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障害者自立支援給付や私立保育所等運営費</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億円増、普通建設事業費が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市街地再開発事業な</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どで</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億円増となった一方、積立金が特定目的基金積立の減により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億円減となった等によるものである。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人件費と貸付金が高い傾向で推移しているが、前者は大学や障害者施設などを直営で運営していることによるもの、後者は、年度内に貸付及び償還がなされる制度融資にかかるものが主な要因で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411,554
402,462
203.60
160,925,951
153,690,414
6,936,750
83,164,555
133,527,749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31387</xdr:rowOff>
    </xdr:from>
    <xdr:to>
      <xdr:col>24</xdr:col>
      <xdr:colOff>63500</xdr:colOff>
      <xdr:row>35</xdr:row>
      <xdr:rowOff>41184</xdr:rowOff>
    </xdr:to>
    <xdr:cxnSp macro="">
      <xdr:nvCxnSpPr>
        <xdr:cNvPr id="63" name="直線コネクタ 62"/>
        <xdr:cNvCxnSpPr/>
      </xdr:nvCxnSpPr>
      <xdr:spPr>
        <a:xfrm>
          <a:off x="3797300" y="60321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163104</xdr:rowOff>
    </xdr:from>
    <xdr:to>
      <xdr:col>19</xdr:col>
      <xdr:colOff>177800</xdr:colOff>
      <xdr:row>35</xdr:row>
      <xdr:rowOff>31387</xdr:rowOff>
    </xdr:to>
    <xdr:cxnSp macro="">
      <xdr:nvCxnSpPr>
        <xdr:cNvPr id="66" name="直線コネクタ 65"/>
        <xdr:cNvCxnSpPr/>
      </xdr:nvCxnSpPr>
      <xdr:spPr>
        <a:xfrm>
          <a:off x="2908300" y="5820954"/>
          <a:ext cx="889000" cy="2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163104</xdr:rowOff>
    </xdr:from>
    <xdr:to>
      <xdr:col>15</xdr:col>
      <xdr:colOff>50800</xdr:colOff>
      <xdr:row>34</xdr:row>
      <xdr:rowOff>47172</xdr:rowOff>
    </xdr:to>
    <xdr:cxnSp macro="">
      <xdr:nvCxnSpPr>
        <xdr:cNvPr id="69" name="直線コネクタ 68"/>
        <xdr:cNvCxnSpPr/>
      </xdr:nvCxnSpPr>
      <xdr:spPr>
        <a:xfrm flipV="1">
          <a:off x="2019300" y="58209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39551</xdr:rowOff>
    </xdr:from>
    <xdr:to>
      <xdr:col>10</xdr:col>
      <xdr:colOff>114300</xdr:colOff>
      <xdr:row>34</xdr:row>
      <xdr:rowOff>47172</xdr:rowOff>
    </xdr:to>
    <xdr:cxnSp macro="">
      <xdr:nvCxnSpPr>
        <xdr:cNvPr id="72" name="直線コネクタ 71"/>
        <xdr:cNvCxnSpPr/>
      </xdr:nvCxnSpPr>
      <xdr:spPr>
        <a:xfrm>
          <a:off x="1130300" y="586885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161834</xdr:rowOff>
    </xdr:from>
    <xdr:to>
      <xdr:col>24</xdr:col>
      <xdr:colOff>114300</xdr:colOff>
      <xdr:row>35</xdr:row>
      <xdr:rowOff>91984</xdr:rowOff>
    </xdr:to>
    <xdr:sp macro="" textlink="">
      <xdr:nvSpPr>
        <xdr:cNvPr id="82" name="楕円 81"/>
        <xdr:cNvSpPr/>
      </xdr:nvSpPr>
      <xdr:spPr>
        <a:xfrm>
          <a:off x="4584700" y="59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13261</xdr:rowOff>
    </xdr:from>
    <xdr:ext cx="469744" cy="259045"/>
    <xdr:sp macro="" textlink="">
      <xdr:nvSpPr>
        <xdr:cNvPr id="83" name="議会費該当値テキスト"/>
        <xdr:cNvSpPr txBox="1"/>
      </xdr:nvSpPr>
      <xdr:spPr>
        <a:xfrm>
          <a:off x="4686300" y="584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152037</xdr:rowOff>
    </xdr:from>
    <xdr:to>
      <xdr:col>20</xdr:col>
      <xdr:colOff>38100</xdr:colOff>
      <xdr:row>35</xdr:row>
      <xdr:rowOff>82187</xdr:rowOff>
    </xdr:to>
    <xdr:sp macro="" textlink="">
      <xdr:nvSpPr>
        <xdr:cNvPr id="84" name="楕円 83"/>
        <xdr:cNvSpPr/>
      </xdr:nvSpPr>
      <xdr:spPr>
        <a:xfrm>
          <a:off x="3746500" y="59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98714</xdr:rowOff>
    </xdr:from>
    <xdr:ext cx="469744" cy="259045"/>
    <xdr:sp macro="" textlink="">
      <xdr:nvSpPr>
        <xdr:cNvPr id="85" name="テキスト ボックス 84"/>
        <xdr:cNvSpPr txBox="1"/>
      </xdr:nvSpPr>
      <xdr:spPr>
        <a:xfrm>
          <a:off x="3562428" y="57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112304</xdr:rowOff>
    </xdr:from>
    <xdr:to>
      <xdr:col>15</xdr:col>
      <xdr:colOff>101600</xdr:colOff>
      <xdr:row>34</xdr:row>
      <xdr:rowOff>42454</xdr:rowOff>
    </xdr:to>
    <xdr:sp macro="" textlink="">
      <xdr:nvSpPr>
        <xdr:cNvPr id="86" name="楕円 85"/>
        <xdr:cNvSpPr/>
      </xdr:nvSpPr>
      <xdr:spPr>
        <a:xfrm>
          <a:off x="2857500" y="57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58981</xdr:rowOff>
    </xdr:from>
    <xdr:ext cx="469744" cy="259045"/>
    <xdr:sp macro="" textlink="">
      <xdr:nvSpPr>
        <xdr:cNvPr id="87" name="テキスト ボックス 86"/>
        <xdr:cNvSpPr txBox="1"/>
      </xdr:nvSpPr>
      <xdr:spPr>
        <a:xfrm>
          <a:off x="2673428" y="554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167822</xdr:rowOff>
    </xdr:from>
    <xdr:to>
      <xdr:col>10</xdr:col>
      <xdr:colOff>165100</xdr:colOff>
      <xdr:row>34</xdr:row>
      <xdr:rowOff>97972</xdr:rowOff>
    </xdr:to>
    <xdr:sp macro="" textlink="">
      <xdr:nvSpPr>
        <xdr:cNvPr id="88" name="楕円 87"/>
        <xdr:cNvSpPr/>
      </xdr:nvSpPr>
      <xdr:spPr>
        <a:xfrm>
          <a:off x="1968500" y="58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114499</xdr:rowOff>
    </xdr:from>
    <xdr:ext cx="469744" cy="259045"/>
    <xdr:sp macro="" textlink="">
      <xdr:nvSpPr>
        <xdr:cNvPr id="89" name="テキスト ボックス 88"/>
        <xdr:cNvSpPr txBox="1"/>
      </xdr:nvSpPr>
      <xdr:spPr>
        <a:xfrm>
          <a:off x="1784428" y="560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160201</xdr:rowOff>
    </xdr:from>
    <xdr:to>
      <xdr:col>6</xdr:col>
      <xdr:colOff>38100</xdr:colOff>
      <xdr:row>34</xdr:row>
      <xdr:rowOff>90351</xdr:rowOff>
    </xdr:to>
    <xdr:sp macro="" textlink="">
      <xdr:nvSpPr>
        <xdr:cNvPr id="90" name="楕円 89"/>
        <xdr:cNvSpPr/>
      </xdr:nvSpPr>
      <xdr:spPr>
        <a:xfrm>
          <a:off x="1079500" y="58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106878</xdr:rowOff>
    </xdr:from>
    <xdr:ext cx="469744" cy="259045"/>
    <xdr:sp macro="" textlink="">
      <xdr:nvSpPr>
        <xdr:cNvPr id="91" name="テキスト ボックス 90"/>
        <xdr:cNvSpPr txBox="1"/>
      </xdr:nvSpPr>
      <xdr:spPr>
        <a:xfrm>
          <a:off x="895428" y="55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76345</xdr:rowOff>
    </xdr:from>
    <xdr:to>
      <xdr:col>24</xdr:col>
      <xdr:colOff>63500</xdr:colOff>
      <xdr:row>56</xdr:row>
      <xdr:rowOff>88526</xdr:rowOff>
    </xdr:to>
    <xdr:cxnSp macro="">
      <xdr:nvCxnSpPr>
        <xdr:cNvPr id="123" name="直線コネクタ 122"/>
        <xdr:cNvCxnSpPr/>
      </xdr:nvCxnSpPr>
      <xdr:spPr>
        <a:xfrm flipV="1">
          <a:off x="3797300" y="9677545"/>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54591</xdr:rowOff>
    </xdr:from>
    <xdr:ext cx="534377" cy="259045"/>
    <xdr:sp macro="" textlink="">
      <xdr:nvSpPr>
        <xdr:cNvPr id="124" name="総務費平均値テキスト"/>
        <xdr:cNvSpPr txBox="1"/>
      </xdr:nvSpPr>
      <xdr:spPr>
        <a:xfrm>
          <a:off x="4686300" y="965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88526</xdr:rowOff>
    </xdr:from>
    <xdr:to>
      <xdr:col>19</xdr:col>
      <xdr:colOff>177800</xdr:colOff>
      <xdr:row>56</xdr:row>
      <xdr:rowOff>144533</xdr:rowOff>
    </xdr:to>
    <xdr:cxnSp macro="">
      <xdr:nvCxnSpPr>
        <xdr:cNvPr id="126" name="直線コネクタ 125"/>
        <xdr:cNvCxnSpPr/>
      </xdr:nvCxnSpPr>
      <xdr:spPr>
        <a:xfrm flipV="1">
          <a:off x="2908300" y="9689726"/>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144533</xdr:rowOff>
    </xdr:from>
    <xdr:to>
      <xdr:col>15</xdr:col>
      <xdr:colOff>50800</xdr:colOff>
      <xdr:row>57</xdr:row>
      <xdr:rowOff>62074</xdr:rowOff>
    </xdr:to>
    <xdr:cxnSp macro="">
      <xdr:nvCxnSpPr>
        <xdr:cNvPr id="129" name="直線コネクタ 128"/>
        <xdr:cNvCxnSpPr/>
      </xdr:nvCxnSpPr>
      <xdr:spPr>
        <a:xfrm flipV="1">
          <a:off x="2019300" y="9745733"/>
          <a:ext cx="889000" cy="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62074</xdr:rowOff>
    </xdr:from>
    <xdr:to>
      <xdr:col>10</xdr:col>
      <xdr:colOff>114300</xdr:colOff>
      <xdr:row>57</xdr:row>
      <xdr:rowOff>113509</xdr:rowOff>
    </xdr:to>
    <xdr:cxnSp macro="">
      <xdr:nvCxnSpPr>
        <xdr:cNvPr id="132" name="直線コネクタ 131"/>
        <xdr:cNvCxnSpPr/>
      </xdr:nvCxnSpPr>
      <xdr:spPr>
        <a:xfrm flipV="1">
          <a:off x="1130300" y="9834724"/>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25545</xdr:rowOff>
    </xdr:from>
    <xdr:to>
      <xdr:col>24</xdr:col>
      <xdr:colOff>114300</xdr:colOff>
      <xdr:row>56</xdr:row>
      <xdr:rowOff>127145</xdr:rowOff>
    </xdr:to>
    <xdr:sp macro="" textlink="">
      <xdr:nvSpPr>
        <xdr:cNvPr id="142" name="楕円 141"/>
        <xdr:cNvSpPr/>
      </xdr:nvSpPr>
      <xdr:spPr>
        <a:xfrm>
          <a:off x="4584700" y="96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48422</xdr:rowOff>
    </xdr:from>
    <xdr:ext cx="534377" cy="259045"/>
    <xdr:sp macro="" textlink="">
      <xdr:nvSpPr>
        <xdr:cNvPr id="143" name="総務費該当値テキスト"/>
        <xdr:cNvSpPr txBox="1"/>
      </xdr:nvSpPr>
      <xdr:spPr>
        <a:xfrm>
          <a:off x="4686300" y="94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37726</xdr:rowOff>
    </xdr:from>
    <xdr:to>
      <xdr:col>20</xdr:col>
      <xdr:colOff>38100</xdr:colOff>
      <xdr:row>56</xdr:row>
      <xdr:rowOff>139326</xdr:rowOff>
    </xdr:to>
    <xdr:sp macro="" textlink="">
      <xdr:nvSpPr>
        <xdr:cNvPr id="144" name="楕円 143"/>
        <xdr:cNvSpPr/>
      </xdr:nvSpPr>
      <xdr:spPr>
        <a:xfrm>
          <a:off x="3746500" y="96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130453</xdr:rowOff>
    </xdr:from>
    <xdr:ext cx="534377" cy="259045"/>
    <xdr:sp macro="" textlink="">
      <xdr:nvSpPr>
        <xdr:cNvPr id="145" name="テキスト ボックス 144"/>
        <xdr:cNvSpPr txBox="1"/>
      </xdr:nvSpPr>
      <xdr:spPr>
        <a:xfrm>
          <a:off x="3530111" y="973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93733</xdr:rowOff>
    </xdr:from>
    <xdr:to>
      <xdr:col>15</xdr:col>
      <xdr:colOff>101600</xdr:colOff>
      <xdr:row>57</xdr:row>
      <xdr:rowOff>23883</xdr:rowOff>
    </xdr:to>
    <xdr:sp macro="" textlink="">
      <xdr:nvSpPr>
        <xdr:cNvPr id="146" name="楕円 145"/>
        <xdr:cNvSpPr/>
      </xdr:nvSpPr>
      <xdr:spPr>
        <a:xfrm>
          <a:off x="2857500" y="96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15010</xdr:rowOff>
    </xdr:from>
    <xdr:ext cx="534377" cy="259045"/>
    <xdr:sp macro="" textlink="">
      <xdr:nvSpPr>
        <xdr:cNvPr id="147" name="テキスト ボックス 146"/>
        <xdr:cNvSpPr txBox="1"/>
      </xdr:nvSpPr>
      <xdr:spPr>
        <a:xfrm>
          <a:off x="2641111" y="97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11274</xdr:rowOff>
    </xdr:from>
    <xdr:to>
      <xdr:col>10</xdr:col>
      <xdr:colOff>165100</xdr:colOff>
      <xdr:row>57</xdr:row>
      <xdr:rowOff>112874</xdr:rowOff>
    </xdr:to>
    <xdr:sp macro="" textlink="">
      <xdr:nvSpPr>
        <xdr:cNvPr id="148" name="楕円 147"/>
        <xdr:cNvSpPr/>
      </xdr:nvSpPr>
      <xdr:spPr>
        <a:xfrm>
          <a:off x="1968500" y="97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104001</xdr:rowOff>
    </xdr:from>
    <xdr:ext cx="534377" cy="259045"/>
    <xdr:sp macro="" textlink="">
      <xdr:nvSpPr>
        <xdr:cNvPr id="149" name="テキスト ボックス 148"/>
        <xdr:cNvSpPr txBox="1"/>
      </xdr:nvSpPr>
      <xdr:spPr>
        <a:xfrm>
          <a:off x="1752111" y="98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62709</xdr:rowOff>
    </xdr:from>
    <xdr:to>
      <xdr:col>6</xdr:col>
      <xdr:colOff>38100</xdr:colOff>
      <xdr:row>57</xdr:row>
      <xdr:rowOff>164309</xdr:rowOff>
    </xdr:to>
    <xdr:sp macro="" textlink="">
      <xdr:nvSpPr>
        <xdr:cNvPr id="150" name="楕円 149"/>
        <xdr:cNvSpPr/>
      </xdr:nvSpPr>
      <xdr:spPr>
        <a:xfrm>
          <a:off x="1079500" y="98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155436</xdr:rowOff>
    </xdr:from>
    <xdr:ext cx="534377" cy="259045"/>
    <xdr:sp macro="" textlink="">
      <xdr:nvSpPr>
        <xdr:cNvPr id="151" name="テキスト ボックス 150"/>
        <xdr:cNvSpPr txBox="1"/>
      </xdr:nvSpPr>
      <xdr:spPr>
        <a:xfrm>
          <a:off x="863111" y="992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61061</xdr:rowOff>
    </xdr:from>
    <xdr:to>
      <xdr:col>24</xdr:col>
      <xdr:colOff>63500</xdr:colOff>
      <xdr:row>77</xdr:row>
      <xdr:rowOff>117106</xdr:rowOff>
    </xdr:to>
    <xdr:cxnSp macro="">
      <xdr:nvCxnSpPr>
        <xdr:cNvPr id="181" name="直線コネクタ 180"/>
        <xdr:cNvCxnSpPr/>
      </xdr:nvCxnSpPr>
      <xdr:spPr>
        <a:xfrm flipV="1">
          <a:off x="3797300" y="13262711"/>
          <a:ext cx="8382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117106</xdr:rowOff>
    </xdr:from>
    <xdr:to>
      <xdr:col>19</xdr:col>
      <xdr:colOff>177800</xdr:colOff>
      <xdr:row>77</xdr:row>
      <xdr:rowOff>167424</xdr:rowOff>
    </xdr:to>
    <xdr:cxnSp macro="">
      <xdr:nvCxnSpPr>
        <xdr:cNvPr id="184" name="直線コネクタ 183"/>
        <xdr:cNvCxnSpPr/>
      </xdr:nvCxnSpPr>
      <xdr:spPr>
        <a:xfrm flipV="1">
          <a:off x="2908300" y="13318756"/>
          <a:ext cx="889000" cy="5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167424</xdr:rowOff>
    </xdr:from>
    <xdr:to>
      <xdr:col>15</xdr:col>
      <xdr:colOff>50800</xdr:colOff>
      <xdr:row>78</xdr:row>
      <xdr:rowOff>23661</xdr:rowOff>
    </xdr:to>
    <xdr:cxnSp macro="">
      <xdr:nvCxnSpPr>
        <xdr:cNvPr id="187" name="直線コネクタ 186"/>
        <xdr:cNvCxnSpPr/>
      </xdr:nvCxnSpPr>
      <xdr:spPr>
        <a:xfrm flipV="1">
          <a:off x="2019300" y="13369074"/>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23661</xdr:rowOff>
    </xdr:from>
    <xdr:to>
      <xdr:col>10</xdr:col>
      <xdr:colOff>114300</xdr:colOff>
      <xdr:row>78</xdr:row>
      <xdr:rowOff>132398</xdr:rowOff>
    </xdr:to>
    <xdr:cxnSp macro="">
      <xdr:nvCxnSpPr>
        <xdr:cNvPr id="190" name="直線コネクタ 189"/>
        <xdr:cNvCxnSpPr/>
      </xdr:nvCxnSpPr>
      <xdr:spPr>
        <a:xfrm flipV="1">
          <a:off x="1130300" y="13396761"/>
          <a:ext cx="889000" cy="1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10261</xdr:rowOff>
    </xdr:from>
    <xdr:to>
      <xdr:col>24</xdr:col>
      <xdr:colOff>114300</xdr:colOff>
      <xdr:row>77</xdr:row>
      <xdr:rowOff>111861</xdr:rowOff>
    </xdr:to>
    <xdr:sp macro="" textlink="">
      <xdr:nvSpPr>
        <xdr:cNvPr id="200" name="楕円 199"/>
        <xdr:cNvSpPr/>
      </xdr:nvSpPr>
      <xdr:spPr>
        <a:xfrm>
          <a:off x="4584700" y="132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160138</xdr:rowOff>
    </xdr:from>
    <xdr:ext cx="599010" cy="259045"/>
    <xdr:sp macro="" textlink="">
      <xdr:nvSpPr>
        <xdr:cNvPr id="201" name="民生費該当値テキスト"/>
        <xdr:cNvSpPr txBox="1"/>
      </xdr:nvSpPr>
      <xdr:spPr>
        <a:xfrm>
          <a:off x="4686300" y="1319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66306</xdr:rowOff>
    </xdr:from>
    <xdr:to>
      <xdr:col>20</xdr:col>
      <xdr:colOff>38100</xdr:colOff>
      <xdr:row>77</xdr:row>
      <xdr:rowOff>167906</xdr:rowOff>
    </xdr:to>
    <xdr:sp macro="" textlink="">
      <xdr:nvSpPr>
        <xdr:cNvPr id="202" name="楕円 201"/>
        <xdr:cNvSpPr/>
      </xdr:nvSpPr>
      <xdr:spPr>
        <a:xfrm>
          <a:off x="3746500" y="132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159033</xdr:rowOff>
    </xdr:from>
    <xdr:ext cx="599010" cy="259045"/>
    <xdr:sp macro="" textlink="">
      <xdr:nvSpPr>
        <xdr:cNvPr id="203" name="テキスト ボックス 202"/>
        <xdr:cNvSpPr txBox="1"/>
      </xdr:nvSpPr>
      <xdr:spPr>
        <a:xfrm>
          <a:off x="3497795" y="133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116624</xdr:rowOff>
    </xdr:from>
    <xdr:to>
      <xdr:col>15</xdr:col>
      <xdr:colOff>101600</xdr:colOff>
      <xdr:row>78</xdr:row>
      <xdr:rowOff>46774</xdr:rowOff>
    </xdr:to>
    <xdr:sp macro="" textlink="">
      <xdr:nvSpPr>
        <xdr:cNvPr id="204" name="楕円 203"/>
        <xdr:cNvSpPr/>
      </xdr:nvSpPr>
      <xdr:spPr>
        <a:xfrm>
          <a:off x="2857500" y="133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37901</xdr:rowOff>
    </xdr:from>
    <xdr:ext cx="599010" cy="259045"/>
    <xdr:sp macro="" textlink="">
      <xdr:nvSpPr>
        <xdr:cNvPr id="205" name="テキスト ボックス 204"/>
        <xdr:cNvSpPr txBox="1"/>
      </xdr:nvSpPr>
      <xdr:spPr>
        <a:xfrm>
          <a:off x="2608795" y="1341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144311</xdr:rowOff>
    </xdr:from>
    <xdr:to>
      <xdr:col>10</xdr:col>
      <xdr:colOff>165100</xdr:colOff>
      <xdr:row>78</xdr:row>
      <xdr:rowOff>74461</xdr:rowOff>
    </xdr:to>
    <xdr:sp macro="" textlink="">
      <xdr:nvSpPr>
        <xdr:cNvPr id="206" name="楕円 205"/>
        <xdr:cNvSpPr/>
      </xdr:nvSpPr>
      <xdr:spPr>
        <a:xfrm>
          <a:off x="1968500" y="133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65588</xdr:rowOff>
    </xdr:from>
    <xdr:ext cx="599010" cy="259045"/>
    <xdr:sp macro="" textlink="">
      <xdr:nvSpPr>
        <xdr:cNvPr id="207" name="テキスト ボックス 206"/>
        <xdr:cNvSpPr txBox="1"/>
      </xdr:nvSpPr>
      <xdr:spPr>
        <a:xfrm>
          <a:off x="1719795" y="13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81598</xdr:rowOff>
    </xdr:from>
    <xdr:to>
      <xdr:col>6</xdr:col>
      <xdr:colOff>38100</xdr:colOff>
      <xdr:row>79</xdr:row>
      <xdr:rowOff>11748</xdr:rowOff>
    </xdr:to>
    <xdr:sp macro="" textlink="">
      <xdr:nvSpPr>
        <xdr:cNvPr id="208" name="楕円 207"/>
        <xdr:cNvSpPr/>
      </xdr:nvSpPr>
      <xdr:spPr>
        <a:xfrm>
          <a:off x="1079500" y="134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2875</xdr:rowOff>
    </xdr:from>
    <xdr:ext cx="599010" cy="259045"/>
    <xdr:sp macro="" textlink="">
      <xdr:nvSpPr>
        <xdr:cNvPr id="209" name="テキスト ボックス 208"/>
        <xdr:cNvSpPr txBox="1"/>
      </xdr:nvSpPr>
      <xdr:spPr>
        <a:xfrm>
          <a:off x="830795" y="1354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88539</xdr:rowOff>
    </xdr:from>
    <xdr:to>
      <xdr:col>24</xdr:col>
      <xdr:colOff>63500</xdr:colOff>
      <xdr:row>97</xdr:row>
      <xdr:rowOff>88813</xdr:rowOff>
    </xdr:to>
    <xdr:cxnSp macro="">
      <xdr:nvCxnSpPr>
        <xdr:cNvPr id="237" name="直線コネクタ 236"/>
        <xdr:cNvCxnSpPr/>
      </xdr:nvCxnSpPr>
      <xdr:spPr>
        <a:xfrm>
          <a:off x="3797300" y="16719189"/>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31686</xdr:rowOff>
    </xdr:from>
    <xdr:to>
      <xdr:col>19</xdr:col>
      <xdr:colOff>177800</xdr:colOff>
      <xdr:row>97</xdr:row>
      <xdr:rowOff>88539</xdr:rowOff>
    </xdr:to>
    <xdr:cxnSp macro="">
      <xdr:nvCxnSpPr>
        <xdr:cNvPr id="240" name="直線コネクタ 239"/>
        <xdr:cNvCxnSpPr/>
      </xdr:nvCxnSpPr>
      <xdr:spPr>
        <a:xfrm>
          <a:off x="2908300" y="16662336"/>
          <a:ext cx="889000" cy="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156183</xdr:rowOff>
    </xdr:from>
    <xdr:to>
      <xdr:col>15</xdr:col>
      <xdr:colOff>50800</xdr:colOff>
      <xdr:row>97</xdr:row>
      <xdr:rowOff>31686</xdr:rowOff>
    </xdr:to>
    <xdr:cxnSp macro="">
      <xdr:nvCxnSpPr>
        <xdr:cNvPr id="243" name="直線コネクタ 242"/>
        <xdr:cNvCxnSpPr/>
      </xdr:nvCxnSpPr>
      <xdr:spPr>
        <a:xfrm>
          <a:off x="2019300" y="16615383"/>
          <a:ext cx="889000" cy="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156183</xdr:rowOff>
    </xdr:from>
    <xdr:to>
      <xdr:col>10</xdr:col>
      <xdr:colOff>114300</xdr:colOff>
      <xdr:row>97</xdr:row>
      <xdr:rowOff>47072</xdr:rowOff>
    </xdr:to>
    <xdr:cxnSp macro="">
      <xdr:nvCxnSpPr>
        <xdr:cNvPr id="246" name="直線コネクタ 245"/>
        <xdr:cNvCxnSpPr/>
      </xdr:nvCxnSpPr>
      <xdr:spPr>
        <a:xfrm flipV="1">
          <a:off x="1130300" y="16615383"/>
          <a:ext cx="889000" cy="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8" name="テキスト ボックス 247"/>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50" name="テキスト ボックス 249"/>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38013</xdr:rowOff>
    </xdr:from>
    <xdr:to>
      <xdr:col>24</xdr:col>
      <xdr:colOff>114300</xdr:colOff>
      <xdr:row>97</xdr:row>
      <xdr:rowOff>139613</xdr:rowOff>
    </xdr:to>
    <xdr:sp macro="" textlink="">
      <xdr:nvSpPr>
        <xdr:cNvPr id="256" name="楕円 255"/>
        <xdr:cNvSpPr/>
      </xdr:nvSpPr>
      <xdr:spPr>
        <a:xfrm>
          <a:off x="4584700" y="166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16440</xdr:rowOff>
    </xdr:from>
    <xdr:ext cx="534377" cy="259045"/>
    <xdr:sp macro="" textlink="">
      <xdr:nvSpPr>
        <xdr:cNvPr id="257" name="衛生費該当値テキスト"/>
        <xdr:cNvSpPr txBox="1"/>
      </xdr:nvSpPr>
      <xdr:spPr>
        <a:xfrm>
          <a:off x="4686300" y="166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37739</xdr:rowOff>
    </xdr:from>
    <xdr:to>
      <xdr:col>20</xdr:col>
      <xdr:colOff>38100</xdr:colOff>
      <xdr:row>97</xdr:row>
      <xdr:rowOff>139339</xdr:rowOff>
    </xdr:to>
    <xdr:sp macro="" textlink="">
      <xdr:nvSpPr>
        <xdr:cNvPr id="258" name="楕円 257"/>
        <xdr:cNvSpPr/>
      </xdr:nvSpPr>
      <xdr:spPr>
        <a:xfrm>
          <a:off x="3746500" y="1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130466</xdr:rowOff>
    </xdr:from>
    <xdr:ext cx="534377" cy="259045"/>
    <xdr:sp macro="" textlink="">
      <xdr:nvSpPr>
        <xdr:cNvPr id="259" name="テキスト ボックス 258"/>
        <xdr:cNvSpPr txBox="1"/>
      </xdr:nvSpPr>
      <xdr:spPr>
        <a:xfrm>
          <a:off x="3530111" y="167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152336</xdr:rowOff>
    </xdr:from>
    <xdr:to>
      <xdr:col>15</xdr:col>
      <xdr:colOff>101600</xdr:colOff>
      <xdr:row>97</xdr:row>
      <xdr:rowOff>82486</xdr:rowOff>
    </xdr:to>
    <xdr:sp macro="" textlink="">
      <xdr:nvSpPr>
        <xdr:cNvPr id="260" name="楕円 259"/>
        <xdr:cNvSpPr/>
      </xdr:nvSpPr>
      <xdr:spPr>
        <a:xfrm>
          <a:off x="2857500" y="166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73613</xdr:rowOff>
    </xdr:from>
    <xdr:ext cx="534377" cy="259045"/>
    <xdr:sp macro="" textlink="">
      <xdr:nvSpPr>
        <xdr:cNvPr id="261" name="テキスト ボックス 260"/>
        <xdr:cNvSpPr txBox="1"/>
      </xdr:nvSpPr>
      <xdr:spPr>
        <a:xfrm>
          <a:off x="2641111"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105383</xdr:rowOff>
    </xdr:from>
    <xdr:to>
      <xdr:col>10</xdr:col>
      <xdr:colOff>165100</xdr:colOff>
      <xdr:row>97</xdr:row>
      <xdr:rowOff>35533</xdr:rowOff>
    </xdr:to>
    <xdr:sp macro="" textlink="">
      <xdr:nvSpPr>
        <xdr:cNvPr id="262" name="楕円 261"/>
        <xdr:cNvSpPr/>
      </xdr:nvSpPr>
      <xdr:spPr>
        <a:xfrm>
          <a:off x="1968500" y="1656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52060</xdr:rowOff>
    </xdr:from>
    <xdr:ext cx="534377" cy="259045"/>
    <xdr:sp macro="" textlink="">
      <xdr:nvSpPr>
        <xdr:cNvPr id="263" name="テキスト ボックス 262"/>
        <xdr:cNvSpPr txBox="1"/>
      </xdr:nvSpPr>
      <xdr:spPr>
        <a:xfrm>
          <a:off x="1752111" y="163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167722</xdr:rowOff>
    </xdr:from>
    <xdr:to>
      <xdr:col>6</xdr:col>
      <xdr:colOff>38100</xdr:colOff>
      <xdr:row>97</xdr:row>
      <xdr:rowOff>97872</xdr:rowOff>
    </xdr:to>
    <xdr:sp macro="" textlink="">
      <xdr:nvSpPr>
        <xdr:cNvPr id="264" name="楕円 263"/>
        <xdr:cNvSpPr/>
      </xdr:nvSpPr>
      <xdr:spPr>
        <a:xfrm>
          <a:off x="1079500" y="1662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114399</xdr:rowOff>
    </xdr:from>
    <xdr:ext cx="534377" cy="259045"/>
    <xdr:sp macro="" textlink="">
      <xdr:nvSpPr>
        <xdr:cNvPr id="265" name="テキスト ボックス 264"/>
        <xdr:cNvSpPr txBox="1"/>
      </xdr:nvSpPr>
      <xdr:spPr>
        <a:xfrm>
          <a:off x="863111" y="164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47803</xdr:rowOff>
    </xdr:from>
    <xdr:to>
      <xdr:col>55</xdr:col>
      <xdr:colOff>0</xdr:colOff>
      <xdr:row>38</xdr:row>
      <xdr:rowOff>51460</xdr:rowOff>
    </xdr:to>
    <xdr:cxnSp macro="">
      <xdr:nvCxnSpPr>
        <xdr:cNvPr id="292" name="直線コネクタ 291"/>
        <xdr:cNvCxnSpPr/>
      </xdr:nvCxnSpPr>
      <xdr:spPr>
        <a:xfrm>
          <a:off x="9639300" y="656290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47803</xdr:rowOff>
    </xdr:from>
    <xdr:to>
      <xdr:col>50</xdr:col>
      <xdr:colOff>114300</xdr:colOff>
      <xdr:row>38</xdr:row>
      <xdr:rowOff>58775</xdr:rowOff>
    </xdr:to>
    <xdr:cxnSp macro="">
      <xdr:nvCxnSpPr>
        <xdr:cNvPr id="295" name="直線コネクタ 294"/>
        <xdr:cNvCxnSpPr/>
      </xdr:nvCxnSpPr>
      <xdr:spPr>
        <a:xfrm flipV="1">
          <a:off x="8750300" y="6562903"/>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56032</xdr:rowOff>
    </xdr:from>
    <xdr:to>
      <xdr:col>45</xdr:col>
      <xdr:colOff>177800</xdr:colOff>
      <xdr:row>38</xdr:row>
      <xdr:rowOff>58775</xdr:rowOff>
    </xdr:to>
    <xdr:cxnSp macro="">
      <xdr:nvCxnSpPr>
        <xdr:cNvPr id="298" name="直線コネクタ 297"/>
        <xdr:cNvCxnSpPr/>
      </xdr:nvCxnSpPr>
      <xdr:spPr>
        <a:xfrm>
          <a:off x="7861300" y="657113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40030</xdr:rowOff>
    </xdr:from>
    <xdr:to>
      <xdr:col>41</xdr:col>
      <xdr:colOff>50800</xdr:colOff>
      <xdr:row>38</xdr:row>
      <xdr:rowOff>56032</xdr:rowOff>
    </xdr:to>
    <xdr:cxnSp macro="">
      <xdr:nvCxnSpPr>
        <xdr:cNvPr id="301" name="直線コネクタ 300"/>
        <xdr:cNvCxnSpPr/>
      </xdr:nvCxnSpPr>
      <xdr:spPr>
        <a:xfrm>
          <a:off x="6972300" y="65551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xdr:rowOff>
    </xdr:from>
    <xdr:to>
      <xdr:col>55</xdr:col>
      <xdr:colOff>50800</xdr:colOff>
      <xdr:row>38</xdr:row>
      <xdr:rowOff>102260</xdr:rowOff>
    </xdr:to>
    <xdr:sp macro="" textlink="">
      <xdr:nvSpPr>
        <xdr:cNvPr id="311" name="楕円 310"/>
        <xdr:cNvSpPr/>
      </xdr:nvSpPr>
      <xdr:spPr>
        <a:xfrm>
          <a:off x="104267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87037</xdr:rowOff>
    </xdr:from>
    <xdr:ext cx="378565" cy="259045"/>
    <xdr:sp macro="" textlink="">
      <xdr:nvSpPr>
        <xdr:cNvPr id="312" name="労働費該当値テキスト"/>
        <xdr:cNvSpPr txBox="1"/>
      </xdr:nvSpPr>
      <xdr:spPr>
        <a:xfrm>
          <a:off x="10528300" y="6430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168453</xdr:rowOff>
    </xdr:from>
    <xdr:to>
      <xdr:col>50</xdr:col>
      <xdr:colOff>165100</xdr:colOff>
      <xdr:row>38</xdr:row>
      <xdr:rowOff>98603</xdr:rowOff>
    </xdr:to>
    <xdr:sp macro="" textlink="">
      <xdr:nvSpPr>
        <xdr:cNvPr id="313" name="楕円 312"/>
        <xdr:cNvSpPr/>
      </xdr:nvSpPr>
      <xdr:spPr>
        <a:xfrm>
          <a:off x="95885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89730</xdr:rowOff>
    </xdr:from>
    <xdr:ext cx="378565" cy="259045"/>
    <xdr:sp macro="" textlink="">
      <xdr:nvSpPr>
        <xdr:cNvPr id="314" name="テキスト ボックス 313"/>
        <xdr:cNvSpPr txBox="1"/>
      </xdr:nvSpPr>
      <xdr:spPr>
        <a:xfrm>
          <a:off x="9450017" y="660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7975</xdr:rowOff>
    </xdr:from>
    <xdr:to>
      <xdr:col>46</xdr:col>
      <xdr:colOff>38100</xdr:colOff>
      <xdr:row>38</xdr:row>
      <xdr:rowOff>109575</xdr:rowOff>
    </xdr:to>
    <xdr:sp macro="" textlink="">
      <xdr:nvSpPr>
        <xdr:cNvPr id="315" name="楕円 314"/>
        <xdr:cNvSpPr/>
      </xdr:nvSpPr>
      <xdr:spPr>
        <a:xfrm>
          <a:off x="8699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100702</xdr:rowOff>
    </xdr:from>
    <xdr:ext cx="378565" cy="259045"/>
    <xdr:sp macro="" textlink="">
      <xdr:nvSpPr>
        <xdr:cNvPr id="316" name="テキスト ボックス 315"/>
        <xdr:cNvSpPr txBox="1"/>
      </xdr:nvSpPr>
      <xdr:spPr>
        <a:xfrm>
          <a:off x="8561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xdr:rowOff>
    </xdr:from>
    <xdr:to>
      <xdr:col>41</xdr:col>
      <xdr:colOff>101600</xdr:colOff>
      <xdr:row>38</xdr:row>
      <xdr:rowOff>106832</xdr:rowOff>
    </xdr:to>
    <xdr:sp macro="" textlink="">
      <xdr:nvSpPr>
        <xdr:cNvPr id="317" name="楕円 316"/>
        <xdr:cNvSpPr/>
      </xdr:nvSpPr>
      <xdr:spPr>
        <a:xfrm>
          <a:off x="7810500" y="65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97959</xdr:rowOff>
    </xdr:from>
    <xdr:ext cx="378565" cy="259045"/>
    <xdr:sp macro="" textlink="">
      <xdr:nvSpPr>
        <xdr:cNvPr id="318" name="テキスト ボックス 317"/>
        <xdr:cNvSpPr txBox="1"/>
      </xdr:nvSpPr>
      <xdr:spPr>
        <a:xfrm>
          <a:off x="7672017" y="661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160680</xdr:rowOff>
    </xdr:from>
    <xdr:to>
      <xdr:col>36</xdr:col>
      <xdr:colOff>165100</xdr:colOff>
      <xdr:row>38</xdr:row>
      <xdr:rowOff>90830</xdr:rowOff>
    </xdr:to>
    <xdr:sp macro="" textlink="">
      <xdr:nvSpPr>
        <xdr:cNvPr id="319" name="楕円 318"/>
        <xdr:cNvSpPr/>
      </xdr:nvSpPr>
      <xdr:spPr>
        <a:xfrm>
          <a:off x="6921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81957</xdr:rowOff>
    </xdr:from>
    <xdr:ext cx="378565" cy="259045"/>
    <xdr:sp macro="" textlink="">
      <xdr:nvSpPr>
        <xdr:cNvPr id="320" name="テキスト ボックス 319"/>
        <xdr:cNvSpPr txBox="1"/>
      </xdr:nvSpPr>
      <xdr:spPr>
        <a:xfrm>
          <a:off x="6783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56398</xdr:rowOff>
    </xdr:from>
    <xdr:to>
      <xdr:col>55</xdr:col>
      <xdr:colOff>0</xdr:colOff>
      <xdr:row>57</xdr:row>
      <xdr:rowOff>62891</xdr:rowOff>
    </xdr:to>
    <xdr:cxnSp macro="">
      <xdr:nvCxnSpPr>
        <xdr:cNvPr id="347" name="直線コネクタ 346"/>
        <xdr:cNvCxnSpPr/>
      </xdr:nvCxnSpPr>
      <xdr:spPr>
        <a:xfrm flipV="1">
          <a:off x="9639300" y="9829048"/>
          <a:ext cx="8382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62891</xdr:rowOff>
    </xdr:from>
    <xdr:to>
      <xdr:col>50</xdr:col>
      <xdr:colOff>114300</xdr:colOff>
      <xdr:row>57</xdr:row>
      <xdr:rowOff>70297</xdr:rowOff>
    </xdr:to>
    <xdr:cxnSp macro="">
      <xdr:nvCxnSpPr>
        <xdr:cNvPr id="350" name="直線コネクタ 349"/>
        <xdr:cNvCxnSpPr/>
      </xdr:nvCxnSpPr>
      <xdr:spPr>
        <a:xfrm flipV="1">
          <a:off x="8750300" y="9835541"/>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70297</xdr:rowOff>
    </xdr:from>
    <xdr:to>
      <xdr:col>45</xdr:col>
      <xdr:colOff>177800</xdr:colOff>
      <xdr:row>57</xdr:row>
      <xdr:rowOff>77795</xdr:rowOff>
    </xdr:to>
    <xdr:cxnSp macro="">
      <xdr:nvCxnSpPr>
        <xdr:cNvPr id="353" name="直線コネクタ 352"/>
        <xdr:cNvCxnSpPr/>
      </xdr:nvCxnSpPr>
      <xdr:spPr>
        <a:xfrm flipV="1">
          <a:off x="7861300" y="9842947"/>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77795</xdr:rowOff>
    </xdr:from>
    <xdr:to>
      <xdr:col>41</xdr:col>
      <xdr:colOff>50800</xdr:colOff>
      <xdr:row>57</xdr:row>
      <xdr:rowOff>88036</xdr:rowOff>
    </xdr:to>
    <xdr:cxnSp macro="">
      <xdr:nvCxnSpPr>
        <xdr:cNvPr id="356" name="直線コネクタ 355"/>
        <xdr:cNvCxnSpPr/>
      </xdr:nvCxnSpPr>
      <xdr:spPr>
        <a:xfrm flipV="1">
          <a:off x="6972300" y="9850445"/>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5598</xdr:rowOff>
    </xdr:from>
    <xdr:to>
      <xdr:col>55</xdr:col>
      <xdr:colOff>50800</xdr:colOff>
      <xdr:row>57</xdr:row>
      <xdr:rowOff>107198</xdr:rowOff>
    </xdr:to>
    <xdr:sp macro="" textlink="">
      <xdr:nvSpPr>
        <xdr:cNvPr id="366" name="楕円 365"/>
        <xdr:cNvSpPr/>
      </xdr:nvSpPr>
      <xdr:spPr>
        <a:xfrm>
          <a:off x="10426700" y="977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155475</xdr:rowOff>
    </xdr:from>
    <xdr:ext cx="469744" cy="259045"/>
    <xdr:sp macro="" textlink="">
      <xdr:nvSpPr>
        <xdr:cNvPr id="367" name="農林水産業費該当値テキスト"/>
        <xdr:cNvSpPr txBox="1"/>
      </xdr:nvSpPr>
      <xdr:spPr>
        <a:xfrm>
          <a:off x="10528300" y="97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12091</xdr:rowOff>
    </xdr:from>
    <xdr:to>
      <xdr:col>50</xdr:col>
      <xdr:colOff>165100</xdr:colOff>
      <xdr:row>57</xdr:row>
      <xdr:rowOff>113691</xdr:rowOff>
    </xdr:to>
    <xdr:sp macro="" textlink="">
      <xdr:nvSpPr>
        <xdr:cNvPr id="368" name="楕円 367"/>
        <xdr:cNvSpPr/>
      </xdr:nvSpPr>
      <xdr:spPr>
        <a:xfrm>
          <a:off x="9588500" y="97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104818</xdr:rowOff>
    </xdr:from>
    <xdr:ext cx="469744" cy="259045"/>
    <xdr:sp macro="" textlink="">
      <xdr:nvSpPr>
        <xdr:cNvPr id="369" name="テキスト ボックス 368"/>
        <xdr:cNvSpPr txBox="1"/>
      </xdr:nvSpPr>
      <xdr:spPr>
        <a:xfrm>
          <a:off x="9404428" y="987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19497</xdr:rowOff>
    </xdr:from>
    <xdr:to>
      <xdr:col>46</xdr:col>
      <xdr:colOff>38100</xdr:colOff>
      <xdr:row>57</xdr:row>
      <xdr:rowOff>121097</xdr:rowOff>
    </xdr:to>
    <xdr:sp macro="" textlink="">
      <xdr:nvSpPr>
        <xdr:cNvPr id="370" name="楕円 369"/>
        <xdr:cNvSpPr/>
      </xdr:nvSpPr>
      <xdr:spPr>
        <a:xfrm>
          <a:off x="8699500" y="97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112224</xdr:rowOff>
    </xdr:from>
    <xdr:ext cx="469744" cy="259045"/>
    <xdr:sp macro="" textlink="">
      <xdr:nvSpPr>
        <xdr:cNvPr id="371" name="テキスト ボックス 370"/>
        <xdr:cNvSpPr txBox="1"/>
      </xdr:nvSpPr>
      <xdr:spPr>
        <a:xfrm>
          <a:off x="8515428" y="988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26995</xdr:rowOff>
    </xdr:from>
    <xdr:to>
      <xdr:col>41</xdr:col>
      <xdr:colOff>101600</xdr:colOff>
      <xdr:row>57</xdr:row>
      <xdr:rowOff>128595</xdr:rowOff>
    </xdr:to>
    <xdr:sp macro="" textlink="">
      <xdr:nvSpPr>
        <xdr:cNvPr id="372" name="楕円 371"/>
        <xdr:cNvSpPr/>
      </xdr:nvSpPr>
      <xdr:spPr>
        <a:xfrm>
          <a:off x="7810500" y="979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119722</xdr:rowOff>
    </xdr:from>
    <xdr:ext cx="469744" cy="259045"/>
    <xdr:sp macro="" textlink="">
      <xdr:nvSpPr>
        <xdr:cNvPr id="373" name="テキスト ボックス 372"/>
        <xdr:cNvSpPr txBox="1"/>
      </xdr:nvSpPr>
      <xdr:spPr>
        <a:xfrm>
          <a:off x="7626428" y="989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37236</xdr:rowOff>
    </xdr:from>
    <xdr:to>
      <xdr:col>36</xdr:col>
      <xdr:colOff>165100</xdr:colOff>
      <xdr:row>57</xdr:row>
      <xdr:rowOff>138836</xdr:rowOff>
    </xdr:to>
    <xdr:sp macro="" textlink="">
      <xdr:nvSpPr>
        <xdr:cNvPr id="374" name="楕円 373"/>
        <xdr:cNvSpPr/>
      </xdr:nvSpPr>
      <xdr:spPr>
        <a:xfrm>
          <a:off x="6921500" y="9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129963</xdr:rowOff>
    </xdr:from>
    <xdr:ext cx="469744" cy="259045"/>
    <xdr:sp macro="" textlink="">
      <xdr:nvSpPr>
        <xdr:cNvPr id="375" name="テキスト ボックス 374"/>
        <xdr:cNvSpPr txBox="1"/>
      </xdr:nvSpPr>
      <xdr:spPr>
        <a:xfrm>
          <a:off x="6737428" y="990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88624</xdr:rowOff>
    </xdr:from>
    <xdr:to>
      <xdr:col>55</xdr:col>
      <xdr:colOff>0</xdr:colOff>
      <xdr:row>75</xdr:row>
      <xdr:rowOff>35262</xdr:rowOff>
    </xdr:to>
    <xdr:cxnSp macro="">
      <xdr:nvCxnSpPr>
        <xdr:cNvPr id="406" name="直線コネクタ 405"/>
        <xdr:cNvCxnSpPr/>
      </xdr:nvCxnSpPr>
      <xdr:spPr>
        <a:xfrm>
          <a:off x="9639300" y="12775924"/>
          <a:ext cx="838200" cy="1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7"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165989</xdr:rowOff>
    </xdr:from>
    <xdr:to>
      <xdr:col>50</xdr:col>
      <xdr:colOff>114300</xdr:colOff>
      <xdr:row>74</xdr:row>
      <xdr:rowOff>88624</xdr:rowOff>
    </xdr:to>
    <xdr:cxnSp macro="">
      <xdr:nvCxnSpPr>
        <xdr:cNvPr id="409" name="直線コネクタ 408"/>
        <xdr:cNvCxnSpPr/>
      </xdr:nvCxnSpPr>
      <xdr:spPr>
        <a:xfrm>
          <a:off x="8750300" y="12681839"/>
          <a:ext cx="889000" cy="9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11" name="テキスト ボックス 410"/>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165989</xdr:rowOff>
    </xdr:from>
    <xdr:to>
      <xdr:col>45</xdr:col>
      <xdr:colOff>177800</xdr:colOff>
      <xdr:row>74</xdr:row>
      <xdr:rowOff>45354</xdr:rowOff>
    </xdr:to>
    <xdr:cxnSp macro="">
      <xdr:nvCxnSpPr>
        <xdr:cNvPr id="412" name="直線コネクタ 411"/>
        <xdr:cNvCxnSpPr/>
      </xdr:nvCxnSpPr>
      <xdr:spPr>
        <a:xfrm flipV="1">
          <a:off x="7861300" y="12681839"/>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80095</xdr:rowOff>
    </xdr:from>
    <xdr:ext cx="534377" cy="259045"/>
    <xdr:sp macro="" textlink="">
      <xdr:nvSpPr>
        <xdr:cNvPr id="414" name="テキスト ボックス 413"/>
        <xdr:cNvSpPr txBox="1"/>
      </xdr:nvSpPr>
      <xdr:spPr>
        <a:xfrm>
          <a:off x="8483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45354</xdr:rowOff>
    </xdr:from>
    <xdr:to>
      <xdr:col>41</xdr:col>
      <xdr:colOff>50800</xdr:colOff>
      <xdr:row>74</xdr:row>
      <xdr:rowOff>69128</xdr:rowOff>
    </xdr:to>
    <xdr:cxnSp macro="">
      <xdr:nvCxnSpPr>
        <xdr:cNvPr id="415" name="直線コネクタ 414"/>
        <xdr:cNvCxnSpPr/>
      </xdr:nvCxnSpPr>
      <xdr:spPr>
        <a:xfrm flipV="1">
          <a:off x="6972300" y="12732654"/>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17" name="テキスト ボックス 416"/>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19" name="テキスト ボックス 418"/>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155912</xdr:rowOff>
    </xdr:from>
    <xdr:to>
      <xdr:col>55</xdr:col>
      <xdr:colOff>50800</xdr:colOff>
      <xdr:row>75</xdr:row>
      <xdr:rowOff>86062</xdr:rowOff>
    </xdr:to>
    <xdr:sp macro="" textlink="">
      <xdr:nvSpPr>
        <xdr:cNvPr id="425" name="楕円 424"/>
        <xdr:cNvSpPr/>
      </xdr:nvSpPr>
      <xdr:spPr>
        <a:xfrm>
          <a:off x="10426700" y="128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7339</xdr:rowOff>
    </xdr:from>
    <xdr:ext cx="534377" cy="259045"/>
    <xdr:sp macro="" textlink="">
      <xdr:nvSpPr>
        <xdr:cNvPr id="426" name="商工費該当値テキスト"/>
        <xdr:cNvSpPr txBox="1"/>
      </xdr:nvSpPr>
      <xdr:spPr>
        <a:xfrm>
          <a:off x="10528300" y="126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37824</xdr:rowOff>
    </xdr:from>
    <xdr:to>
      <xdr:col>50</xdr:col>
      <xdr:colOff>165100</xdr:colOff>
      <xdr:row>74</xdr:row>
      <xdr:rowOff>139424</xdr:rowOff>
    </xdr:to>
    <xdr:sp macro="" textlink="">
      <xdr:nvSpPr>
        <xdr:cNvPr id="427" name="楕円 426"/>
        <xdr:cNvSpPr/>
      </xdr:nvSpPr>
      <xdr:spPr>
        <a:xfrm>
          <a:off x="9588500" y="1272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155951</xdr:rowOff>
    </xdr:from>
    <xdr:ext cx="534377" cy="259045"/>
    <xdr:sp macro="" textlink="">
      <xdr:nvSpPr>
        <xdr:cNvPr id="428" name="テキスト ボックス 427"/>
        <xdr:cNvSpPr txBox="1"/>
      </xdr:nvSpPr>
      <xdr:spPr>
        <a:xfrm>
          <a:off x="9372111" y="1250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115189</xdr:rowOff>
    </xdr:from>
    <xdr:to>
      <xdr:col>46</xdr:col>
      <xdr:colOff>38100</xdr:colOff>
      <xdr:row>74</xdr:row>
      <xdr:rowOff>45339</xdr:rowOff>
    </xdr:to>
    <xdr:sp macro="" textlink="">
      <xdr:nvSpPr>
        <xdr:cNvPr id="429" name="楕円 428"/>
        <xdr:cNvSpPr/>
      </xdr:nvSpPr>
      <xdr:spPr>
        <a:xfrm>
          <a:off x="8699500" y="126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61866</xdr:rowOff>
    </xdr:from>
    <xdr:ext cx="534377" cy="259045"/>
    <xdr:sp macro="" textlink="">
      <xdr:nvSpPr>
        <xdr:cNvPr id="430" name="テキスト ボックス 429"/>
        <xdr:cNvSpPr txBox="1"/>
      </xdr:nvSpPr>
      <xdr:spPr>
        <a:xfrm>
          <a:off x="8483111" y="124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166004</xdr:rowOff>
    </xdr:from>
    <xdr:to>
      <xdr:col>41</xdr:col>
      <xdr:colOff>101600</xdr:colOff>
      <xdr:row>74</xdr:row>
      <xdr:rowOff>96154</xdr:rowOff>
    </xdr:to>
    <xdr:sp macro="" textlink="">
      <xdr:nvSpPr>
        <xdr:cNvPr id="431" name="楕円 430"/>
        <xdr:cNvSpPr/>
      </xdr:nvSpPr>
      <xdr:spPr>
        <a:xfrm>
          <a:off x="7810500" y="1268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112681</xdr:rowOff>
    </xdr:from>
    <xdr:ext cx="534377" cy="259045"/>
    <xdr:sp macro="" textlink="">
      <xdr:nvSpPr>
        <xdr:cNvPr id="432" name="テキスト ボックス 431"/>
        <xdr:cNvSpPr txBox="1"/>
      </xdr:nvSpPr>
      <xdr:spPr>
        <a:xfrm>
          <a:off x="7594111" y="1245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18328</xdr:rowOff>
    </xdr:from>
    <xdr:to>
      <xdr:col>36</xdr:col>
      <xdr:colOff>165100</xdr:colOff>
      <xdr:row>74</xdr:row>
      <xdr:rowOff>119928</xdr:rowOff>
    </xdr:to>
    <xdr:sp macro="" textlink="">
      <xdr:nvSpPr>
        <xdr:cNvPr id="433" name="楕円 432"/>
        <xdr:cNvSpPr/>
      </xdr:nvSpPr>
      <xdr:spPr>
        <a:xfrm>
          <a:off x="6921500" y="1270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136455</xdr:rowOff>
    </xdr:from>
    <xdr:ext cx="534377" cy="259045"/>
    <xdr:sp macro="" textlink="">
      <xdr:nvSpPr>
        <xdr:cNvPr id="434" name="テキスト ボックス 433"/>
        <xdr:cNvSpPr txBox="1"/>
      </xdr:nvSpPr>
      <xdr:spPr>
        <a:xfrm>
          <a:off x="6705111" y="124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101848</xdr:rowOff>
    </xdr:from>
    <xdr:to>
      <xdr:col>55</xdr:col>
      <xdr:colOff>0</xdr:colOff>
      <xdr:row>97</xdr:row>
      <xdr:rowOff>27172</xdr:rowOff>
    </xdr:to>
    <xdr:cxnSp macro="">
      <xdr:nvCxnSpPr>
        <xdr:cNvPr id="464" name="直線コネクタ 463"/>
        <xdr:cNvCxnSpPr/>
      </xdr:nvCxnSpPr>
      <xdr:spPr>
        <a:xfrm flipV="1">
          <a:off x="9639300" y="16561048"/>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27172</xdr:rowOff>
    </xdr:from>
    <xdr:to>
      <xdr:col>50</xdr:col>
      <xdr:colOff>114300</xdr:colOff>
      <xdr:row>97</xdr:row>
      <xdr:rowOff>72816</xdr:rowOff>
    </xdr:to>
    <xdr:cxnSp macro="">
      <xdr:nvCxnSpPr>
        <xdr:cNvPr id="467" name="直線コネクタ 466"/>
        <xdr:cNvCxnSpPr/>
      </xdr:nvCxnSpPr>
      <xdr:spPr>
        <a:xfrm flipV="1">
          <a:off x="8750300" y="16657822"/>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72816</xdr:rowOff>
    </xdr:from>
    <xdr:to>
      <xdr:col>45</xdr:col>
      <xdr:colOff>177800</xdr:colOff>
      <xdr:row>97</xdr:row>
      <xdr:rowOff>79845</xdr:rowOff>
    </xdr:to>
    <xdr:cxnSp macro="">
      <xdr:nvCxnSpPr>
        <xdr:cNvPr id="470" name="直線コネクタ 469"/>
        <xdr:cNvCxnSpPr/>
      </xdr:nvCxnSpPr>
      <xdr:spPr>
        <a:xfrm flipV="1">
          <a:off x="7861300" y="16703466"/>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30448</xdr:rowOff>
    </xdr:from>
    <xdr:to>
      <xdr:col>41</xdr:col>
      <xdr:colOff>50800</xdr:colOff>
      <xdr:row>97</xdr:row>
      <xdr:rowOff>79845</xdr:rowOff>
    </xdr:to>
    <xdr:cxnSp macro="">
      <xdr:nvCxnSpPr>
        <xdr:cNvPr id="473" name="直線コネクタ 472"/>
        <xdr:cNvCxnSpPr/>
      </xdr:nvCxnSpPr>
      <xdr:spPr>
        <a:xfrm>
          <a:off x="6972300" y="16661098"/>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51048</xdr:rowOff>
    </xdr:from>
    <xdr:to>
      <xdr:col>55</xdr:col>
      <xdr:colOff>50800</xdr:colOff>
      <xdr:row>96</xdr:row>
      <xdr:rowOff>152648</xdr:rowOff>
    </xdr:to>
    <xdr:sp macro="" textlink="">
      <xdr:nvSpPr>
        <xdr:cNvPr id="483" name="楕円 482"/>
        <xdr:cNvSpPr/>
      </xdr:nvSpPr>
      <xdr:spPr>
        <a:xfrm>
          <a:off x="10426700" y="165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29475</xdr:rowOff>
    </xdr:from>
    <xdr:ext cx="534377" cy="259045"/>
    <xdr:sp macro="" textlink="">
      <xdr:nvSpPr>
        <xdr:cNvPr id="484" name="土木費該当値テキスト"/>
        <xdr:cNvSpPr txBox="1"/>
      </xdr:nvSpPr>
      <xdr:spPr>
        <a:xfrm>
          <a:off x="10528300" y="164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147822</xdr:rowOff>
    </xdr:from>
    <xdr:to>
      <xdr:col>50</xdr:col>
      <xdr:colOff>165100</xdr:colOff>
      <xdr:row>97</xdr:row>
      <xdr:rowOff>77972</xdr:rowOff>
    </xdr:to>
    <xdr:sp macro="" textlink="">
      <xdr:nvSpPr>
        <xdr:cNvPr id="485" name="楕円 484"/>
        <xdr:cNvSpPr/>
      </xdr:nvSpPr>
      <xdr:spPr>
        <a:xfrm>
          <a:off x="9588500" y="166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69099</xdr:rowOff>
    </xdr:from>
    <xdr:ext cx="534377" cy="259045"/>
    <xdr:sp macro="" textlink="">
      <xdr:nvSpPr>
        <xdr:cNvPr id="486" name="テキスト ボックス 485"/>
        <xdr:cNvSpPr txBox="1"/>
      </xdr:nvSpPr>
      <xdr:spPr>
        <a:xfrm>
          <a:off x="9372111" y="166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22016</xdr:rowOff>
    </xdr:from>
    <xdr:to>
      <xdr:col>46</xdr:col>
      <xdr:colOff>38100</xdr:colOff>
      <xdr:row>97</xdr:row>
      <xdr:rowOff>123616</xdr:rowOff>
    </xdr:to>
    <xdr:sp macro="" textlink="">
      <xdr:nvSpPr>
        <xdr:cNvPr id="487" name="楕円 486"/>
        <xdr:cNvSpPr/>
      </xdr:nvSpPr>
      <xdr:spPr>
        <a:xfrm>
          <a:off x="8699500" y="166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114743</xdr:rowOff>
    </xdr:from>
    <xdr:ext cx="534377" cy="259045"/>
    <xdr:sp macro="" textlink="">
      <xdr:nvSpPr>
        <xdr:cNvPr id="488" name="テキスト ボックス 487"/>
        <xdr:cNvSpPr txBox="1"/>
      </xdr:nvSpPr>
      <xdr:spPr>
        <a:xfrm>
          <a:off x="8483111" y="1674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29045</xdr:rowOff>
    </xdr:from>
    <xdr:to>
      <xdr:col>41</xdr:col>
      <xdr:colOff>101600</xdr:colOff>
      <xdr:row>97</xdr:row>
      <xdr:rowOff>130645</xdr:rowOff>
    </xdr:to>
    <xdr:sp macro="" textlink="">
      <xdr:nvSpPr>
        <xdr:cNvPr id="489" name="楕円 488"/>
        <xdr:cNvSpPr/>
      </xdr:nvSpPr>
      <xdr:spPr>
        <a:xfrm>
          <a:off x="7810500" y="166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121772</xdr:rowOff>
    </xdr:from>
    <xdr:ext cx="534377" cy="259045"/>
    <xdr:sp macro="" textlink="">
      <xdr:nvSpPr>
        <xdr:cNvPr id="490" name="テキスト ボックス 489"/>
        <xdr:cNvSpPr txBox="1"/>
      </xdr:nvSpPr>
      <xdr:spPr>
        <a:xfrm>
          <a:off x="7594111" y="1675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151098</xdr:rowOff>
    </xdr:from>
    <xdr:to>
      <xdr:col>36</xdr:col>
      <xdr:colOff>165100</xdr:colOff>
      <xdr:row>97</xdr:row>
      <xdr:rowOff>81248</xdr:rowOff>
    </xdr:to>
    <xdr:sp macro="" textlink="">
      <xdr:nvSpPr>
        <xdr:cNvPr id="491" name="楕円 490"/>
        <xdr:cNvSpPr/>
      </xdr:nvSpPr>
      <xdr:spPr>
        <a:xfrm>
          <a:off x="6921500" y="166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72375</xdr:rowOff>
    </xdr:from>
    <xdr:ext cx="534377" cy="259045"/>
    <xdr:sp macro="" textlink="">
      <xdr:nvSpPr>
        <xdr:cNvPr id="492" name="テキスト ボックス 491"/>
        <xdr:cNvSpPr txBox="1"/>
      </xdr:nvSpPr>
      <xdr:spPr>
        <a:xfrm>
          <a:off x="6705111" y="167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142476</xdr:rowOff>
    </xdr:from>
    <xdr:to>
      <xdr:col>85</xdr:col>
      <xdr:colOff>127000</xdr:colOff>
      <xdr:row>32</xdr:row>
      <xdr:rowOff>14623</xdr:rowOff>
    </xdr:to>
    <xdr:cxnSp macro="">
      <xdr:nvCxnSpPr>
        <xdr:cNvPr id="524" name="直線コネクタ 523"/>
        <xdr:cNvCxnSpPr/>
      </xdr:nvCxnSpPr>
      <xdr:spPr>
        <a:xfrm>
          <a:off x="15481300" y="5285976"/>
          <a:ext cx="838200" cy="21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5"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142476</xdr:rowOff>
    </xdr:from>
    <xdr:to>
      <xdr:col>81</xdr:col>
      <xdr:colOff>50800</xdr:colOff>
      <xdr:row>33</xdr:row>
      <xdr:rowOff>80101</xdr:rowOff>
    </xdr:to>
    <xdr:cxnSp macro="">
      <xdr:nvCxnSpPr>
        <xdr:cNvPr id="527" name="直線コネクタ 526"/>
        <xdr:cNvCxnSpPr/>
      </xdr:nvCxnSpPr>
      <xdr:spPr>
        <a:xfrm flipV="1">
          <a:off x="14592300" y="5285976"/>
          <a:ext cx="889000" cy="45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29" name="テキスト ボックス 528"/>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80101</xdr:rowOff>
    </xdr:from>
    <xdr:to>
      <xdr:col>76</xdr:col>
      <xdr:colOff>114300</xdr:colOff>
      <xdr:row>34</xdr:row>
      <xdr:rowOff>164356</xdr:rowOff>
    </xdr:to>
    <xdr:cxnSp macro="">
      <xdr:nvCxnSpPr>
        <xdr:cNvPr id="530" name="直線コネクタ 529"/>
        <xdr:cNvCxnSpPr/>
      </xdr:nvCxnSpPr>
      <xdr:spPr>
        <a:xfrm flipV="1">
          <a:off x="13703300" y="5737951"/>
          <a:ext cx="889000" cy="2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2" name="テキスト ボックス 531"/>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132026</xdr:rowOff>
    </xdr:from>
    <xdr:to>
      <xdr:col>71</xdr:col>
      <xdr:colOff>177800</xdr:colOff>
      <xdr:row>34</xdr:row>
      <xdr:rowOff>164356</xdr:rowOff>
    </xdr:to>
    <xdr:cxnSp macro="">
      <xdr:nvCxnSpPr>
        <xdr:cNvPr id="533" name="直線コネクタ 532"/>
        <xdr:cNvCxnSpPr/>
      </xdr:nvCxnSpPr>
      <xdr:spPr>
        <a:xfrm>
          <a:off x="12814300" y="5961326"/>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5" name="テキスト ボックス 534"/>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7" name="テキスト ボックス 536"/>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135273</xdr:rowOff>
    </xdr:from>
    <xdr:to>
      <xdr:col>85</xdr:col>
      <xdr:colOff>177800</xdr:colOff>
      <xdr:row>32</xdr:row>
      <xdr:rowOff>65423</xdr:rowOff>
    </xdr:to>
    <xdr:sp macro="" textlink="">
      <xdr:nvSpPr>
        <xdr:cNvPr id="543" name="楕円 542"/>
        <xdr:cNvSpPr/>
      </xdr:nvSpPr>
      <xdr:spPr>
        <a:xfrm>
          <a:off x="16268700" y="54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158150</xdr:rowOff>
    </xdr:from>
    <xdr:ext cx="534377" cy="259045"/>
    <xdr:sp macro="" textlink="">
      <xdr:nvSpPr>
        <xdr:cNvPr id="544" name="消防費該当値テキスト"/>
        <xdr:cNvSpPr txBox="1"/>
      </xdr:nvSpPr>
      <xdr:spPr>
        <a:xfrm>
          <a:off x="16370300" y="53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91676</xdr:rowOff>
    </xdr:from>
    <xdr:to>
      <xdr:col>81</xdr:col>
      <xdr:colOff>101600</xdr:colOff>
      <xdr:row>31</xdr:row>
      <xdr:rowOff>21826</xdr:rowOff>
    </xdr:to>
    <xdr:sp macro="" textlink="">
      <xdr:nvSpPr>
        <xdr:cNvPr id="545" name="楕円 544"/>
        <xdr:cNvSpPr/>
      </xdr:nvSpPr>
      <xdr:spPr>
        <a:xfrm>
          <a:off x="15430500" y="52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38353</xdr:rowOff>
    </xdr:from>
    <xdr:ext cx="534377" cy="259045"/>
    <xdr:sp macro="" textlink="">
      <xdr:nvSpPr>
        <xdr:cNvPr id="546" name="テキスト ボックス 545"/>
        <xdr:cNvSpPr txBox="1"/>
      </xdr:nvSpPr>
      <xdr:spPr>
        <a:xfrm>
          <a:off x="15214111" y="50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29301</xdr:rowOff>
    </xdr:from>
    <xdr:to>
      <xdr:col>76</xdr:col>
      <xdr:colOff>165100</xdr:colOff>
      <xdr:row>33</xdr:row>
      <xdr:rowOff>130901</xdr:rowOff>
    </xdr:to>
    <xdr:sp macro="" textlink="">
      <xdr:nvSpPr>
        <xdr:cNvPr id="547" name="楕円 546"/>
        <xdr:cNvSpPr/>
      </xdr:nvSpPr>
      <xdr:spPr>
        <a:xfrm>
          <a:off x="14541500" y="56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147428</xdr:rowOff>
    </xdr:from>
    <xdr:ext cx="534377" cy="259045"/>
    <xdr:sp macro="" textlink="">
      <xdr:nvSpPr>
        <xdr:cNvPr id="548" name="テキスト ボックス 547"/>
        <xdr:cNvSpPr txBox="1"/>
      </xdr:nvSpPr>
      <xdr:spPr>
        <a:xfrm>
          <a:off x="14325111" y="546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113556</xdr:rowOff>
    </xdr:from>
    <xdr:to>
      <xdr:col>72</xdr:col>
      <xdr:colOff>38100</xdr:colOff>
      <xdr:row>35</xdr:row>
      <xdr:rowOff>43706</xdr:rowOff>
    </xdr:to>
    <xdr:sp macro="" textlink="">
      <xdr:nvSpPr>
        <xdr:cNvPr id="549" name="楕円 548"/>
        <xdr:cNvSpPr/>
      </xdr:nvSpPr>
      <xdr:spPr>
        <a:xfrm>
          <a:off x="13652500" y="59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60233</xdr:rowOff>
    </xdr:from>
    <xdr:ext cx="534377" cy="259045"/>
    <xdr:sp macro="" textlink="">
      <xdr:nvSpPr>
        <xdr:cNvPr id="550" name="テキスト ボックス 549"/>
        <xdr:cNvSpPr txBox="1"/>
      </xdr:nvSpPr>
      <xdr:spPr>
        <a:xfrm>
          <a:off x="13436111" y="571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81226</xdr:rowOff>
    </xdr:from>
    <xdr:to>
      <xdr:col>67</xdr:col>
      <xdr:colOff>101600</xdr:colOff>
      <xdr:row>35</xdr:row>
      <xdr:rowOff>11376</xdr:rowOff>
    </xdr:to>
    <xdr:sp macro="" textlink="">
      <xdr:nvSpPr>
        <xdr:cNvPr id="551" name="楕円 550"/>
        <xdr:cNvSpPr/>
      </xdr:nvSpPr>
      <xdr:spPr>
        <a:xfrm>
          <a:off x="12763500" y="59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27903</xdr:rowOff>
    </xdr:from>
    <xdr:ext cx="534377" cy="259045"/>
    <xdr:sp macro="" textlink="">
      <xdr:nvSpPr>
        <xdr:cNvPr id="552" name="テキスト ボックス 551"/>
        <xdr:cNvSpPr txBox="1"/>
      </xdr:nvSpPr>
      <xdr:spPr>
        <a:xfrm>
          <a:off x="12547111" y="568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5421</xdr:rowOff>
    </xdr:from>
    <xdr:to>
      <xdr:col>85</xdr:col>
      <xdr:colOff>127000</xdr:colOff>
      <xdr:row>55</xdr:row>
      <xdr:rowOff>122281</xdr:rowOff>
    </xdr:to>
    <xdr:cxnSp macro="">
      <xdr:nvCxnSpPr>
        <xdr:cNvPr id="580" name="直線コネクタ 579"/>
        <xdr:cNvCxnSpPr/>
      </xdr:nvCxnSpPr>
      <xdr:spPr>
        <a:xfrm>
          <a:off x="15481300" y="9435171"/>
          <a:ext cx="838200" cy="1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90277</xdr:rowOff>
    </xdr:from>
    <xdr:to>
      <xdr:col>81</xdr:col>
      <xdr:colOff>50800</xdr:colOff>
      <xdr:row>55</xdr:row>
      <xdr:rowOff>5421</xdr:rowOff>
    </xdr:to>
    <xdr:cxnSp macro="">
      <xdr:nvCxnSpPr>
        <xdr:cNvPr id="583" name="直線コネクタ 582"/>
        <xdr:cNvCxnSpPr/>
      </xdr:nvCxnSpPr>
      <xdr:spPr>
        <a:xfrm>
          <a:off x="14592300" y="9348577"/>
          <a:ext cx="8890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111354</xdr:rowOff>
    </xdr:from>
    <xdr:to>
      <xdr:col>76</xdr:col>
      <xdr:colOff>114300</xdr:colOff>
      <xdr:row>54</xdr:row>
      <xdr:rowOff>90277</xdr:rowOff>
    </xdr:to>
    <xdr:cxnSp macro="">
      <xdr:nvCxnSpPr>
        <xdr:cNvPr id="586" name="直線コネクタ 585"/>
        <xdr:cNvCxnSpPr/>
      </xdr:nvCxnSpPr>
      <xdr:spPr>
        <a:xfrm>
          <a:off x="13703300" y="8855304"/>
          <a:ext cx="889000" cy="49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8" name="テキスト ボックス 587"/>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111354</xdr:rowOff>
    </xdr:from>
    <xdr:to>
      <xdr:col>71</xdr:col>
      <xdr:colOff>177800</xdr:colOff>
      <xdr:row>53</xdr:row>
      <xdr:rowOff>60741</xdr:rowOff>
    </xdr:to>
    <xdr:cxnSp macro="">
      <xdr:nvCxnSpPr>
        <xdr:cNvPr id="589" name="直線コネクタ 588"/>
        <xdr:cNvCxnSpPr/>
      </xdr:nvCxnSpPr>
      <xdr:spPr>
        <a:xfrm flipV="1">
          <a:off x="12814300" y="8855304"/>
          <a:ext cx="889000" cy="29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3228</xdr:rowOff>
    </xdr:from>
    <xdr:ext cx="534377" cy="259045"/>
    <xdr:sp macro="" textlink="">
      <xdr:nvSpPr>
        <xdr:cNvPr id="591" name="テキスト ボックス 590"/>
        <xdr:cNvSpPr txBox="1"/>
      </xdr:nvSpPr>
      <xdr:spPr>
        <a:xfrm>
          <a:off x="13436111" y="96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71481</xdr:rowOff>
    </xdr:from>
    <xdr:to>
      <xdr:col>85</xdr:col>
      <xdr:colOff>177800</xdr:colOff>
      <xdr:row>56</xdr:row>
      <xdr:rowOff>1631</xdr:rowOff>
    </xdr:to>
    <xdr:sp macro="" textlink="">
      <xdr:nvSpPr>
        <xdr:cNvPr id="599" name="楕円 598"/>
        <xdr:cNvSpPr/>
      </xdr:nvSpPr>
      <xdr:spPr>
        <a:xfrm>
          <a:off x="16268700" y="95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94358</xdr:rowOff>
    </xdr:from>
    <xdr:ext cx="534377" cy="259045"/>
    <xdr:sp macro="" textlink="">
      <xdr:nvSpPr>
        <xdr:cNvPr id="600" name="教育費該当値テキスト"/>
        <xdr:cNvSpPr txBox="1"/>
      </xdr:nvSpPr>
      <xdr:spPr>
        <a:xfrm>
          <a:off x="16370300" y="93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126071</xdr:rowOff>
    </xdr:from>
    <xdr:to>
      <xdr:col>81</xdr:col>
      <xdr:colOff>101600</xdr:colOff>
      <xdr:row>55</xdr:row>
      <xdr:rowOff>56221</xdr:rowOff>
    </xdr:to>
    <xdr:sp macro="" textlink="">
      <xdr:nvSpPr>
        <xdr:cNvPr id="601" name="楕円 600"/>
        <xdr:cNvSpPr/>
      </xdr:nvSpPr>
      <xdr:spPr>
        <a:xfrm>
          <a:off x="15430500" y="93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72748</xdr:rowOff>
    </xdr:from>
    <xdr:ext cx="534377" cy="259045"/>
    <xdr:sp macro="" textlink="">
      <xdr:nvSpPr>
        <xdr:cNvPr id="602" name="テキスト ボックス 601"/>
        <xdr:cNvSpPr txBox="1"/>
      </xdr:nvSpPr>
      <xdr:spPr>
        <a:xfrm>
          <a:off x="15214111" y="91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39477</xdr:rowOff>
    </xdr:from>
    <xdr:to>
      <xdr:col>76</xdr:col>
      <xdr:colOff>165100</xdr:colOff>
      <xdr:row>54</xdr:row>
      <xdr:rowOff>141077</xdr:rowOff>
    </xdr:to>
    <xdr:sp macro="" textlink="">
      <xdr:nvSpPr>
        <xdr:cNvPr id="603" name="楕円 602"/>
        <xdr:cNvSpPr/>
      </xdr:nvSpPr>
      <xdr:spPr>
        <a:xfrm>
          <a:off x="14541500" y="929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157604</xdr:rowOff>
    </xdr:from>
    <xdr:ext cx="534377" cy="259045"/>
    <xdr:sp macro="" textlink="">
      <xdr:nvSpPr>
        <xdr:cNvPr id="604" name="テキスト ボックス 603"/>
        <xdr:cNvSpPr txBox="1"/>
      </xdr:nvSpPr>
      <xdr:spPr>
        <a:xfrm>
          <a:off x="14325111" y="90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60554</xdr:rowOff>
    </xdr:from>
    <xdr:to>
      <xdr:col>72</xdr:col>
      <xdr:colOff>38100</xdr:colOff>
      <xdr:row>51</xdr:row>
      <xdr:rowOff>162154</xdr:rowOff>
    </xdr:to>
    <xdr:sp macro="" textlink="">
      <xdr:nvSpPr>
        <xdr:cNvPr id="605" name="楕円 604"/>
        <xdr:cNvSpPr/>
      </xdr:nvSpPr>
      <xdr:spPr>
        <a:xfrm>
          <a:off x="13652500" y="880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7231</xdr:rowOff>
    </xdr:from>
    <xdr:ext cx="534377" cy="259045"/>
    <xdr:sp macro="" textlink="">
      <xdr:nvSpPr>
        <xdr:cNvPr id="606" name="テキスト ボックス 605"/>
        <xdr:cNvSpPr txBox="1"/>
      </xdr:nvSpPr>
      <xdr:spPr>
        <a:xfrm>
          <a:off x="13436111" y="857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9941</xdr:rowOff>
    </xdr:from>
    <xdr:to>
      <xdr:col>67</xdr:col>
      <xdr:colOff>101600</xdr:colOff>
      <xdr:row>53</xdr:row>
      <xdr:rowOff>111541</xdr:rowOff>
    </xdr:to>
    <xdr:sp macro="" textlink="">
      <xdr:nvSpPr>
        <xdr:cNvPr id="607" name="楕円 606"/>
        <xdr:cNvSpPr/>
      </xdr:nvSpPr>
      <xdr:spPr>
        <a:xfrm>
          <a:off x="12763500" y="90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128068</xdr:rowOff>
    </xdr:from>
    <xdr:ext cx="534377" cy="259045"/>
    <xdr:sp macro="" textlink="">
      <xdr:nvSpPr>
        <xdr:cNvPr id="608" name="テキスト ボックス 607"/>
        <xdr:cNvSpPr txBox="1"/>
      </xdr:nvSpPr>
      <xdr:spPr>
        <a:xfrm>
          <a:off x="12547111" y="887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96855</xdr:rowOff>
    </xdr:from>
    <xdr:to>
      <xdr:col>81</xdr:col>
      <xdr:colOff>50800</xdr:colOff>
      <xdr:row>79</xdr:row>
      <xdr:rowOff>98879</xdr:rowOff>
    </xdr:to>
    <xdr:cxnSp macro="">
      <xdr:nvCxnSpPr>
        <xdr:cNvPr id="642" name="直線コネクタ 641"/>
        <xdr:cNvCxnSpPr/>
      </xdr:nvCxnSpPr>
      <xdr:spPr>
        <a:xfrm>
          <a:off x="14592300" y="13641405"/>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96855</xdr:rowOff>
    </xdr:from>
    <xdr:to>
      <xdr:col>76</xdr:col>
      <xdr:colOff>114300</xdr:colOff>
      <xdr:row>79</xdr:row>
      <xdr:rowOff>97082</xdr:rowOff>
    </xdr:to>
    <xdr:cxnSp macro="">
      <xdr:nvCxnSpPr>
        <xdr:cNvPr id="645" name="直線コネクタ 644"/>
        <xdr:cNvCxnSpPr/>
      </xdr:nvCxnSpPr>
      <xdr:spPr>
        <a:xfrm flipV="1">
          <a:off x="13703300" y="13641405"/>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97082</xdr:rowOff>
    </xdr:from>
    <xdr:to>
      <xdr:col>71</xdr:col>
      <xdr:colOff>177800</xdr:colOff>
      <xdr:row>79</xdr:row>
      <xdr:rowOff>98879</xdr:rowOff>
    </xdr:to>
    <xdr:cxnSp macro="">
      <xdr:nvCxnSpPr>
        <xdr:cNvPr id="648" name="直線コネクタ 647"/>
        <xdr:cNvCxnSpPr/>
      </xdr:nvCxnSpPr>
      <xdr:spPr>
        <a:xfrm flipV="1">
          <a:off x="12814300" y="13641632"/>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249299" cy="259045"/>
    <xdr:sp macro="" textlink="">
      <xdr:nvSpPr>
        <xdr:cNvPr id="659" name="災害復旧費該当値テキスト"/>
        <xdr:cNvSpPr txBox="1"/>
      </xdr:nvSpPr>
      <xdr:spPr>
        <a:xfrm>
          <a:off x="16370300" y="13526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46055</xdr:rowOff>
    </xdr:from>
    <xdr:to>
      <xdr:col>76</xdr:col>
      <xdr:colOff>165100</xdr:colOff>
      <xdr:row>79</xdr:row>
      <xdr:rowOff>147655</xdr:rowOff>
    </xdr:to>
    <xdr:sp macro="" textlink="">
      <xdr:nvSpPr>
        <xdr:cNvPr id="662" name="楕円 661"/>
        <xdr:cNvSpPr/>
      </xdr:nvSpPr>
      <xdr:spPr>
        <a:xfrm>
          <a:off x="14541500" y="13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138782</xdr:rowOff>
    </xdr:from>
    <xdr:ext cx="313932" cy="259045"/>
    <xdr:sp macro="" textlink="">
      <xdr:nvSpPr>
        <xdr:cNvPr id="663" name="テキスト ボックス 662"/>
        <xdr:cNvSpPr txBox="1"/>
      </xdr:nvSpPr>
      <xdr:spPr>
        <a:xfrm>
          <a:off x="14435333" y="1368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46282</xdr:rowOff>
    </xdr:from>
    <xdr:to>
      <xdr:col>72</xdr:col>
      <xdr:colOff>38100</xdr:colOff>
      <xdr:row>79</xdr:row>
      <xdr:rowOff>147882</xdr:rowOff>
    </xdr:to>
    <xdr:sp macro="" textlink="">
      <xdr:nvSpPr>
        <xdr:cNvPr id="664" name="楕円 663"/>
        <xdr:cNvSpPr/>
      </xdr:nvSpPr>
      <xdr:spPr>
        <a:xfrm>
          <a:off x="13652500" y="135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139009</xdr:rowOff>
    </xdr:from>
    <xdr:ext cx="313932" cy="259045"/>
    <xdr:sp macro="" textlink="">
      <xdr:nvSpPr>
        <xdr:cNvPr id="665" name="テキスト ボックス 664"/>
        <xdr:cNvSpPr txBox="1"/>
      </xdr:nvSpPr>
      <xdr:spPr>
        <a:xfrm>
          <a:off x="13546333" y="13683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56849</xdr:rowOff>
    </xdr:from>
    <xdr:to>
      <xdr:col>85</xdr:col>
      <xdr:colOff>127000</xdr:colOff>
      <xdr:row>95</xdr:row>
      <xdr:rowOff>64491</xdr:rowOff>
    </xdr:to>
    <xdr:cxnSp macro="">
      <xdr:nvCxnSpPr>
        <xdr:cNvPr id="699" name="直線コネクタ 698"/>
        <xdr:cNvCxnSpPr/>
      </xdr:nvCxnSpPr>
      <xdr:spPr>
        <a:xfrm flipV="1">
          <a:off x="15481300" y="16344599"/>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64491</xdr:rowOff>
    </xdr:from>
    <xdr:to>
      <xdr:col>81</xdr:col>
      <xdr:colOff>50800</xdr:colOff>
      <xdr:row>95</xdr:row>
      <xdr:rowOff>103908</xdr:rowOff>
    </xdr:to>
    <xdr:cxnSp macro="">
      <xdr:nvCxnSpPr>
        <xdr:cNvPr id="702" name="直線コネクタ 701"/>
        <xdr:cNvCxnSpPr/>
      </xdr:nvCxnSpPr>
      <xdr:spPr>
        <a:xfrm flipV="1">
          <a:off x="14592300" y="16352241"/>
          <a:ext cx="889000" cy="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17889</xdr:rowOff>
    </xdr:from>
    <xdr:to>
      <xdr:col>76</xdr:col>
      <xdr:colOff>114300</xdr:colOff>
      <xdr:row>95</xdr:row>
      <xdr:rowOff>103908</xdr:rowOff>
    </xdr:to>
    <xdr:cxnSp macro="">
      <xdr:nvCxnSpPr>
        <xdr:cNvPr id="705" name="直線コネクタ 704"/>
        <xdr:cNvCxnSpPr/>
      </xdr:nvCxnSpPr>
      <xdr:spPr>
        <a:xfrm>
          <a:off x="13703300" y="16305639"/>
          <a:ext cx="889000" cy="8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17889</xdr:rowOff>
    </xdr:from>
    <xdr:to>
      <xdr:col>71</xdr:col>
      <xdr:colOff>177800</xdr:colOff>
      <xdr:row>95</xdr:row>
      <xdr:rowOff>89343</xdr:rowOff>
    </xdr:to>
    <xdr:cxnSp macro="">
      <xdr:nvCxnSpPr>
        <xdr:cNvPr id="708" name="直線コネクタ 707"/>
        <xdr:cNvCxnSpPr/>
      </xdr:nvCxnSpPr>
      <xdr:spPr>
        <a:xfrm flipV="1">
          <a:off x="12814300" y="16305639"/>
          <a:ext cx="889000" cy="7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6049</xdr:rowOff>
    </xdr:from>
    <xdr:to>
      <xdr:col>85</xdr:col>
      <xdr:colOff>177800</xdr:colOff>
      <xdr:row>95</xdr:row>
      <xdr:rowOff>107649</xdr:rowOff>
    </xdr:to>
    <xdr:sp macro="" textlink="">
      <xdr:nvSpPr>
        <xdr:cNvPr id="718" name="楕円 717"/>
        <xdr:cNvSpPr/>
      </xdr:nvSpPr>
      <xdr:spPr>
        <a:xfrm>
          <a:off x="16268700" y="162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155926</xdr:rowOff>
    </xdr:from>
    <xdr:ext cx="534377" cy="259045"/>
    <xdr:sp macro="" textlink="">
      <xdr:nvSpPr>
        <xdr:cNvPr id="719" name="公債費該当値テキスト"/>
        <xdr:cNvSpPr txBox="1"/>
      </xdr:nvSpPr>
      <xdr:spPr>
        <a:xfrm>
          <a:off x="16370300" y="162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13691</xdr:rowOff>
    </xdr:from>
    <xdr:to>
      <xdr:col>81</xdr:col>
      <xdr:colOff>101600</xdr:colOff>
      <xdr:row>95</xdr:row>
      <xdr:rowOff>115291</xdr:rowOff>
    </xdr:to>
    <xdr:sp macro="" textlink="">
      <xdr:nvSpPr>
        <xdr:cNvPr id="720" name="楕円 719"/>
        <xdr:cNvSpPr/>
      </xdr:nvSpPr>
      <xdr:spPr>
        <a:xfrm>
          <a:off x="15430500" y="163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106418</xdr:rowOff>
    </xdr:from>
    <xdr:ext cx="534377" cy="259045"/>
    <xdr:sp macro="" textlink="">
      <xdr:nvSpPr>
        <xdr:cNvPr id="721" name="テキスト ボックス 720"/>
        <xdr:cNvSpPr txBox="1"/>
      </xdr:nvSpPr>
      <xdr:spPr>
        <a:xfrm>
          <a:off x="15214111" y="1639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53108</xdr:rowOff>
    </xdr:from>
    <xdr:to>
      <xdr:col>76</xdr:col>
      <xdr:colOff>165100</xdr:colOff>
      <xdr:row>95</xdr:row>
      <xdr:rowOff>154708</xdr:rowOff>
    </xdr:to>
    <xdr:sp macro="" textlink="">
      <xdr:nvSpPr>
        <xdr:cNvPr id="722" name="楕円 721"/>
        <xdr:cNvSpPr/>
      </xdr:nvSpPr>
      <xdr:spPr>
        <a:xfrm>
          <a:off x="14541500" y="163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145835</xdr:rowOff>
    </xdr:from>
    <xdr:ext cx="534377" cy="259045"/>
    <xdr:sp macro="" textlink="">
      <xdr:nvSpPr>
        <xdr:cNvPr id="723" name="テキスト ボックス 722"/>
        <xdr:cNvSpPr txBox="1"/>
      </xdr:nvSpPr>
      <xdr:spPr>
        <a:xfrm>
          <a:off x="14325111" y="164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138539</xdr:rowOff>
    </xdr:from>
    <xdr:to>
      <xdr:col>72</xdr:col>
      <xdr:colOff>38100</xdr:colOff>
      <xdr:row>95</xdr:row>
      <xdr:rowOff>68689</xdr:rowOff>
    </xdr:to>
    <xdr:sp macro="" textlink="">
      <xdr:nvSpPr>
        <xdr:cNvPr id="724" name="楕円 723"/>
        <xdr:cNvSpPr/>
      </xdr:nvSpPr>
      <xdr:spPr>
        <a:xfrm>
          <a:off x="13652500" y="162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59816</xdr:rowOff>
    </xdr:from>
    <xdr:ext cx="534377" cy="259045"/>
    <xdr:sp macro="" textlink="">
      <xdr:nvSpPr>
        <xdr:cNvPr id="725" name="テキスト ボックス 724"/>
        <xdr:cNvSpPr txBox="1"/>
      </xdr:nvSpPr>
      <xdr:spPr>
        <a:xfrm>
          <a:off x="13436111" y="163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38543</xdr:rowOff>
    </xdr:from>
    <xdr:to>
      <xdr:col>67</xdr:col>
      <xdr:colOff>101600</xdr:colOff>
      <xdr:row>95</xdr:row>
      <xdr:rowOff>140143</xdr:rowOff>
    </xdr:to>
    <xdr:sp macro="" textlink="">
      <xdr:nvSpPr>
        <xdr:cNvPr id="726" name="楕円 725"/>
        <xdr:cNvSpPr/>
      </xdr:nvSpPr>
      <xdr:spPr>
        <a:xfrm>
          <a:off x="12763500" y="163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131270</xdr:rowOff>
    </xdr:from>
    <xdr:ext cx="534377" cy="259045"/>
    <xdr:sp macro="" textlink="">
      <xdr:nvSpPr>
        <xdr:cNvPr id="727" name="テキスト ボックス 726"/>
        <xdr:cNvSpPr txBox="1"/>
      </xdr:nvSpPr>
      <xdr:spPr>
        <a:xfrm>
          <a:off x="12547111" y="1641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目的別歳出の前年度からの特徴的な増減としては、「性質別歳出決算分析表」に記載のとおり、民生費は、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障害者自立支援給付や私立保育所等運営費補助の増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などにより大きく増</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、土木費は、市街地再開発事業の増などにより大きく増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となっている一方、</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基金積立の減により減となっている。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また、類似団体平均との比較においては、商工費について、「性質別歳出決算分析表」に記載のとおり、制度融資にかかる貸付金が決算額を押し上げる要因となっている。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また、消防費については、</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消防広域化拡大準備にかかる指令システム改修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の増などにより、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いる。一方、</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公債費については、市債残高の抑制に継続的に取り組んでいることから、類似団体平均を下回って推移している。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年度は、実質収支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なるとともに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億円取り崩したため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、標準財政規模比における実質単年度収支は、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年連続でマイナスとなったものの、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財政調整基金の取り崩しが対前年度比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となったことから、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億円となり、類似団体</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（中核市</a:t>
          </a:r>
          <a:r>
            <a:rPr kumimoji="1"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48</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市）中</a:t>
          </a:r>
          <a:r>
            <a:rPr kumimoji="1"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23</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位の水準となっている。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今後も岐阜市行財政改革プランに定める、財政調整基金及び実質収支額の合計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億円の維持に努めていく。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年度は、赤字となった会計はなく、各会計ともほぼ前年度並みの黒字を確保したところである。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今後も健全な運営に努めていく。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73;&#12367;&#12425;&#12356;&#12288;&#22522;&#37329;&#20998;&#12304;&#36001;&#25919;&#29366;&#27841;&#36039;&#26009;&#38598;&#12305;_212016_&#23696;&#38428;&#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金残高に係る経年分析"/>
      <sheetName val="基金残高に係る経年分析 (記入前)"/>
      <sheetName val="データシート"/>
    </sheetNames>
    <sheetDataSet>
      <sheetData sheetId="0"/>
      <sheetData sheetId="1"/>
      <sheetData sheetId="2">
        <row r="71">
          <cell r="B71" t="str">
            <v>H27</v>
          </cell>
          <cell r="C71" t="str">
            <v>H28</v>
          </cell>
          <cell r="D71" t="str">
            <v>H29</v>
          </cell>
        </row>
        <row r="72">
          <cell r="A72" t="str">
            <v>財政調整基金</v>
          </cell>
          <cell r="B72">
            <v>14673</v>
          </cell>
          <cell r="C72">
            <v>12377</v>
          </cell>
          <cell r="D72">
            <v>10382</v>
          </cell>
        </row>
        <row r="73">
          <cell r="A73" t="str">
            <v>減債基金</v>
          </cell>
          <cell r="B73" t="str">
            <v>-</v>
          </cell>
          <cell r="C73" t="str">
            <v>-</v>
          </cell>
          <cell r="D73" t="str">
            <v>-</v>
          </cell>
        </row>
        <row r="74">
          <cell r="A74" t="str">
            <v>その他特定目的基金</v>
          </cell>
          <cell r="B74">
            <v>22019</v>
          </cell>
          <cell r="C74">
            <v>21281</v>
          </cell>
          <cell r="D74">
            <v>22550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I1" workbookViewId="0">
      <selection activeCell="AM5" sqref="AM5:AT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160925951</v>
      </c>
      <c r="BO4" s="441"/>
      <c r="BP4" s="441"/>
      <c r="BQ4" s="441"/>
      <c r="BR4" s="441"/>
      <c r="BS4" s="441"/>
      <c r="BT4" s="441"/>
      <c r="BU4" s="442"/>
      <c r="BV4" s="440">
        <v>162748281</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8.3000000000000007</v>
      </c>
      <c r="CU4" s="622"/>
      <c r="CV4" s="622"/>
      <c r="CW4" s="622"/>
      <c r="CX4" s="622"/>
      <c r="CY4" s="622"/>
      <c r="CZ4" s="622"/>
      <c r="DA4" s="623"/>
      <c r="DB4" s="621">
        <v>8.8000000000000007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153690414</v>
      </c>
      <c r="BO5" s="446"/>
      <c r="BP5" s="446"/>
      <c r="BQ5" s="446"/>
      <c r="BR5" s="446"/>
      <c r="BS5" s="446"/>
      <c r="BT5" s="446"/>
      <c r="BU5" s="447"/>
      <c r="BV5" s="445">
        <v>153175871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95</v>
      </c>
      <c r="CU5" s="416"/>
      <c r="CV5" s="416"/>
      <c r="CW5" s="416"/>
      <c r="CX5" s="416"/>
      <c r="CY5" s="416"/>
      <c r="CZ5" s="416"/>
      <c r="DA5" s="417"/>
      <c r="DB5" s="415">
        <v>93.9</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7235537</v>
      </c>
      <c r="BO6" s="446"/>
      <c r="BP6" s="446"/>
      <c r="BQ6" s="446"/>
      <c r="BR6" s="446"/>
      <c r="BS6" s="446"/>
      <c r="BT6" s="446"/>
      <c r="BU6" s="447"/>
      <c r="BV6" s="445">
        <v>9572410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102.3</v>
      </c>
      <c r="CU6" s="596"/>
      <c r="CV6" s="596"/>
      <c r="CW6" s="596"/>
      <c r="CX6" s="596"/>
      <c r="CY6" s="596"/>
      <c r="CZ6" s="596"/>
      <c r="DA6" s="597"/>
      <c r="DB6" s="595">
        <v>100.4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298787</v>
      </c>
      <c r="BO7" s="446"/>
      <c r="BP7" s="446"/>
      <c r="BQ7" s="446"/>
      <c r="BR7" s="446"/>
      <c r="BS7" s="446"/>
      <c r="BT7" s="446"/>
      <c r="BU7" s="447"/>
      <c r="BV7" s="445">
        <v>2248260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83164555</v>
      </c>
      <c r="CU7" s="446"/>
      <c r="CV7" s="446"/>
      <c r="CW7" s="446"/>
      <c r="CX7" s="446"/>
      <c r="CY7" s="446"/>
      <c r="CZ7" s="446"/>
      <c r="DA7" s="447"/>
      <c r="DB7" s="445">
        <v>83122024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6936750</v>
      </c>
      <c r="BO8" s="446"/>
      <c r="BP8" s="446"/>
      <c r="BQ8" s="446"/>
      <c r="BR8" s="446"/>
      <c r="BS8" s="446"/>
      <c r="BT8" s="446"/>
      <c r="BU8" s="447"/>
      <c r="BV8" s="445">
        <v>7324150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0.86</v>
      </c>
      <c r="CU8" s="559"/>
      <c r="CV8" s="559"/>
      <c r="CW8" s="559"/>
      <c r="CX8" s="559"/>
      <c r="CY8" s="559"/>
      <c r="CZ8" s="559"/>
      <c r="DA8" s="560"/>
      <c r="DB8" s="558">
        <v>0.85</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406735</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-387400</v>
      </c>
      <c r="BO9" s="446"/>
      <c r="BP9" s="446"/>
      <c r="BQ9" s="446"/>
      <c r="BR9" s="446"/>
      <c r="BS9" s="446"/>
      <c r="BT9" s="446"/>
      <c r="BU9" s="447"/>
      <c r="BV9" s="445">
        <v>-365838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12.9</v>
      </c>
      <c r="CU9" s="416"/>
      <c r="CV9" s="416"/>
      <c r="CW9" s="416"/>
      <c r="CX9" s="416"/>
      <c r="CY9" s="416"/>
      <c r="CZ9" s="416"/>
      <c r="DA9" s="417"/>
      <c r="DB9" s="415">
        <v>12.7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413136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4058</v>
      </c>
      <c r="BO10" s="446"/>
      <c r="BP10" s="446"/>
      <c r="BQ10" s="446"/>
      <c r="BR10" s="446"/>
      <c r="BS10" s="446"/>
      <c r="BT10" s="446"/>
      <c r="BU10" s="447"/>
      <c r="BV10" s="445">
        <v>4957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411554</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87</v>
      </c>
      <c r="AV12" s="503"/>
      <c r="AW12" s="503"/>
      <c r="AX12" s="503"/>
      <c r="AY12" s="425" t="s">
        <v>128</v>
      </c>
      <c r="AZ12" s="426"/>
      <c r="BA12" s="426"/>
      <c r="BB12" s="426"/>
      <c r="BC12" s="426"/>
      <c r="BD12" s="426"/>
      <c r="BE12" s="426"/>
      <c r="BF12" s="426"/>
      <c r="BG12" s="426"/>
      <c r="BH12" s="426"/>
      <c r="BI12" s="426"/>
      <c r="BJ12" s="426"/>
      <c r="BK12" s="426"/>
      <c r="BL12" s="426"/>
      <c r="BM12" s="427"/>
      <c r="BN12" s="445">
        <v>2000000</v>
      </c>
      <c r="BO12" s="446"/>
      <c r="BP12" s="446"/>
      <c r="BQ12" s="446"/>
      <c r="BR12" s="446"/>
      <c r="BS12" s="446"/>
      <c r="BT12" s="446"/>
      <c r="BU12" s="447"/>
      <c r="BV12" s="445">
        <v>2300000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402462</v>
      </c>
      <c r="S13" s="549"/>
      <c r="T13" s="549"/>
      <c r="U13" s="549"/>
      <c r="V13" s="550"/>
      <c r="W13" s="536" t="s">
        <v>133</v>
      </c>
      <c r="X13" s="458"/>
      <c r="Y13" s="458"/>
      <c r="Z13" s="458"/>
      <c r="AA13" s="458"/>
      <c r="AB13" s="459"/>
      <c r="AC13" s="421">
        <v>3187</v>
      </c>
      <c r="AD13" s="422"/>
      <c r="AE13" s="422"/>
      <c r="AF13" s="422"/>
      <c r="AG13" s="423"/>
      <c r="AH13" s="421">
        <v>3422</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-2383342</v>
      </c>
      <c r="BO13" s="446"/>
      <c r="BP13" s="446"/>
      <c r="BQ13" s="446"/>
      <c r="BR13" s="446"/>
      <c r="BS13" s="446"/>
      <c r="BT13" s="446"/>
      <c r="BU13" s="447"/>
      <c r="BV13" s="445">
        <v>-2660881</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4.5999999999999996</v>
      </c>
      <c r="CU13" s="416"/>
      <c r="CV13" s="416"/>
      <c r="CW13" s="416"/>
      <c r="CX13" s="416"/>
      <c r="CY13" s="416"/>
      <c r="CZ13" s="416"/>
      <c r="DA13" s="417"/>
      <c r="DB13" s="415">
        <v>4.5999999999999996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413111</v>
      </c>
      <c r="S14" s="549"/>
      <c r="T14" s="549"/>
      <c r="U14" s="549"/>
      <c r="V14" s="550"/>
      <c r="W14" s="551"/>
      <c r="X14" s="461"/>
      <c r="Y14" s="461"/>
      <c r="Z14" s="461"/>
      <c r="AA14" s="461"/>
      <c r="AB14" s="462"/>
      <c r="AC14" s="541">
        <v>1.7</v>
      </c>
      <c r="AD14" s="542"/>
      <c r="AE14" s="542"/>
      <c r="AF14" s="542"/>
      <c r="AG14" s="543"/>
      <c r="AH14" s="541">
        <v>1.8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404168</v>
      </c>
      <c r="S15" s="549"/>
      <c r="T15" s="549"/>
      <c r="U15" s="549"/>
      <c r="V15" s="550"/>
      <c r="W15" s="536" t="s">
        <v>141</v>
      </c>
      <c r="X15" s="458"/>
      <c r="Y15" s="458"/>
      <c r="Z15" s="458"/>
      <c r="AA15" s="458"/>
      <c r="AB15" s="459"/>
      <c r="AC15" s="421">
        <v>47019</v>
      </c>
      <c r="AD15" s="422"/>
      <c r="AE15" s="422"/>
      <c r="AF15" s="422"/>
      <c r="AG15" s="423"/>
      <c r="AH15" s="421">
        <v>47682</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54290583</v>
      </c>
      <c r="BO15" s="441"/>
      <c r="BP15" s="441"/>
      <c r="BQ15" s="441"/>
      <c r="BR15" s="441"/>
      <c r="BS15" s="441"/>
      <c r="BT15" s="441"/>
      <c r="BU15" s="442"/>
      <c r="BV15" s="440">
        <v>54328821</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25</v>
      </c>
      <c r="AD16" s="542"/>
      <c r="AE16" s="542"/>
      <c r="AF16" s="542"/>
      <c r="AG16" s="543"/>
      <c r="AH16" s="541">
        <v>24.9</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62242747</v>
      </c>
      <c r="BO16" s="446"/>
      <c r="BP16" s="446"/>
      <c r="BQ16" s="446"/>
      <c r="BR16" s="446"/>
      <c r="BS16" s="446"/>
      <c r="BT16" s="446"/>
      <c r="BU16" s="447"/>
      <c r="BV16" s="445">
        <v>62581250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138142</v>
      </c>
      <c r="AD17" s="422"/>
      <c r="AE17" s="422"/>
      <c r="AF17" s="422"/>
      <c r="AG17" s="423"/>
      <c r="AH17" s="421">
        <v>140110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70098089</v>
      </c>
      <c r="BO17" s="446"/>
      <c r="BP17" s="446"/>
      <c r="BQ17" s="446"/>
      <c r="BR17" s="446"/>
      <c r="BS17" s="446"/>
      <c r="BT17" s="446"/>
      <c r="BU17" s="447"/>
      <c r="BV17" s="445">
        <v>70112552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203.6</v>
      </c>
      <c r="M18" s="510"/>
      <c r="N18" s="510"/>
      <c r="O18" s="510"/>
      <c r="P18" s="510"/>
      <c r="Q18" s="510"/>
      <c r="R18" s="511"/>
      <c r="S18" s="511"/>
      <c r="T18" s="511"/>
      <c r="U18" s="511"/>
      <c r="V18" s="512"/>
      <c r="W18" s="526"/>
      <c r="X18" s="527"/>
      <c r="Y18" s="527"/>
      <c r="Z18" s="527"/>
      <c r="AA18" s="527"/>
      <c r="AB18" s="537"/>
      <c r="AC18" s="409">
        <v>73.3</v>
      </c>
      <c r="AD18" s="410"/>
      <c r="AE18" s="410"/>
      <c r="AF18" s="410"/>
      <c r="AG18" s="513"/>
      <c r="AH18" s="409">
        <v>73.3</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79875421</v>
      </c>
      <c r="BO18" s="446"/>
      <c r="BP18" s="446"/>
      <c r="BQ18" s="446"/>
      <c r="BR18" s="446"/>
      <c r="BS18" s="446"/>
      <c r="BT18" s="446"/>
      <c r="BU18" s="447"/>
      <c r="BV18" s="445">
        <v>78936186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1998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101365389</v>
      </c>
      <c r="BO19" s="446"/>
      <c r="BP19" s="446"/>
      <c r="BQ19" s="446"/>
      <c r="BR19" s="446"/>
      <c r="BS19" s="446"/>
      <c r="BT19" s="446"/>
      <c r="BU19" s="447"/>
      <c r="BV19" s="445">
        <v>102564784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165443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133527749</v>
      </c>
      <c r="BO23" s="446"/>
      <c r="BP23" s="446"/>
      <c r="BQ23" s="446"/>
      <c r="BR23" s="446"/>
      <c r="BS23" s="446"/>
      <c r="BT23" s="446"/>
      <c r="BU23" s="447"/>
      <c r="BV23" s="445">
        <v>132913185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10900</v>
      </c>
      <c r="R24" s="422"/>
      <c r="S24" s="422"/>
      <c r="T24" s="422"/>
      <c r="U24" s="422"/>
      <c r="V24" s="423"/>
      <c r="W24" s="487"/>
      <c r="X24" s="478"/>
      <c r="Y24" s="479"/>
      <c r="Z24" s="418" t="s">
        <v>165</v>
      </c>
      <c r="AA24" s="419"/>
      <c r="AB24" s="419"/>
      <c r="AC24" s="419"/>
      <c r="AD24" s="419"/>
      <c r="AE24" s="419"/>
      <c r="AF24" s="419"/>
      <c r="AG24" s="420"/>
      <c r="AH24" s="421">
        <v>2466</v>
      </c>
      <c r="AI24" s="422"/>
      <c r="AJ24" s="422"/>
      <c r="AK24" s="422"/>
      <c r="AL24" s="423"/>
      <c r="AM24" s="421">
        <v>7587882</v>
      </c>
      <c r="AN24" s="422"/>
      <c r="AO24" s="422"/>
      <c r="AP24" s="422"/>
      <c r="AQ24" s="422"/>
      <c r="AR24" s="423"/>
      <c r="AS24" s="421">
        <v>3077</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82391923</v>
      </c>
      <c r="BO24" s="446"/>
      <c r="BP24" s="446"/>
      <c r="BQ24" s="446"/>
      <c r="BR24" s="446"/>
      <c r="BS24" s="446"/>
      <c r="BT24" s="446"/>
      <c r="BU24" s="447"/>
      <c r="BV24" s="445">
        <v>78157866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2</v>
      </c>
      <c r="M25" s="422"/>
      <c r="N25" s="422"/>
      <c r="O25" s="422"/>
      <c r="P25" s="423"/>
      <c r="Q25" s="421">
        <v>8900</v>
      </c>
      <c r="R25" s="422"/>
      <c r="S25" s="422"/>
      <c r="T25" s="422"/>
      <c r="U25" s="422"/>
      <c r="V25" s="423"/>
      <c r="W25" s="487"/>
      <c r="X25" s="478"/>
      <c r="Y25" s="479"/>
      <c r="Z25" s="418" t="s">
        <v>168</v>
      </c>
      <c r="AA25" s="419"/>
      <c r="AB25" s="419"/>
      <c r="AC25" s="419"/>
      <c r="AD25" s="419"/>
      <c r="AE25" s="419"/>
      <c r="AF25" s="419"/>
      <c r="AG25" s="420"/>
      <c r="AH25" s="421">
        <v>445</v>
      </c>
      <c r="AI25" s="422"/>
      <c r="AJ25" s="422"/>
      <c r="AK25" s="422"/>
      <c r="AL25" s="423"/>
      <c r="AM25" s="421">
        <v>1270030</v>
      </c>
      <c r="AN25" s="422"/>
      <c r="AO25" s="422"/>
      <c r="AP25" s="422"/>
      <c r="AQ25" s="422"/>
      <c r="AR25" s="423"/>
      <c r="AS25" s="421">
        <v>2854</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37244092</v>
      </c>
      <c r="BO25" s="441"/>
      <c r="BP25" s="441"/>
      <c r="BQ25" s="441"/>
      <c r="BR25" s="441"/>
      <c r="BS25" s="441"/>
      <c r="BT25" s="441"/>
      <c r="BU25" s="442"/>
      <c r="BV25" s="440">
        <v>6952123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7800</v>
      </c>
      <c r="R26" s="422"/>
      <c r="S26" s="422"/>
      <c r="T26" s="422"/>
      <c r="U26" s="422"/>
      <c r="V26" s="423"/>
      <c r="W26" s="487"/>
      <c r="X26" s="478"/>
      <c r="Y26" s="479"/>
      <c r="Z26" s="418" t="s">
        <v>171</v>
      </c>
      <c r="AA26" s="500"/>
      <c r="AB26" s="500"/>
      <c r="AC26" s="500"/>
      <c r="AD26" s="500"/>
      <c r="AE26" s="500"/>
      <c r="AF26" s="500"/>
      <c r="AG26" s="501"/>
      <c r="AH26" s="421">
        <v>192</v>
      </c>
      <c r="AI26" s="422"/>
      <c r="AJ26" s="422"/>
      <c r="AK26" s="422"/>
      <c r="AL26" s="423"/>
      <c r="AM26" s="421">
        <v>628992</v>
      </c>
      <c r="AN26" s="422"/>
      <c r="AO26" s="422"/>
      <c r="AP26" s="422"/>
      <c r="AQ26" s="422"/>
      <c r="AR26" s="423"/>
      <c r="AS26" s="421">
        <v>3276</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v>300000</v>
      </c>
      <c r="BO26" s="446"/>
      <c r="BP26" s="446"/>
      <c r="BQ26" s="446"/>
      <c r="BR26" s="446"/>
      <c r="BS26" s="446"/>
      <c r="BT26" s="446"/>
      <c r="BU26" s="447"/>
      <c r="BV26" s="445">
        <v>300000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7700</v>
      </c>
      <c r="R27" s="422"/>
      <c r="S27" s="422"/>
      <c r="T27" s="422"/>
      <c r="U27" s="422"/>
      <c r="V27" s="423"/>
      <c r="W27" s="487"/>
      <c r="X27" s="478"/>
      <c r="Y27" s="479"/>
      <c r="Z27" s="418" t="s">
        <v>174</v>
      </c>
      <c r="AA27" s="419"/>
      <c r="AB27" s="419"/>
      <c r="AC27" s="419"/>
      <c r="AD27" s="419"/>
      <c r="AE27" s="419"/>
      <c r="AF27" s="419"/>
      <c r="AG27" s="420"/>
      <c r="AH27" s="421">
        <v>194</v>
      </c>
      <c r="AI27" s="422"/>
      <c r="AJ27" s="422"/>
      <c r="AK27" s="422"/>
      <c r="AL27" s="423"/>
      <c r="AM27" s="421">
        <v>779458</v>
      </c>
      <c r="AN27" s="422"/>
      <c r="AO27" s="422"/>
      <c r="AP27" s="422"/>
      <c r="AQ27" s="422"/>
      <c r="AR27" s="423"/>
      <c r="AS27" s="421">
        <v>4018</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2229233</v>
      </c>
      <c r="BO27" s="449"/>
      <c r="BP27" s="449"/>
      <c r="BQ27" s="449"/>
      <c r="BR27" s="449"/>
      <c r="BS27" s="449"/>
      <c r="BT27" s="449"/>
      <c r="BU27" s="450"/>
      <c r="BV27" s="448">
        <v>2229166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7000</v>
      </c>
      <c r="R28" s="422"/>
      <c r="S28" s="422"/>
      <c r="T28" s="422"/>
      <c r="U28" s="422"/>
      <c r="V28" s="423"/>
      <c r="W28" s="487"/>
      <c r="X28" s="478"/>
      <c r="Y28" s="479"/>
      <c r="Z28" s="418" t="s">
        <v>177</v>
      </c>
      <c r="AA28" s="419"/>
      <c r="AB28" s="419"/>
      <c r="AC28" s="419"/>
      <c r="AD28" s="419"/>
      <c r="AE28" s="419"/>
      <c r="AF28" s="419"/>
      <c r="AG28" s="420"/>
      <c r="AH28" s="421">
        <v>2</v>
      </c>
      <c r="AI28" s="422"/>
      <c r="AJ28" s="422"/>
      <c r="AK28" s="422"/>
      <c r="AL28" s="423"/>
      <c r="AM28" s="421" t="s">
        <v>178</v>
      </c>
      <c r="AN28" s="422"/>
      <c r="AO28" s="422"/>
      <c r="AP28" s="422"/>
      <c r="AQ28" s="422"/>
      <c r="AR28" s="423"/>
      <c r="AS28" s="421" t="s">
        <v>178</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10381539</v>
      </c>
      <c r="BO28" s="441"/>
      <c r="BP28" s="441"/>
      <c r="BQ28" s="441"/>
      <c r="BR28" s="441"/>
      <c r="BS28" s="441"/>
      <c r="BT28" s="441"/>
      <c r="BU28" s="442"/>
      <c r="BV28" s="440">
        <v>12377481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36</v>
      </c>
      <c r="M29" s="422"/>
      <c r="N29" s="422"/>
      <c r="O29" s="422"/>
      <c r="P29" s="423"/>
      <c r="Q29" s="421">
        <v>6500</v>
      </c>
      <c r="R29" s="422"/>
      <c r="S29" s="422"/>
      <c r="T29" s="422"/>
      <c r="U29" s="422"/>
      <c r="V29" s="423"/>
      <c r="W29" s="488"/>
      <c r="X29" s="489"/>
      <c r="Y29" s="490"/>
      <c r="Z29" s="418" t="s">
        <v>181</v>
      </c>
      <c r="AA29" s="419"/>
      <c r="AB29" s="419"/>
      <c r="AC29" s="419"/>
      <c r="AD29" s="419"/>
      <c r="AE29" s="419"/>
      <c r="AF29" s="419"/>
      <c r="AG29" s="420"/>
      <c r="AH29" s="421">
        <v>2662</v>
      </c>
      <c r="AI29" s="422"/>
      <c r="AJ29" s="422"/>
      <c r="AK29" s="422"/>
      <c r="AL29" s="423"/>
      <c r="AM29" s="421">
        <v>8371746</v>
      </c>
      <c r="AN29" s="422"/>
      <c r="AO29" s="422"/>
      <c r="AP29" s="422"/>
      <c r="AQ29" s="422"/>
      <c r="AR29" s="423"/>
      <c r="AS29" s="421">
        <v>3145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t="s">
        <v>122</v>
      </c>
      <c r="BO29" s="446"/>
      <c r="BP29" s="446"/>
      <c r="BQ29" s="446"/>
      <c r="BR29" s="446"/>
      <c r="BS29" s="446"/>
      <c r="BT29" s="446"/>
      <c r="BU29" s="447"/>
      <c r="BV29" s="445" t="s">
        <v>183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101.3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22550229</v>
      </c>
      <c r="BO30" s="449"/>
      <c r="BP30" s="449"/>
      <c r="BQ30" s="449"/>
      <c r="BR30" s="449"/>
      <c r="BS30" s="449"/>
      <c r="BT30" s="449"/>
      <c r="BU30" s="450"/>
      <c r="BV30" s="448">
        <v>21281350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198</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競輪事業特別会計</v>
      </c>
      <c r="X34" s="403"/>
      <c r="Y34" s="403"/>
      <c r="Z34" s="403"/>
      <c r="AA34" s="403"/>
      <c r="AB34" s="403"/>
      <c r="AC34" s="403"/>
      <c r="AD34" s="403"/>
      <c r="AE34" s="403"/>
      <c r="AF34" s="403"/>
      <c r="AG34" s="403"/>
      <c r="AH34" s="403"/>
      <c r="AI34" s="403"/>
      <c r="AJ34" s="403"/>
      <c r="AK34" s="403"/>
      <c r="AL34" s="193"/>
      <c r="AM34" s="404">
        <f>IF(AO34="","",MAX(C34:D43,U34:V43)+1)</f>
        <v>10</v>
      </c>
      <c r="AN34" s="404"/>
      <c r="AO34" s="403" t="str">
        <f>IF('各会計、関係団体の財政状況及び健全化判断比率'!B33="","",'各会計、関係団体の財政状況及び健全化判断比率'!B33)</f>
        <v>市民病院事業会計</v>
      </c>
      <c r="AP34" s="403"/>
      <c r="AQ34" s="403"/>
      <c r="AR34" s="403"/>
      <c r="AS34" s="403"/>
      <c r="AT34" s="403"/>
      <c r="AU34" s="403"/>
      <c r="AV34" s="403"/>
      <c r="AW34" s="403"/>
      <c r="AX34" s="403"/>
      <c r="AY34" s="403"/>
      <c r="AZ34" s="403"/>
      <c r="BA34" s="403"/>
      <c r="BB34" s="403"/>
      <c r="BC34" s="403"/>
      <c r="BD34" s="193"/>
      <c r="BE34" s="404">
        <f>IF(BG34="","",MAX(C34:D43,U34:V43,AM34:AN43)+1)</f>
        <v>14</v>
      </c>
      <c r="BF34" s="404"/>
      <c r="BG34" s="403" t="str">
        <f>IF('各会計、関係団体の財政状況及び健全化判断比率'!B37="","",'各会計、関係団体の財政状況及び健全化判断比率'!B37)</f>
        <v>廃棄物発電事業特別会計</v>
      </c>
      <c r="BH34" s="403"/>
      <c r="BI34" s="403"/>
      <c r="BJ34" s="403"/>
      <c r="BK34" s="403"/>
      <c r="BL34" s="403"/>
      <c r="BM34" s="403"/>
      <c r="BN34" s="403"/>
      <c r="BO34" s="403"/>
      <c r="BP34" s="403"/>
      <c r="BQ34" s="403"/>
      <c r="BR34" s="403"/>
      <c r="BS34" s="403"/>
      <c r="BT34" s="403"/>
      <c r="BU34" s="403"/>
      <c r="BV34" s="193"/>
      <c r="BW34" s="404">
        <f>IF(BY34="","",MAX(C34:D43,U34:V43,AM34:AN43,BE34:BF43)+1)</f>
        <v>17</v>
      </c>
      <c r="BX34" s="404"/>
      <c r="BY34" s="403" t="str">
        <f>IF('各会計、関係団体の財政状況及び健全化判断比率'!B68="","",'各会計、関係団体の財政状況及び健全化判断比率'!B68)</f>
        <v>岐阜県後期高齢者医療広域連合（一般会計）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岐阜市にぎわいまち公社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育英資金貸付事業特別会計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国民健康保険事業特別会計</v>
      </c>
      <c r="X35" s="403"/>
      <c r="Y35" s="403"/>
      <c r="Z35" s="403"/>
      <c r="AA35" s="403"/>
      <c r="AB35" s="403"/>
      <c r="AC35" s="403"/>
      <c r="AD35" s="403"/>
      <c r="AE35" s="403"/>
      <c r="AF35" s="403"/>
      <c r="AG35" s="403"/>
      <c r="AH35" s="403"/>
      <c r="AI35" s="403"/>
      <c r="AJ35" s="403"/>
      <c r="AK35" s="403"/>
      <c r="AL35" s="193"/>
      <c r="AM35" s="404">
        <f t="shared" ref="AM35:AM43" si="0">IF(AO35="","",AM34+1)</f>
        <v>11</v>
      </c>
      <c r="AN35" s="404"/>
      <c r="AO35" s="403" t="str">
        <f>IF('各会計、関係団体の財政状況及び健全化判断比率'!B34="","",'各会計、関係団体の財政状況及び健全化判断比率'!B34)</f>
        <v>中央卸売市場事業会計</v>
      </c>
      <c r="AP35" s="403"/>
      <c r="AQ35" s="403"/>
      <c r="AR35" s="403"/>
      <c r="AS35" s="403"/>
      <c r="AT35" s="403"/>
      <c r="AU35" s="403"/>
      <c r="AV35" s="403"/>
      <c r="AW35" s="403"/>
      <c r="AX35" s="403"/>
      <c r="AY35" s="403"/>
      <c r="AZ35" s="403"/>
      <c r="BA35" s="403"/>
      <c r="BB35" s="403"/>
      <c r="BC35" s="403"/>
      <c r="BD35" s="193"/>
      <c r="BE35" s="404">
        <f t="shared" ref="BE35:BE43" si="1">IF(BG35="","",BE34+1)</f>
        <v>15</v>
      </c>
      <c r="BF35" s="404"/>
      <c r="BG35" s="403" t="str">
        <f>IF('各会計、関係団体の財政状況及び健全化判断比率'!B38="","",'各会計、関係団体の財政状況及び健全化判断比率'!B38)</f>
        <v>食肉地方卸売市場事業特別会計</v>
      </c>
      <c r="BH35" s="403"/>
      <c r="BI35" s="403"/>
      <c r="BJ35" s="403"/>
      <c r="BK35" s="403"/>
      <c r="BL35" s="403"/>
      <c r="BM35" s="403"/>
      <c r="BN35" s="403"/>
      <c r="BO35" s="403"/>
      <c r="BP35" s="403"/>
      <c r="BQ35" s="403"/>
      <c r="BR35" s="403"/>
      <c r="BS35" s="403"/>
      <c r="BT35" s="403"/>
      <c r="BU35" s="403"/>
      <c r="BV35" s="193"/>
      <c r="BW35" s="404">
        <f t="shared" ref="BW35:BW43" si="2">IF(BY35="","",BW34+1)</f>
        <v>18</v>
      </c>
      <c r="BX35" s="404"/>
      <c r="BY35" s="403" t="str">
        <f>IF('各会計、関係団体の財政状況及び健全化判断比率'!B69="","",'各会計、関係団体の財政状況及び健全化判断比率'!B69)</f>
        <v>岐阜県後期高齢者医療広域連合（後期高齢者医療特別会計）</v>
      </c>
      <c r="BZ35" s="403"/>
      <c r="CA35" s="403"/>
      <c r="CB35" s="403"/>
      <c r="CC35" s="403"/>
      <c r="CD35" s="403"/>
      <c r="CE35" s="403"/>
      <c r="CF35" s="403"/>
      <c r="CG35" s="403"/>
      <c r="CH35" s="403"/>
      <c r="CI35" s="403"/>
      <c r="CJ35" s="403"/>
      <c r="CK35" s="403"/>
      <c r="CL35" s="403"/>
      <c r="CM35" s="403"/>
      <c r="CN35" s="193"/>
      <c r="CO35" s="404">
        <f t="shared" ref="CO35:CO43" si="3">IF(CQ35="","",CO34+1)</f>
        <v>25</v>
      </c>
      <c r="CP35" s="404"/>
      <c r="CQ35" s="403" t="str">
        <f>IF('各会計、関係団体の財政状況及び健全化判断比率'!BS8="","",'各会計、関係団体の財政状況及び健全化判断比率'!BS8)</f>
        <v>岐阜産業会館</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母子父子寡婦福祉資金貸付事業特別会計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f t="shared" si="0"/>
        <v>12</v>
      </c>
      <c r="AN36" s="404"/>
      <c r="AO36" s="403" t="str">
        <f>IF('各会計、関係団体の財政状況及び健全化判断比率'!B35="","",'各会計、関係団体の財政状況及び健全化判断比率'!B35)</f>
        <v>水道事業会計</v>
      </c>
      <c r="AP36" s="403"/>
      <c r="AQ36" s="403"/>
      <c r="AR36" s="403"/>
      <c r="AS36" s="403"/>
      <c r="AT36" s="403"/>
      <c r="AU36" s="403"/>
      <c r="AV36" s="403"/>
      <c r="AW36" s="403"/>
      <c r="AX36" s="403"/>
      <c r="AY36" s="403"/>
      <c r="AZ36" s="403"/>
      <c r="BA36" s="403"/>
      <c r="BB36" s="403"/>
      <c r="BC36" s="403"/>
      <c r="BD36" s="193"/>
      <c r="BE36" s="404">
        <f t="shared" si="1"/>
        <v>16</v>
      </c>
      <c r="BF36" s="404"/>
      <c r="BG36" s="403" t="str">
        <f>IF('各会計、関係団体の財政状況及び健全化判断比率'!B39="","",'各会計、関係団体の財政状況及び健全化判断比率'!B39)</f>
        <v>観光事業特別会計</v>
      </c>
      <c r="BH36" s="403"/>
      <c r="BI36" s="403"/>
      <c r="BJ36" s="403"/>
      <c r="BK36" s="403"/>
      <c r="BL36" s="403"/>
      <c r="BM36" s="403"/>
      <c r="BN36" s="403"/>
      <c r="BO36" s="403"/>
      <c r="BP36" s="403"/>
      <c r="BQ36" s="403"/>
      <c r="BR36" s="403"/>
      <c r="BS36" s="403"/>
      <c r="BT36" s="403"/>
      <c r="BU36" s="403"/>
      <c r="BV36" s="193"/>
      <c r="BW36" s="404">
        <f t="shared" si="2"/>
        <v>19</v>
      </c>
      <c r="BX36" s="404"/>
      <c r="BY36" s="403" t="str">
        <f>IF('各会計、関係団体の財政状況及び健全化判断比率'!B70="","",'各会計、関係団体の財政状況及び健全化判断比率'!B70)</f>
        <v>岐阜県市町村会館組合</v>
      </c>
      <c r="BZ36" s="403"/>
      <c r="CA36" s="403"/>
      <c r="CB36" s="403"/>
      <c r="CC36" s="403"/>
      <c r="CD36" s="403"/>
      <c r="CE36" s="403"/>
      <c r="CF36" s="403"/>
      <c r="CG36" s="403"/>
      <c r="CH36" s="403"/>
      <c r="CI36" s="403"/>
      <c r="CJ36" s="403"/>
      <c r="CK36" s="403"/>
      <c r="CL36" s="403"/>
      <c r="CM36" s="403"/>
      <c r="CN36" s="193"/>
      <c r="CO36" s="404">
        <f t="shared" si="3"/>
        <v>26</v>
      </c>
      <c r="CP36" s="404"/>
      <c r="CQ36" s="403" t="str">
        <f>IF('各会計、関係団体の財政状況及び健全化判断比率'!BS9="","",'各会計、関係団体の財政状況及び健全化判断比率'!BS9)</f>
        <v>岐阜市学校給食会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薬科大学附属薬局事業特別会計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後期高齢者医療事業特別会計</v>
      </c>
      <c r="X37" s="403"/>
      <c r="Y37" s="403"/>
      <c r="Z37" s="403"/>
      <c r="AA37" s="403"/>
      <c r="AB37" s="403"/>
      <c r="AC37" s="403"/>
      <c r="AD37" s="403"/>
      <c r="AE37" s="403"/>
      <c r="AF37" s="403"/>
      <c r="AG37" s="403"/>
      <c r="AH37" s="403"/>
      <c r="AI37" s="403"/>
      <c r="AJ37" s="403"/>
      <c r="AK37" s="403"/>
      <c r="AL37" s="193"/>
      <c r="AM37" s="404">
        <f t="shared" si="0"/>
        <v>13</v>
      </c>
      <c r="AN37" s="404"/>
      <c r="AO37" s="403" t="str">
        <f>IF('各会計、関係団体の財政状況及び健全化判断比率'!B36="","",'各会計、関係団体の財政状況及び健全化判断比率'!B36)</f>
        <v>下水道事業会計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20</v>
      </c>
      <c r="BX37" s="404"/>
      <c r="BY37" s="403" t="str">
        <f>IF('各会計、関係団体の財政状況及び健全化判断比率'!B71="","",'各会計、関係団体の財政状況及び健全化判断比率'!B71)</f>
        <v>岐阜地域児童発達支援センター組合</v>
      </c>
      <c r="BZ37" s="403"/>
      <c r="CA37" s="403"/>
      <c r="CB37" s="403"/>
      <c r="CC37" s="403"/>
      <c r="CD37" s="403"/>
      <c r="CE37" s="403"/>
      <c r="CF37" s="403"/>
      <c r="CG37" s="403"/>
      <c r="CH37" s="403"/>
      <c r="CI37" s="403"/>
      <c r="CJ37" s="403"/>
      <c r="CK37" s="403"/>
      <c r="CL37" s="403"/>
      <c r="CM37" s="403"/>
      <c r="CN37" s="193"/>
      <c r="CO37" s="404">
        <f t="shared" si="3"/>
        <v>27</v>
      </c>
      <c r="CP37" s="404"/>
      <c r="CQ37" s="403" t="str">
        <f>IF('各会計、関係団体の財政状況及び健全化判断比率'!BS10="","",'各会計、関係団体の財政状況及び健全化判断比率'!BS10)</f>
        <v>岐阜市みどりのまち推進財団</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9</v>
      </c>
      <c r="V38" s="404"/>
      <c r="W38" s="403" t="str">
        <f>IF('各会計、関係団体の財政状況及び健全化判断比率'!B32="","",'各会計、関係団体の財政状況及び健全化判断比率'!B32)</f>
        <v>駐車場事業特別会計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21</v>
      </c>
      <c r="BX38" s="404"/>
      <c r="BY38" s="403" t="str">
        <f>IF('各会計、関係団体の財政状況及び健全化判断比率'!B72="","",'各会計、関係団体の財政状況及び健全化判断比率'!B72)</f>
        <v>岐阜羽島衛生施設組合（一般会計）</v>
      </c>
      <c r="BZ38" s="403"/>
      <c r="CA38" s="403"/>
      <c r="CB38" s="403"/>
      <c r="CC38" s="403"/>
      <c r="CD38" s="403"/>
      <c r="CE38" s="403"/>
      <c r="CF38" s="403"/>
      <c r="CG38" s="403"/>
      <c r="CH38" s="403"/>
      <c r="CI38" s="403"/>
      <c r="CJ38" s="403"/>
      <c r="CK38" s="403"/>
      <c r="CL38" s="403"/>
      <c r="CM38" s="403"/>
      <c r="CN38" s="193"/>
      <c r="CO38" s="404">
        <f t="shared" si="3"/>
        <v>28</v>
      </c>
      <c r="CP38" s="404"/>
      <c r="CQ38" s="403" t="str">
        <f>IF('各会計、関係団体の財政状況及び健全化判断比率'!BS11="","",'各会計、関係団体の財政状況及び健全化判断比率'!BS11)</f>
        <v>岐阜市教育文化振興事業団</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22</v>
      </c>
      <c r="BX39" s="404"/>
      <c r="BY39" s="403" t="str">
        <f>IF('各会計、関係団体の財政状況及び健全化判断比率'!B73="","",'各会計、関係団体の財政状況及び健全化判断比率'!B73)</f>
        <v>岐阜羽島衛生施設組合（公共用地取得事業特別会計）</v>
      </c>
      <c r="BZ39" s="403"/>
      <c r="CA39" s="403"/>
      <c r="CB39" s="403"/>
      <c r="CC39" s="403"/>
      <c r="CD39" s="403"/>
      <c r="CE39" s="403"/>
      <c r="CF39" s="403"/>
      <c r="CG39" s="403"/>
      <c r="CH39" s="403"/>
      <c r="CI39" s="403"/>
      <c r="CJ39" s="403"/>
      <c r="CK39" s="403"/>
      <c r="CL39" s="403"/>
      <c r="CM39" s="403"/>
      <c r="CN39" s="193"/>
      <c r="CO39" s="404">
        <f t="shared" si="3"/>
        <v>29</v>
      </c>
      <c r="CP39" s="404"/>
      <c r="CQ39" s="403" t="str">
        <f>IF('各会計、関係団体の財政状況及び健全化判断比率'!BS12="","",'各会計、関係団体の財政状況及び健全化判断比率'!BS12)</f>
        <v>岐阜観光コンベンション協会</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23</v>
      </c>
      <c r="BX40" s="404"/>
      <c r="BY40" s="403" t="str">
        <f>IF('各会計、関係団体の財政状況及び健全化判断比率'!B74="","",'各会計、関係団体の財政状況及び健全化判断比率'!B74)</f>
        <v>木曽川右岸地帯水防組合</v>
      </c>
      <c r="BZ40" s="403"/>
      <c r="CA40" s="403"/>
      <c r="CB40" s="403"/>
      <c r="CC40" s="403"/>
      <c r="CD40" s="403"/>
      <c r="CE40" s="403"/>
      <c r="CF40" s="403"/>
      <c r="CG40" s="403"/>
      <c r="CH40" s="403"/>
      <c r="CI40" s="403"/>
      <c r="CJ40" s="403"/>
      <c r="CK40" s="403"/>
      <c r="CL40" s="403"/>
      <c r="CM40" s="403"/>
      <c r="CN40" s="193"/>
      <c r="CO40" s="404">
        <f t="shared" si="3"/>
        <v>30</v>
      </c>
      <c r="CP40" s="404"/>
      <c r="CQ40" s="403" t="str">
        <f>IF('各会計、関係団体の財政状況及び健全化判断比率'!BS13="","",'各会計、関係団体の財政状況及び健全化判断比率'!BS13)</f>
        <v>岐阜市国際交流協会</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31</v>
      </c>
      <c r="CP41" s="404"/>
      <c r="CQ41" s="403" t="str">
        <f>IF('各会計、関係団体の財政状況及び健全化判断比率'!BS14="","",'各会計、関係団体の財政状況及び健全化判断比率'!BS14)</f>
        <v>岐阜市土地開発公社</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32</v>
      </c>
      <c r="CP42" s="404"/>
      <c r="CQ42" s="403" t="str">
        <f>IF('各会計、関係団体の財政状況及び健全化判断比率'!BS15="","",'各会計、関係団体の財政状況及び健全化判断比率'!BS15)</f>
        <v>岐阜市公共ホール管理財団</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33</v>
      </c>
      <c r="CP43" s="404"/>
      <c r="CQ43" s="403" t="str">
        <f>IF('各会計、関係団体の財政状況及び健全化判断比率'!BS16="","",'各会計、関係団体の財政状況及び健全化判断比率'!BS16)</f>
        <v>岐阜乗合自動車</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xvzo4g2PTE3RJ+WRSYThB5uzbe5auGmEtbjFO2JR8NspW3Zbx8axk7DqoYHB6OnA1S3EHqdHYGS6MoDTgG3W0A==" saltValue="WZql/HBET9aOXSGE7XTG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election activeCell="AP50" sqref="AP5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24" t="s">
        <v>580</v>
      </c>
      <c r="D34" s="1224"/>
      <c r="E34" s="1225"/>
      <c r="F34" s="32">
        <v>10.53</v>
      </c>
      <c r="G34" s="33">
        <v>8.5500000000000007</v>
      </c>
      <c r="H34" s="33">
        <v>8.83</v>
      </c>
      <c r="I34" s="33">
        <v>8.6</v>
      </c>
      <c r="J34" s="34">
        <v>8.01</v>
      </c>
      <c r="K34" s="22"/>
      <c r="L34" s="22"/>
      <c r="M34" s="22"/>
      <c r="N34" s="22"/>
      <c r="O34" s="22"/>
      <c r="P34" s="22"/>
    </row>
    <row r="35" spans="1:16" ht="39" customHeight="1">
      <c r="A35" s="22"/>
      <c r="B35" s="35"/>
      <c r="C35" s="1218" t="s">
        <v>581</v>
      </c>
      <c r="D35" s="1219"/>
      <c r="E35" s="1220"/>
      <c r="F35" s="36">
        <v>7.69</v>
      </c>
      <c r="G35" s="37">
        <v>7.43</v>
      </c>
      <c r="H35" s="37">
        <v>7.41</v>
      </c>
      <c r="I35" s="37">
        <v>8.11</v>
      </c>
      <c r="J35" s="38">
        <v>7.4</v>
      </c>
      <c r="K35" s="22"/>
      <c r="L35" s="22"/>
      <c r="M35" s="22"/>
      <c r="N35" s="22"/>
      <c r="O35" s="22"/>
      <c r="P35" s="22"/>
    </row>
    <row r="36" spans="1:16" ht="39" customHeight="1">
      <c r="A36" s="22"/>
      <c r="B36" s="35"/>
      <c r="C36" s="1218" t="s">
        <v>582</v>
      </c>
      <c r="D36" s="1219"/>
      <c r="E36" s="1220"/>
      <c r="F36" s="36">
        <v>3.01</v>
      </c>
      <c r="G36" s="37">
        <v>3.2</v>
      </c>
      <c r="H36" s="37">
        <v>3.51</v>
      </c>
      <c r="I36" s="37">
        <v>3.74</v>
      </c>
      <c r="J36" s="38">
        <v>3.72</v>
      </c>
      <c r="K36" s="22"/>
      <c r="L36" s="22"/>
      <c r="M36" s="22"/>
      <c r="N36" s="22"/>
      <c r="O36" s="22"/>
      <c r="P36" s="22"/>
    </row>
    <row r="37" spans="1:16" ht="39" customHeight="1">
      <c r="A37" s="22"/>
      <c r="B37" s="35"/>
      <c r="C37" s="1218" t="s">
        <v>583</v>
      </c>
      <c r="D37" s="1219"/>
      <c r="E37" s="1220"/>
      <c r="F37" s="36">
        <v>2.52</v>
      </c>
      <c r="G37" s="37">
        <v>2.2999999999999998</v>
      </c>
      <c r="H37" s="37">
        <v>2.35</v>
      </c>
      <c r="I37" s="37">
        <v>2.88</v>
      </c>
      <c r="J37" s="38">
        <v>3.04</v>
      </c>
      <c r="K37" s="22"/>
      <c r="L37" s="22"/>
      <c r="M37" s="22"/>
      <c r="N37" s="22"/>
      <c r="O37" s="22"/>
      <c r="P37" s="22"/>
    </row>
    <row r="38" spans="1:16" ht="39" customHeight="1">
      <c r="A38" s="22"/>
      <c r="B38" s="35"/>
      <c r="C38" s="1218" t="s">
        <v>584</v>
      </c>
      <c r="D38" s="1219"/>
      <c r="E38" s="1220"/>
      <c r="F38" s="36">
        <v>1.32</v>
      </c>
      <c r="G38" s="37">
        <v>0.56000000000000005</v>
      </c>
      <c r="H38" s="37">
        <v>0.77</v>
      </c>
      <c r="I38" s="37">
        <v>1.28</v>
      </c>
      <c r="J38" s="38">
        <v>1.61</v>
      </c>
      <c r="K38" s="22"/>
      <c r="L38" s="22"/>
      <c r="M38" s="22"/>
      <c r="N38" s="22"/>
      <c r="O38" s="22"/>
      <c r="P38" s="22"/>
    </row>
    <row r="39" spans="1:16" ht="39" customHeight="1">
      <c r="A39" s="22"/>
      <c r="B39" s="35"/>
      <c r="C39" s="1218" t="s">
        <v>585</v>
      </c>
      <c r="D39" s="1219"/>
      <c r="E39" s="1220"/>
      <c r="F39" s="36">
        <v>1.88</v>
      </c>
      <c r="G39" s="37">
        <v>1.88</v>
      </c>
      <c r="H39" s="37">
        <v>1.75</v>
      </c>
      <c r="I39" s="37">
        <v>1.64</v>
      </c>
      <c r="J39" s="38">
        <v>1.42</v>
      </c>
      <c r="K39" s="22"/>
      <c r="L39" s="22"/>
      <c r="M39" s="22"/>
      <c r="N39" s="22"/>
      <c r="O39" s="22"/>
      <c r="P39" s="22"/>
    </row>
    <row r="40" spans="1:16" ht="39" customHeight="1">
      <c r="A40" s="22"/>
      <c r="B40" s="35"/>
      <c r="C40" s="1218" t="s">
        <v>586</v>
      </c>
      <c r="D40" s="1219"/>
      <c r="E40" s="1220"/>
      <c r="F40" s="36">
        <v>0.52</v>
      </c>
      <c r="G40" s="37">
        <v>0.59</v>
      </c>
      <c r="H40" s="37">
        <v>0.61</v>
      </c>
      <c r="I40" s="37">
        <v>0.65</v>
      </c>
      <c r="J40" s="38">
        <v>0.79</v>
      </c>
      <c r="K40" s="22"/>
      <c r="L40" s="22"/>
      <c r="M40" s="22"/>
      <c r="N40" s="22"/>
      <c r="O40" s="22"/>
      <c r="P40" s="22"/>
    </row>
    <row r="41" spans="1:16" ht="39" customHeight="1">
      <c r="A41" s="22"/>
      <c r="B41" s="35"/>
      <c r="C41" s="1218" t="s">
        <v>587</v>
      </c>
      <c r="D41" s="1219"/>
      <c r="E41" s="1220"/>
      <c r="F41" s="36">
        <v>0.39</v>
      </c>
      <c r="G41" s="37">
        <v>0.2</v>
      </c>
      <c r="H41" s="37">
        <v>0.28999999999999998</v>
      </c>
      <c r="I41" s="37">
        <v>0.93</v>
      </c>
      <c r="J41" s="38">
        <v>0.71</v>
      </c>
      <c r="K41" s="22"/>
      <c r="L41" s="22"/>
      <c r="M41" s="22"/>
      <c r="N41" s="22"/>
      <c r="O41" s="22"/>
      <c r="P41" s="22"/>
    </row>
    <row r="42" spans="1:16" ht="39" customHeight="1">
      <c r="A42" s="22"/>
      <c r="B42" s="39"/>
      <c r="C42" s="1218" t="s">
        <v>588</v>
      </c>
      <c r="D42" s="1219"/>
      <c r="E42" s="1220"/>
      <c r="F42" s="36" t="s">
        <v>528</v>
      </c>
      <c r="G42" s="37" t="s">
        <v>528</v>
      </c>
      <c r="H42" s="37" t="s">
        <v>528</v>
      </c>
      <c r="I42" s="37" t="s">
        <v>528</v>
      </c>
      <c r="J42" s="38" t="s">
        <v>528</v>
      </c>
      <c r="K42" s="22"/>
      <c r="L42" s="22"/>
      <c r="M42" s="22"/>
      <c r="N42" s="22"/>
      <c r="O42" s="22"/>
      <c r="P42" s="22"/>
    </row>
    <row r="43" spans="1:16" ht="39" customHeight="1" thickBot="1">
      <c r="A43" s="22"/>
      <c r="B43" s="40"/>
      <c r="C43" s="1221" t="s">
        <v>589</v>
      </c>
      <c r="D43" s="1222"/>
      <c r="E43" s="1223"/>
      <c r="F43" s="41">
        <v>0.63</v>
      </c>
      <c r="G43" s="42">
        <v>0.42</v>
      </c>
      <c r="H43" s="42">
        <v>0.37</v>
      </c>
      <c r="I43" s="42">
        <v>0.46</v>
      </c>
      <c r="J43" s="43">
        <v>0.61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ew4akUBjenTOa6b3b1Eh8M9AJbY+7NU36zdc/Ja1wDXUZ4mZK/QEj/fXptv9wikx2rcFUJffAKwDZ1PuBjjkQ==" saltValue="NdWKZxEUaO8ox/EJ7cB0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SheetLayoutView="55" workbookViewId="0">
      <selection activeCell="AP50" sqref="AP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34" t="s">
        <v>11</v>
      </c>
      <c r="C45" s="1235"/>
      <c r="D45" s="58"/>
      <c r="E45" s="1240" t="s">
        <v>12</v>
      </c>
      <c r="F45" s="1240"/>
      <c r="G45" s="1240"/>
      <c r="H45" s="1240"/>
      <c r="I45" s="1240"/>
      <c r="J45" s="1241"/>
      <c r="K45" s="59">
        <v>13036</v>
      </c>
      <c r="L45" s="60">
        <v>13911</v>
      </c>
      <c r="M45" s="60">
        <v>12769</v>
      </c>
      <c r="N45" s="60">
        <v>13240</v>
      </c>
      <c r="O45" s="61">
        <v>13287</v>
      </c>
      <c r="P45" s="48"/>
      <c r="Q45" s="48"/>
      <c r="R45" s="48"/>
      <c r="S45" s="48"/>
      <c r="T45" s="48"/>
      <c r="U45" s="48"/>
    </row>
    <row r="46" spans="1:21" ht="30.75" customHeight="1">
      <c r="A46" s="48"/>
      <c r="B46" s="1236"/>
      <c r="C46" s="1237"/>
      <c r="D46" s="62"/>
      <c r="E46" s="1228" t="s">
        <v>13</v>
      </c>
      <c r="F46" s="1228"/>
      <c r="G46" s="1228"/>
      <c r="H46" s="1228"/>
      <c r="I46" s="1228"/>
      <c r="J46" s="1229"/>
      <c r="K46" s="63" t="s">
        <v>528</v>
      </c>
      <c r="L46" s="64" t="s">
        <v>528</v>
      </c>
      <c r="M46" s="64" t="s">
        <v>528</v>
      </c>
      <c r="N46" s="64" t="s">
        <v>528</v>
      </c>
      <c r="O46" s="65" t="s">
        <v>528</v>
      </c>
      <c r="P46" s="48"/>
      <c r="Q46" s="48"/>
      <c r="R46" s="48"/>
      <c r="S46" s="48"/>
      <c r="T46" s="48"/>
      <c r="U46" s="48"/>
    </row>
    <row r="47" spans="1:21" ht="30.75" customHeight="1">
      <c r="A47" s="48"/>
      <c r="B47" s="1236"/>
      <c r="C47" s="1237"/>
      <c r="D47" s="62"/>
      <c r="E47" s="1228" t="s">
        <v>14</v>
      </c>
      <c r="F47" s="1228"/>
      <c r="G47" s="1228"/>
      <c r="H47" s="1228"/>
      <c r="I47" s="1228"/>
      <c r="J47" s="1229"/>
      <c r="K47" s="63" t="s">
        <v>528</v>
      </c>
      <c r="L47" s="64" t="s">
        <v>528</v>
      </c>
      <c r="M47" s="64" t="s">
        <v>528</v>
      </c>
      <c r="N47" s="64" t="s">
        <v>528</v>
      </c>
      <c r="O47" s="65" t="s">
        <v>528</v>
      </c>
      <c r="P47" s="48"/>
      <c r="Q47" s="48"/>
      <c r="R47" s="48"/>
      <c r="S47" s="48"/>
      <c r="T47" s="48"/>
      <c r="U47" s="48"/>
    </row>
    <row r="48" spans="1:21" ht="30.75" customHeight="1">
      <c r="A48" s="48"/>
      <c r="B48" s="1236"/>
      <c r="C48" s="1237"/>
      <c r="D48" s="62"/>
      <c r="E48" s="1228" t="s">
        <v>15</v>
      </c>
      <c r="F48" s="1228"/>
      <c r="G48" s="1228"/>
      <c r="H48" s="1228"/>
      <c r="I48" s="1228"/>
      <c r="J48" s="1229"/>
      <c r="K48" s="63">
        <v>2861</v>
      </c>
      <c r="L48" s="64">
        <v>2837</v>
      </c>
      <c r="M48" s="64">
        <v>2908</v>
      </c>
      <c r="N48" s="64">
        <v>2840</v>
      </c>
      <c r="O48" s="65">
        <v>2622</v>
      </c>
      <c r="P48" s="48"/>
      <c r="Q48" s="48"/>
      <c r="R48" s="48"/>
      <c r="S48" s="48"/>
      <c r="T48" s="48"/>
      <c r="U48" s="48"/>
    </row>
    <row r="49" spans="1:21" ht="30.75" customHeight="1">
      <c r="A49" s="48"/>
      <c r="B49" s="1236"/>
      <c r="C49" s="1237"/>
      <c r="D49" s="62"/>
      <c r="E49" s="1228" t="s">
        <v>16</v>
      </c>
      <c r="F49" s="1228"/>
      <c r="G49" s="1228"/>
      <c r="H49" s="1228"/>
      <c r="I49" s="1228"/>
      <c r="J49" s="1229"/>
      <c r="K49" s="63" t="s">
        <v>528</v>
      </c>
      <c r="L49" s="64" t="s">
        <v>528</v>
      </c>
      <c r="M49" s="64" t="s">
        <v>528</v>
      </c>
      <c r="N49" s="64">
        <v>13</v>
      </c>
      <c r="O49" s="65">
        <v>13</v>
      </c>
      <c r="P49" s="48"/>
      <c r="Q49" s="48"/>
      <c r="R49" s="48"/>
      <c r="S49" s="48"/>
      <c r="T49" s="48"/>
      <c r="U49" s="48"/>
    </row>
    <row r="50" spans="1:21" ht="30.75" customHeight="1">
      <c r="A50" s="48"/>
      <c r="B50" s="1236"/>
      <c r="C50" s="1237"/>
      <c r="D50" s="62"/>
      <c r="E50" s="1228" t="s">
        <v>17</v>
      </c>
      <c r="F50" s="1228"/>
      <c r="G50" s="1228"/>
      <c r="H50" s="1228"/>
      <c r="I50" s="1228"/>
      <c r="J50" s="1229"/>
      <c r="K50" s="63" t="s">
        <v>528</v>
      </c>
      <c r="L50" s="64" t="s">
        <v>528</v>
      </c>
      <c r="M50" s="64" t="s">
        <v>528</v>
      </c>
      <c r="N50" s="64" t="s">
        <v>528</v>
      </c>
      <c r="O50" s="65">
        <v>4</v>
      </c>
      <c r="P50" s="48"/>
      <c r="Q50" s="48"/>
      <c r="R50" s="48"/>
      <c r="S50" s="48"/>
      <c r="T50" s="48"/>
      <c r="U50" s="48"/>
    </row>
    <row r="51" spans="1:21" ht="30.75" customHeight="1">
      <c r="A51" s="48"/>
      <c r="B51" s="1238"/>
      <c r="C51" s="1239"/>
      <c r="D51" s="66"/>
      <c r="E51" s="1228" t="s">
        <v>18</v>
      </c>
      <c r="F51" s="1228"/>
      <c r="G51" s="1228"/>
      <c r="H51" s="1228"/>
      <c r="I51" s="1228"/>
      <c r="J51" s="1229"/>
      <c r="K51" s="63">
        <v>1</v>
      </c>
      <c r="L51" s="64">
        <v>1</v>
      </c>
      <c r="M51" s="64">
        <v>1</v>
      </c>
      <c r="N51" s="64">
        <v>1</v>
      </c>
      <c r="O51" s="65">
        <v>1</v>
      </c>
      <c r="P51" s="48"/>
      <c r="Q51" s="48"/>
      <c r="R51" s="48"/>
      <c r="S51" s="48"/>
      <c r="T51" s="48"/>
      <c r="U51" s="48"/>
    </row>
    <row r="52" spans="1:21" ht="30.75" customHeight="1">
      <c r="A52" s="48"/>
      <c r="B52" s="1226" t="s">
        <v>19</v>
      </c>
      <c r="C52" s="1227"/>
      <c r="D52" s="66"/>
      <c r="E52" s="1228" t="s">
        <v>20</v>
      </c>
      <c r="F52" s="1228"/>
      <c r="G52" s="1228"/>
      <c r="H52" s="1228"/>
      <c r="I52" s="1228"/>
      <c r="J52" s="1229"/>
      <c r="K52" s="63">
        <v>12726</v>
      </c>
      <c r="L52" s="64">
        <v>13147</v>
      </c>
      <c r="M52" s="64">
        <v>12393</v>
      </c>
      <c r="N52" s="64">
        <v>12522</v>
      </c>
      <c r="O52" s="65">
        <v>12389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3172</v>
      </c>
      <c r="L53" s="69">
        <v>3602</v>
      </c>
      <c r="M53" s="69">
        <v>3285</v>
      </c>
      <c r="N53" s="69">
        <v>3572</v>
      </c>
      <c r="O53" s="70">
        <v>3538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MORgZh8p+I0JYoekJky6Zj9Lnzuzc2x0p1HqnHhwibEuAmS+CW6axaeFy4RA/etvvS4b3ekFJcGT5hj1VAiAQ==" saltValue="/Ek60unWHBnME8I8Elb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37" zoomScaleSheetLayoutView="100" workbookViewId="0">
      <selection activeCell="M43" sqref="M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570</v>
      </c>
      <c r="J40" s="79" t="s">
        <v>571</v>
      </c>
      <c r="K40" s="79" t="s">
        <v>572</v>
      </c>
      <c r="L40" s="79" t="s">
        <v>573</v>
      </c>
      <c r="M40" s="80" t="s">
        <v>574</v>
      </c>
    </row>
    <row r="41" spans="2:13" ht="27.75" customHeight="1">
      <c r="B41" s="1254" t="s">
        <v>24</v>
      </c>
      <c r="C41" s="1255"/>
      <c r="D41" s="81"/>
      <c r="E41" s="1256" t="s">
        <v>25</v>
      </c>
      <c r="F41" s="1256"/>
      <c r="G41" s="1256"/>
      <c r="H41" s="1257"/>
      <c r="I41" s="82">
        <v>134465</v>
      </c>
      <c r="J41" s="83">
        <v>135849</v>
      </c>
      <c r="K41" s="83">
        <v>134011</v>
      </c>
      <c r="L41" s="83">
        <v>133433</v>
      </c>
      <c r="M41" s="84">
        <v>134047</v>
      </c>
    </row>
    <row r="42" spans="2:13" ht="27.75" customHeight="1">
      <c r="B42" s="1244"/>
      <c r="C42" s="1245"/>
      <c r="D42" s="85"/>
      <c r="E42" s="1248" t="s">
        <v>26</v>
      </c>
      <c r="F42" s="1248"/>
      <c r="G42" s="1248"/>
      <c r="H42" s="1249"/>
      <c r="I42" s="86">
        <v>2039</v>
      </c>
      <c r="J42" s="87">
        <v>2306</v>
      </c>
      <c r="K42" s="87">
        <v>2307</v>
      </c>
      <c r="L42" s="87">
        <v>2418</v>
      </c>
      <c r="M42" s="88">
        <v>1635</v>
      </c>
    </row>
    <row r="43" spans="2:13" ht="27.75" customHeight="1">
      <c r="B43" s="1244"/>
      <c r="C43" s="1245"/>
      <c r="D43" s="85"/>
      <c r="E43" s="1248" t="s">
        <v>27</v>
      </c>
      <c r="F43" s="1248"/>
      <c r="G43" s="1248"/>
      <c r="H43" s="1249"/>
      <c r="I43" s="86">
        <v>37562</v>
      </c>
      <c r="J43" s="87">
        <v>34614</v>
      </c>
      <c r="K43" s="87">
        <v>32060</v>
      </c>
      <c r="L43" s="87">
        <v>30886</v>
      </c>
      <c r="M43" s="88">
        <v>29693</v>
      </c>
    </row>
    <row r="44" spans="2:13" ht="27.75" customHeight="1">
      <c r="B44" s="1244"/>
      <c r="C44" s="1245"/>
      <c r="D44" s="85"/>
      <c r="E44" s="1248" t="s">
        <v>28</v>
      </c>
      <c r="F44" s="1248"/>
      <c r="G44" s="1248"/>
      <c r="H44" s="1249"/>
      <c r="I44" s="86" t="s">
        <v>528</v>
      </c>
      <c r="J44" s="87" t="s">
        <v>528</v>
      </c>
      <c r="K44" s="87">
        <v>125</v>
      </c>
      <c r="L44" s="87">
        <v>113</v>
      </c>
      <c r="M44" s="88">
        <v>101</v>
      </c>
    </row>
    <row r="45" spans="2:13" ht="27.75" customHeight="1">
      <c r="B45" s="1244"/>
      <c r="C45" s="1245"/>
      <c r="D45" s="85"/>
      <c r="E45" s="1248" t="s">
        <v>29</v>
      </c>
      <c r="F45" s="1248"/>
      <c r="G45" s="1248"/>
      <c r="H45" s="1249"/>
      <c r="I45" s="86">
        <v>20121</v>
      </c>
      <c r="J45" s="87">
        <v>18129</v>
      </c>
      <c r="K45" s="87">
        <v>17568</v>
      </c>
      <c r="L45" s="87">
        <v>16601</v>
      </c>
      <c r="M45" s="88">
        <v>16182</v>
      </c>
    </row>
    <row r="46" spans="2:13" ht="27.75" customHeight="1">
      <c r="B46" s="1244"/>
      <c r="C46" s="1245"/>
      <c r="D46" s="89"/>
      <c r="E46" s="1248" t="s">
        <v>30</v>
      </c>
      <c r="F46" s="1248"/>
      <c r="G46" s="1248"/>
      <c r="H46" s="1249"/>
      <c r="I46" s="86" t="s">
        <v>528</v>
      </c>
      <c r="J46" s="87" t="s">
        <v>528</v>
      </c>
      <c r="K46" s="87" t="s">
        <v>528</v>
      </c>
      <c r="L46" s="87" t="s">
        <v>528</v>
      </c>
      <c r="M46" s="88" t="s">
        <v>528</v>
      </c>
    </row>
    <row r="47" spans="2:13" ht="27.75" customHeight="1">
      <c r="B47" s="1244"/>
      <c r="C47" s="1245"/>
      <c r="D47" s="90"/>
      <c r="E47" s="1258" t="s">
        <v>31</v>
      </c>
      <c r="F47" s="1259"/>
      <c r="G47" s="1259"/>
      <c r="H47" s="1260"/>
      <c r="I47" s="86" t="s">
        <v>528</v>
      </c>
      <c r="J47" s="87" t="s">
        <v>528</v>
      </c>
      <c r="K47" s="87" t="s">
        <v>528</v>
      </c>
      <c r="L47" s="87" t="s">
        <v>528</v>
      </c>
      <c r="M47" s="88" t="s">
        <v>528</v>
      </c>
    </row>
    <row r="48" spans="2:13" ht="27.75" customHeight="1">
      <c r="B48" s="1244"/>
      <c r="C48" s="1245"/>
      <c r="D48" s="85"/>
      <c r="E48" s="1248" t="s">
        <v>32</v>
      </c>
      <c r="F48" s="1248"/>
      <c r="G48" s="1248"/>
      <c r="H48" s="1249"/>
      <c r="I48" s="86" t="s">
        <v>528</v>
      </c>
      <c r="J48" s="87" t="s">
        <v>528</v>
      </c>
      <c r="K48" s="87" t="s">
        <v>528</v>
      </c>
      <c r="L48" s="87" t="s">
        <v>528</v>
      </c>
      <c r="M48" s="88" t="s">
        <v>528</v>
      </c>
    </row>
    <row r="49" spans="2:13" ht="27.75" customHeight="1">
      <c r="B49" s="1246"/>
      <c r="C49" s="1247"/>
      <c r="D49" s="85"/>
      <c r="E49" s="1248" t="s">
        <v>33</v>
      </c>
      <c r="F49" s="1248"/>
      <c r="G49" s="1248"/>
      <c r="H49" s="1249"/>
      <c r="I49" s="86" t="s">
        <v>528</v>
      </c>
      <c r="J49" s="87" t="s">
        <v>528</v>
      </c>
      <c r="K49" s="87" t="s">
        <v>528</v>
      </c>
      <c r="L49" s="87" t="s">
        <v>528</v>
      </c>
      <c r="M49" s="88" t="s">
        <v>528</v>
      </c>
    </row>
    <row r="50" spans="2:13" ht="27.75" customHeight="1">
      <c r="B50" s="1242" t="s">
        <v>34</v>
      </c>
      <c r="C50" s="1243"/>
      <c r="D50" s="91"/>
      <c r="E50" s="1248" t="s">
        <v>35</v>
      </c>
      <c r="F50" s="1248"/>
      <c r="G50" s="1248"/>
      <c r="H50" s="1249"/>
      <c r="I50" s="86">
        <v>38796</v>
      </c>
      <c r="J50" s="87">
        <v>39810</v>
      </c>
      <c r="K50" s="87">
        <v>40857</v>
      </c>
      <c r="L50" s="87">
        <v>36762</v>
      </c>
      <c r="M50" s="88">
        <v>37143</v>
      </c>
    </row>
    <row r="51" spans="2:13" ht="27.75" customHeight="1">
      <c r="B51" s="1244"/>
      <c r="C51" s="1245"/>
      <c r="D51" s="85"/>
      <c r="E51" s="1248" t="s">
        <v>36</v>
      </c>
      <c r="F51" s="1248"/>
      <c r="G51" s="1248"/>
      <c r="H51" s="1249"/>
      <c r="I51" s="86">
        <v>32196</v>
      </c>
      <c r="J51" s="87">
        <v>33522</v>
      </c>
      <c r="K51" s="87">
        <v>34039</v>
      </c>
      <c r="L51" s="87">
        <v>32956</v>
      </c>
      <c r="M51" s="88">
        <v>32649</v>
      </c>
    </row>
    <row r="52" spans="2:13" ht="27.75" customHeight="1">
      <c r="B52" s="1246"/>
      <c r="C52" s="1247"/>
      <c r="D52" s="85"/>
      <c r="E52" s="1248" t="s">
        <v>37</v>
      </c>
      <c r="F52" s="1248"/>
      <c r="G52" s="1248"/>
      <c r="H52" s="1249"/>
      <c r="I52" s="86">
        <v>122404</v>
      </c>
      <c r="J52" s="87">
        <v>126235</v>
      </c>
      <c r="K52" s="87">
        <v>127113</v>
      </c>
      <c r="L52" s="87">
        <v>128960</v>
      </c>
      <c r="M52" s="88">
        <v>130224</v>
      </c>
    </row>
    <row r="53" spans="2:13" ht="27.75" customHeight="1" thickBot="1">
      <c r="B53" s="1250" t="s">
        <v>38</v>
      </c>
      <c r="C53" s="1251"/>
      <c r="D53" s="92"/>
      <c r="E53" s="1252" t="s">
        <v>39</v>
      </c>
      <c r="F53" s="1252"/>
      <c r="G53" s="1252"/>
      <c r="H53" s="1253"/>
      <c r="I53" s="93">
        <v>791</v>
      </c>
      <c r="J53" s="94">
        <v>-8670</v>
      </c>
      <c r="K53" s="94">
        <v>-15937</v>
      </c>
      <c r="L53" s="94">
        <v>-15227</v>
      </c>
      <c r="M53" s="95">
        <v>-18359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6G8yqlZvRuwFzHj4jrE6lEetrvXro5RbY6BrYB+ewCt+1+qdiHS/PU1FzObg4z63oWYiwtlS+bdUNYGSEaTw==" saltValue="fqPipKBmbCAoC9g5hFwr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85" zoomScaleNormal="85"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572</v>
      </c>
      <c r="G54" s="104" t="s">
        <v>573</v>
      </c>
      <c r="H54" s="105" t="s">
        <v>574</v>
      </c>
    </row>
    <row r="55" spans="2:8" ht="52.5" customHeight="1">
      <c r="B55" s="106"/>
      <c r="C55" s="1269" t="s">
        <v>42</v>
      </c>
      <c r="D55" s="1269"/>
      <c r="E55" s="1270"/>
      <c r="F55" s="107">
        <v>14673</v>
      </c>
      <c r="G55" s="107">
        <v>12377</v>
      </c>
      <c r="H55" s="108">
        <v>10382</v>
      </c>
    </row>
    <row r="56" spans="2:8" ht="52.5" customHeight="1">
      <c r="B56" s="109"/>
      <c r="C56" s="1271" t="s">
        <v>43</v>
      </c>
      <c r="D56" s="1271"/>
      <c r="E56" s="1272"/>
      <c r="F56" s="110" t="s">
        <v>528</v>
      </c>
      <c r="G56" s="110" t="s">
        <v>528</v>
      </c>
      <c r="H56" s="111" t="s">
        <v>528</v>
      </c>
    </row>
    <row r="57" spans="2:8" ht="53.25" customHeight="1">
      <c r="B57" s="109"/>
      <c r="C57" s="1273" t="s">
        <v>44</v>
      </c>
      <c r="D57" s="1273"/>
      <c r="E57" s="1274"/>
      <c r="F57" s="112">
        <v>22019</v>
      </c>
      <c r="G57" s="112">
        <v>21281</v>
      </c>
      <c r="H57" s="113">
        <v>22550</v>
      </c>
    </row>
    <row r="58" spans="2:8" ht="45.75" customHeight="1">
      <c r="B58" s="114"/>
      <c r="C58" s="1261" t="s">
        <v>618</v>
      </c>
      <c r="D58" s="1262"/>
      <c r="E58" s="1263"/>
      <c r="F58" s="115">
        <v>7074</v>
      </c>
      <c r="G58" s="115">
        <v>7273</v>
      </c>
      <c r="H58" s="116">
        <v>7754</v>
      </c>
    </row>
    <row r="59" spans="2:8" ht="45.75" customHeight="1">
      <c r="B59" s="114"/>
      <c r="C59" s="1261" t="s">
        <v>619</v>
      </c>
      <c r="D59" s="1262"/>
      <c r="E59" s="1263"/>
      <c r="F59" s="115">
        <v>5158</v>
      </c>
      <c r="G59" s="115">
        <v>4681</v>
      </c>
      <c r="H59" s="116">
        <v>4561</v>
      </c>
    </row>
    <row r="60" spans="2:8" ht="45.75" customHeight="1">
      <c r="B60" s="114"/>
      <c r="C60" s="1261" t="s">
        <v>620</v>
      </c>
      <c r="D60" s="1262"/>
      <c r="E60" s="1263"/>
      <c r="F60" s="115">
        <v>2874</v>
      </c>
      <c r="G60" s="115">
        <v>3375</v>
      </c>
      <c r="H60" s="116">
        <v>3876</v>
      </c>
    </row>
    <row r="61" spans="2:8" ht="45.75" customHeight="1">
      <c r="B61" s="114"/>
      <c r="C61" s="1261" t="s">
        <v>621</v>
      </c>
      <c r="D61" s="1262"/>
      <c r="E61" s="1263"/>
      <c r="F61" s="115">
        <v>4070</v>
      </c>
      <c r="G61" s="115">
        <v>3848</v>
      </c>
      <c r="H61" s="116">
        <v>3796</v>
      </c>
    </row>
    <row r="62" spans="2:8" ht="45.75" customHeight="1" thickBot="1">
      <c r="B62" s="117"/>
      <c r="C62" s="1264" t="s">
        <v>627</v>
      </c>
      <c r="D62" s="1265"/>
      <c r="E62" s="1266"/>
      <c r="F62" s="118">
        <v>1000</v>
      </c>
      <c r="G62" s="118">
        <v>1309</v>
      </c>
      <c r="H62" s="119">
        <v>1637</v>
      </c>
    </row>
    <row r="63" spans="2:8" ht="52.5" customHeight="1" thickBot="1">
      <c r="B63" s="120"/>
      <c r="C63" s="1267" t="s">
        <v>45</v>
      </c>
      <c r="D63" s="1267"/>
      <c r="E63" s="1268"/>
      <c r="F63" s="121">
        <v>36692</v>
      </c>
      <c r="G63" s="121">
        <v>33659</v>
      </c>
      <c r="H63" s="122">
        <v>32932</v>
      </c>
    </row>
    <row r="64" spans="2:8" ht="15" customHeight="1"/>
    <row r="65" ht="0" hidden="1" customHeight="1"/>
    <row r="66" ht="0" hidden="1" customHeight="1"/>
  </sheetData>
  <sheetProtection algorithmName="SHA-512" hashValue="dADYTnYO1iefAMCi2+ourKdtCwQvEhGK0+VhC6jO0rF8wCZ4qfeoXQS3S4mOOVRGWQLJsHXUhv+Cq1pN9G2SWQ==" saltValue="AJBwu+GfDdE+l5VM3ZjH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34" zoomScaleNormal="100"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629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630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643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631</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570</v>
      </c>
      <c r="BQ50" s="1290"/>
      <c r="BR50" s="1290"/>
      <c r="BS50" s="1290"/>
      <c r="BT50" s="1290"/>
      <c r="BU50" s="1290"/>
      <c r="BV50" s="1290"/>
      <c r="BW50" s="1290"/>
      <c r="BX50" s="1290" t="s">
        <v>571</v>
      </c>
      <c r="BY50" s="1290"/>
      <c r="BZ50" s="1290"/>
      <c r="CA50" s="1290"/>
      <c r="CB50" s="1290"/>
      <c r="CC50" s="1290"/>
      <c r="CD50" s="1290"/>
      <c r="CE50" s="1290"/>
      <c r="CF50" s="1290" t="s">
        <v>572</v>
      </c>
      <c r="CG50" s="1290"/>
      <c r="CH50" s="1290"/>
      <c r="CI50" s="1290"/>
      <c r="CJ50" s="1290"/>
      <c r="CK50" s="1290"/>
      <c r="CL50" s="1290"/>
      <c r="CM50" s="1290"/>
      <c r="CN50" s="1290" t="s">
        <v>573</v>
      </c>
      <c r="CO50" s="1290"/>
      <c r="CP50" s="1290"/>
      <c r="CQ50" s="1290"/>
      <c r="CR50" s="1290"/>
      <c r="CS50" s="1290"/>
      <c r="CT50" s="1290"/>
      <c r="CU50" s="1290"/>
      <c r="CV50" s="1290" t="s">
        <v>574</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632</v>
      </c>
      <c r="AO51" s="1293"/>
      <c r="AP51" s="1293"/>
      <c r="AQ51" s="1293"/>
      <c r="AR51" s="1293"/>
      <c r="AS51" s="1293"/>
      <c r="AT51" s="1293"/>
      <c r="AU51" s="1293"/>
      <c r="AV51" s="1293"/>
      <c r="AW51" s="1293"/>
      <c r="AX51" s="1293"/>
      <c r="AY51" s="1293"/>
      <c r="AZ51" s="1293"/>
      <c r="BA51" s="1293"/>
      <c r="BB51" s="1293" t="s">
        <v>639</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640</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54.9</v>
      </c>
      <c r="CG53" s="1276"/>
      <c r="CH53" s="1276"/>
      <c r="CI53" s="1276"/>
      <c r="CJ53" s="1276"/>
      <c r="CK53" s="1276"/>
      <c r="CL53" s="1276"/>
      <c r="CM53" s="1276"/>
      <c r="CN53" s="1276">
        <v>56.6</v>
      </c>
      <c r="CO53" s="1276"/>
      <c r="CP53" s="1276"/>
      <c r="CQ53" s="1276"/>
      <c r="CR53" s="1276"/>
      <c r="CS53" s="1276"/>
      <c r="CT53" s="1276"/>
      <c r="CU53" s="1276"/>
      <c r="CV53" s="1276">
        <v>57.7</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641</v>
      </c>
      <c r="AO55" s="1290"/>
      <c r="AP55" s="1290"/>
      <c r="AQ55" s="1290"/>
      <c r="AR55" s="1290"/>
      <c r="AS55" s="1290"/>
      <c r="AT55" s="1290"/>
      <c r="AU55" s="1290"/>
      <c r="AV55" s="1290"/>
      <c r="AW55" s="1290"/>
      <c r="AX55" s="1290"/>
      <c r="AY55" s="1290"/>
      <c r="AZ55" s="1290"/>
      <c r="BA55" s="1290"/>
      <c r="BB55" s="1293" t="s">
        <v>633</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41.4</v>
      </c>
      <c r="CG55" s="1276"/>
      <c r="CH55" s="1276"/>
      <c r="CI55" s="1276"/>
      <c r="CJ55" s="1276"/>
      <c r="CK55" s="1276"/>
      <c r="CL55" s="1276"/>
      <c r="CM55" s="1276"/>
      <c r="CN55" s="1276">
        <v>38.9</v>
      </c>
      <c r="CO55" s="1276"/>
      <c r="CP55" s="1276"/>
      <c r="CQ55" s="1276"/>
      <c r="CR55" s="1276"/>
      <c r="CS55" s="1276"/>
      <c r="CT55" s="1276"/>
      <c r="CU55" s="1276"/>
      <c r="CV55" s="1276">
        <v>37.6</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634</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60.2</v>
      </c>
      <c r="CG57" s="1276"/>
      <c r="CH57" s="1276"/>
      <c r="CI57" s="1276"/>
      <c r="CJ57" s="1276"/>
      <c r="CK57" s="1276"/>
      <c r="CL57" s="1276"/>
      <c r="CM57" s="1276"/>
      <c r="CN57" s="1276">
        <v>59.3</v>
      </c>
      <c r="CO57" s="1276"/>
      <c r="CP57" s="1276"/>
      <c r="CQ57" s="1276"/>
      <c r="CR57" s="1276"/>
      <c r="CS57" s="1276"/>
      <c r="CT57" s="1276"/>
      <c r="CU57" s="1276"/>
      <c r="CV57" s="1276">
        <v>60</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636</v>
      </c>
    </row>
    <row r="64" spans="1:109">
      <c r="B64" s="374"/>
      <c r="G64" s="381"/>
      <c r="I64" s="394"/>
      <c r="J64" s="394"/>
      <c r="K64" s="394"/>
      <c r="L64" s="394"/>
      <c r="M64" s="394"/>
      <c r="N64" s="395"/>
      <c r="AM64" s="381"/>
      <c r="AN64" s="381" t="s">
        <v>630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c r="B65" s="374"/>
      <c r="AN65" s="1277" t="s">
        <v>637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631</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570</v>
      </c>
      <c r="BQ72" s="1290"/>
      <c r="BR72" s="1290"/>
      <c r="BS72" s="1290"/>
      <c r="BT72" s="1290"/>
      <c r="BU72" s="1290"/>
      <c r="BV72" s="1290"/>
      <c r="BW72" s="1290"/>
      <c r="BX72" s="1290" t="s">
        <v>571</v>
      </c>
      <c r="BY72" s="1290"/>
      <c r="BZ72" s="1290"/>
      <c r="CA72" s="1290"/>
      <c r="CB72" s="1290"/>
      <c r="CC72" s="1290"/>
      <c r="CD72" s="1290"/>
      <c r="CE72" s="1290"/>
      <c r="CF72" s="1290" t="s">
        <v>572</v>
      </c>
      <c r="CG72" s="1290"/>
      <c r="CH72" s="1290"/>
      <c r="CI72" s="1290"/>
      <c r="CJ72" s="1290"/>
      <c r="CK72" s="1290"/>
      <c r="CL72" s="1290"/>
      <c r="CM72" s="1290"/>
      <c r="CN72" s="1290" t="s">
        <v>573</v>
      </c>
      <c r="CO72" s="1290"/>
      <c r="CP72" s="1290"/>
      <c r="CQ72" s="1290"/>
      <c r="CR72" s="1290"/>
      <c r="CS72" s="1290"/>
      <c r="CT72" s="1290"/>
      <c r="CU72" s="1290"/>
      <c r="CV72" s="1290" t="s">
        <v>574</v>
      </c>
      <c r="CW72" s="1290"/>
      <c r="CX72" s="1290"/>
      <c r="CY72" s="1290"/>
      <c r="CZ72" s="1290"/>
      <c r="DA72" s="1290"/>
      <c r="DB72" s="1290"/>
      <c r="DC72" s="1290"/>
    </row>
    <row r="73" spans="2:107">
      <c r="B73" s="374"/>
      <c r="G73" s="1291"/>
      <c r="H73" s="1291"/>
      <c r="I73" s="1291"/>
      <c r="J73" s="1291"/>
      <c r="K73" s="1296"/>
      <c r="L73" s="1296"/>
      <c r="M73" s="1296"/>
      <c r="N73" s="1296"/>
      <c r="AM73" s="383"/>
      <c r="AN73" s="1293" t="s">
        <v>632</v>
      </c>
      <c r="AO73" s="1293"/>
      <c r="AP73" s="1293"/>
      <c r="AQ73" s="1293"/>
      <c r="AR73" s="1293"/>
      <c r="AS73" s="1293"/>
      <c r="AT73" s="1293"/>
      <c r="AU73" s="1293"/>
      <c r="AV73" s="1293"/>
      <c r="AW73" s="1293"/>
      <c r="AX73" s="1293"/>
      <c r="AY73" s="1293"/>
      <c r="AZ73" s="1293"/>
      <c r="BA73" s="1293"/>
      <c r="BB73" s="1293" t="s">
        <v>633</v>
      </c>
      <c r="BC73" s="1293"/>
      <c r="BD73" s="1293"/>
      <c r="BE73" s="1293"/>
      <c r="BF73" s="1293"/>
      <c r="BG73" s="1293"/>
      <c r="BH73" s="1293"/>
      <c r="BI73" s="1293"/>
      <c r="BJ73" s="1293"/>
      <c r="BK73" s="1293"/>
      <c r="BL73" s="1293"/>
      <c r="BM73" s="1293"/>
      <c r="BN73" s="1293"/>
      <c r="BO73" s="1293"/>
      <c r="BP73" s="1276">
        <v>1</v>
      </c>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638</v>
      </c>
      <c r="BC75" s="1293"/>
      <c r="BD75" s="1293"/>
      <c r="BE75" s="1293"/>
      <c r="BF75" s="1293"/>
      <c r="BG75" s="1293"/>
      <c r="BH75" s="1293"/>
      <c r="BI75" s="1293"/>
      <c r="BJ75" s="1293"/>
      <c r="BK75" s="1293"/>
      <c r="BL75" s="1293"/>
      <c r="BM75" s="1293"/>
      <c r="BN75" s="1293"/>
      <c r="BO75" s="1293"/>
      <c r="BP75" s="1276">
        <v>4</v>
      </c>
      <c r="BQ75" s="1276"/>
      <c r="BR75" s="1276"/>
      <c r="BS75" s="1276"/>
      <c r="BT75" s="1276"/>
      <c r="BU75" s="1276"/>
      <c r="BV75" s="1276"/>
      <c r="BW75" s="1276"/>
      <c r="BX75" s="1276">
        <v>4.3</v>
      </c>
      <c r="BY75" s="1276"/>
      <c r="BZ75" s="1276"/>
      <c r="CA75" s="1276"/>
      <c r="CB75" s="1276"/>
      <c r="CC75" s="1276"/>
      <c r="CD75" s="1276"/>
      <c r="CE75" s="1276"/>
      <c r="CF75" s="1276">
        <v>4.4000000000000004</v>
      </c>
      <c r="CG75" s="1276"/>
      <c r="CH75" s="1276"/>
      <c r="CI75" s="1276"/>
      <c r="CJ75" s="1276"/>
      <c r="CK75" s="1276"/>
      <c r="CL75" s="1276"/>
      <c r="CM75" s="1276"/>
      <c r="CN75" s="1276">
        <v>4.5999999999999996</v>
      </c>
      <c r="CO75" s="1276"/>
      <c r="CP75" s="1276"/>
      <c r="CQ75" s="1276"/>
      <c r="CR75" s="1276"/>
      <c r="CS75" s="1276"/>
      <c r="CT75" s="1276"/>
      <c r="CU75" s="1276"/>
      <c r="CV75" s="1276">
        <v>4.5999999999999996</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635</v>
      </c>
      <c r="AO77" s="1290"/>
      <c r="AP77" s="1290"/>
      <c r="AQ77" s="1290"/>
      <c r="AR77" s="1290"/>
      <c r="AS77" s="1290"/>
      <c r="AT77" s="1290"/>
      <c r="AU77" s="1290"/>
      <c r="AV77" s="1290"/>
      <c r="AW77" s="1290"/>
      <c r="AX77" s="1290"/>
      <c r="AY77" s="1290"/>
      <c r="AZ77" s="1290"/>
      <c r="BA77" s="1290"/>
      <c r="BB77" s="1293" t="s">
        <v>633</v>
      </c>
      <c r="BC77" s="1293"/>
      <c r="BD77" s="1293"/>
      <c r="BE77" s="1293"/>
      <c r="BF77" s="1293"/>
      <c r="BG77" s="1293"/>
      <c r="BH77" s="1293"/>
      <c r="BI77" s="1293"/>
      <c r="BJ77" s="1293"/>
      <c r="BK77" s="1293"/>
      <c r="BL77" s="1293"/>
      <c r="BM77" s="1293"/>
      <c r="BN77" s="1293"/>
      <c r="BO77" s="1293"/>
      <c r="BP77" s="1276">
        <v>54.4</v>
      </c>
      <c r="BQ77" s="1276"/>
      <c r="BR77" s="1276"/>
      <c r="BS77" s="1276"/>
      <c r="BT77" s="1276"/>
      <c r="BU77" s="1276"/>
      <c r="BV77" s="1276"/>
      <c r="BW77" s="1276"/>
      <c r="BX77" s="1276">
        <v>47</v>
      </c>
      <c r="BY77" s="1276"/>
      <c r="BZ77" s="1276"/>
      <c r="CA77" s="1276"/>
      <c r="CB77" s="1276"/>
      <c r="CC77" s="1276"/>
      <c r="CD77" s="1276"/>
      <c r="CE77" s="1276"/>
      <c r="CF77" s="1276">
        <v>41.4</v>
      </c>
      <c r="CG77" s="1276"/>
      <c r="CH77" s="1276"/>
      <c r="CI77" s="1276"/>
      <c r="CJ77" s="1276"/>
      <c r="CK77" s="1276"/>
      <c r="CL77" s="1276"/>
      <c r="CM77" s="1276"/>
      <c r="CN77" s="1276">
        <v>38.9</v>
      </c>
      <c r="CO77" s="1276"/>
      <c r="CP77" s="1276"/>
      <c r="CQ77" s="1276"/>
      <c r="CR77" s="1276"/>
      <c r="CS77" s="1276"/>
      <c r="CT77" s="1276"/>
      <c r="CU77" s="1276"/>
      <c r="CV77" s="1276">
        <v>37.6</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638</v>
      </c>
      <c r="BC79" s="1293"/>
      <c r="BD79" s="1293"/>
      <c r="BE79" s="1293"/>
      <c r="BF79" s="1293"/>
      <c r="BG79" s="1293"/>
      <c r="BH79" s="1293"/>
      <c r="BI79" s="1293"/>
      <c r="BJ79" s="1293"/>
      <c r="BK79" s="1293"/>
      <c r="BL79" s="1293"/>
      <c r="BM79" s="1293"/>
      <c r="BN79" s="1293"/>
      <c r="BO79" s="1293"/>
      <c r="BP79" s="1276">
        <v>8.1</v>
      </c>
      <c r="BQ79" s="1276"/>
      <c r="BR79" s="1276"/>
      <c r="BS79" s="1276"/>
      <c r="BT79" s="1276"/>
      <c r="BU79" s="1276"/>
      <c r="BV79" s="1276"/>
      <c r="BW79" s="1276"/>
      <c r="BX79" s="1276">
        <v>7.3</v>
      </c>
      <c r="BY79" s="1276"/>
      <c r="BZ79" s="1276"/>
      <c r="CA79" s="1276"/>
      <c r="CB79" s="1276"/>
      <c r="CC79" s="1276"/>
      <c r="CD79" s="1276"/>
      <c r="CE79" s="1276"/>
      <c r="CF79" s="1276">
        <v>6.7</v>
      </c>
      <c r="CG79" s="1276"/>
      <c r="CH79" s="1276"/>
      <c r="CI79" s="1276"/>
      <c r="CJ79" s="1276"/>
      <c r="CK79" s="1276"/>
      <c r="CL79" s="1276"/>
      <c r="CM79" s="1276"/>
      <c r="CN79" s="1276">
        <v>6.4</v>
      </c>
      <c r="CO79" s="1276"/>
      <c r="CP79" s="1276"/>
      <c r="CQ79" s="1276"/>
      <c r="CR79" s="1276"/>
      <c r="CS79" s="1276"/>
      <c r="CT79" s="1276"/>
      <c r="CU79" s="1276"/>
      <c r="CV79" s="1276">
        <v>6.1</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6UyAGALs3RggtZKeOosZIitrrvdz8o0owXE8thrWqlRfu9D+ssdPn9DVxlJQcsXBCn1Rtp4QebqDEwsTqdO4g==" saltValue="700N3Sybk608sWq6pCXO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E109" zoomScaleNormal="100" zoomScaleSheetLayoutView="70" workbookViewId="0">
      <selection activeCell="AN51" sqref="AN51:BA54"/>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642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g4W8sasSkvQtKc+Z36BvpGQFmohGBCLW1UAW+FhNQaGWzJopKQJV+LOedPzY4JXF3/xV4MB8LSm7KMulYDUEw==" saltValue="afekS3pncwBFPZzoIGO8N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V109" zoomScaleNormal="100" zoomScaleSheetLayoutView="55" workbookViewId="0">
      <selection activeCell="AN51" sqref="AN51:BA54"/>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aoFya0B4s81OSK0L2P245uSRIsIOv6x+tuL9IOOzy2nkYHFjh4/RX6mc8Tgdb9PLYoUIxc/MBmGmDCj/QS2Uw==" saltValue="N2BSV0eg2eJvXuKHuBl2k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567</v>
      </c>
      <c r="G2" s="136"/>
      <c r="H2" s="137"/>
    </row>
    <row r="3" spans="1:8">
      <c r="A3" s="133" t="s">
        <v>560</v>
      </c>
      <c r="B3" s="138"/>
      <c r="C3" s="139"/>
      <c r="D3" s="140">
        <v>46980</v>
      </c>
      <c r="E3" s="141"/>
      <c r="F3" s="142">
        <v>47677</v>
      </c>
      <c r="G3" s="143"/>
      <c r="H3" s="144"/>
    </row>
    <row r="4" spans="1:8">
      <c r="A4" s="145"/>
      <c r="B4" s="146"/>
      <c r="C4" s="147"/>
      <c r="D4" s="148">
        <v>19955</v>
      </c>
      <c r="E4" s="149"/>
      <c r="F4" s="150">
        <v>23360</v>
      </c>
      <c r="G4" s="151"/>
      <c r="H4" s="152"/>
    </row>
    <row r="5" spans="1:8">
      <c r="A5" s="133" t="s">
        <v>562</v>
      </c>
      <c r="B5" s="138"/>
      <c r="C5" s="139"/>
      <c r="D5" s="140">
        <v>55682</v>
      </c>
      <c r="E5" s="141"/>
      <c r="F5" s="142">
        <v>51613</v>
      </c>
      <c r="G5" s="143"/>
      <c r="H5" s="144"/>
    </row>
    <row r="6" spans="1:8">
      <c r="A6" s="145"/>
      <c r="B6" s="146"/>
      <c r="C6" s="147"/>
      <c r="D6" s="148">
        <v>23142</v>
      </c>
      <c r="E6" s="149"/>
      <c r="F6" s="150">
        <v>25872</v>
      </c>
      <c r="G6" s="151"/>
      <c r="H6" s="152"/>
    </row>
    <row r="7" spans="1:8">
      <c r="A7" s="133" t="s">
        <v>563</v>
      </c>
      <c r="B7" s="138"/>
      <c r="C7" s="139"/>
      <c r="D7" s="140">
        <v>40673</v>
      </c>
      <c r="E7" s="141"/>
      <c r="F7" s="142">
        <v>50880</v>
      </c>
      <c r="G7" s="143"/>
      <c r="H7" s="144"/>
    </row>
    <row r="8" spans="1:8">
      <c r="A8" s="145"/>
      <c r="B8" s="146"/>
      <c r="C8" s="147"/>
      <c r="D8" s="148">
        <v>22058</v>
      </c>
      <c r="E8" s="149"/>
      <c r="F8" s="150">
        <v>27819</v>
      </c>
      <c r="G8" s="151"/>
      <c r="H8" s="152"/>
    </row>
    <row r="9" spans="1:8">
      <c r="A9" s="133" t="s">
        <v>564</v>
      </c>
      <c r="B9" s="138"/>
      <c r="C9" s="139"/>
      <c r="D9" s="140">
        <v>44408</v>
      </c>
      <c r="E9" s="141"/>
      <c r="F9" s="142">
        <v>46395</v>
      </c>
      <c r="G9" s="143"/>
      <c r="H9" s="144"/>
    </row>
    <row r="10" spans="1:8">
      <c r="A10" s="145"/>
      <c r="B10" s="146"/>
      <c r="C10" s="147"/>
      <c r="D10" s="148">
        <v>26879</v>
      </c>
      <c r="E10" s="149"/>
      <c r="F10" s="150">
        <v>26304</v>
      </c>
      <c r="G10" s="151"/>
      <c r="H10" s="152"/>
    </row>
    <row r="11" spans="1:8">
      <c r="A11" s="133" t="s">
        <v>565</v>
      </c>
      <c r="B11" s="138"/>
      <c r="C11" s="139"/>
      <c r="D11" s="140">
        <v>47336</v>
      </c>
      <c r="E11" s="141"/>
      <c r="F11" s="142">
        <v>48088</v>
      </c>
      <c r="G11" s="143"/>
      <c r="H11" s="144"/>
    </row>
    <row r="12" spans="1:8">
      <c r="A12" s="145"/>
      <c r="B12" s="146"/>
      <c r="C12" s="153"/>
      <c r="D12" s="148">
        <v>23762</v>
      </c>
      <c r="E12" s="149"/>
      <c r="F12" s="150">
        <v>25183</v>
      </c>
      <c r="G12" s="151"/>
      <c r="H12" s="152"/>
    </row>
    <row r="13" spans="1:8">
      <c r="A13" s="133"/>
      <c r="B13" s="138"/>
      <c r="C13" s="154"/>
      <c r="D13" s="155">
        <v>47016</v>
      </c>
      <c r="E13" s="156"/>
      <c r="F13" s="157">
        <v>48931</v>
      </c>
      <c r="G13" s="158"/>
      <c r="H13" s="144"/>
    </row>
    <row r="14" spans="1:8">
      <c r="A14" s="145"/>
      <c r="B14" s="146"/>
      <c r="C14" s="147"/>
      <c r="D14" s="148">
        <v>23159</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10.7</v>
      </c>
      <c r="C19" s="159">
        <f>ROUND(VALUE(SUBSTITUTE(実質収支比率等に係る経年分析!G$48,"▲","-")),2)</f>
        <v>8.7799999999999994</v>
      </c>
      <c r="D19" s="159">
        <f>ROUND(VALUE(SUBSTITUTE(実質収支比率等に係る経年分析!H$48,"▲","-")),2)</f>
        <v>9</v>
      </c>
      <c r="E19" s="159">
        <f>ROUND(VALUE(SUBSTITUTE(実質収支比率等に係る経年分析!I$48,"▲","-")),2)</f>
        <v>8.81</v>
      </c>
      <c r="F19" s="159">
        <f>ROUND(VALUE(SUBSTITUTE(実質収支比率等に係る経年分析!J$48,"▲","-")),2)</f>
        <v>8.34</v>
      </c>
    </row>
    <row r="20" spans="1:11">
      <c r="A20" s="159" t="s">
        <v>49</v>
      </c>
      <c r="B20" s="159">
        <f>ROUND(VALUE(SUBSTITUTE(実質収支比率等に係る経年分析!F$47,"▲","-")),2)</f>
        <v>17.5</v>
      </c>
      <c r="C20" s="159">
        <f>ROUND(VALUE(SUBSTITUTE(実質収支比率等に係る経年分析!G$47,"▲","-")),2)</f>
        <v>17.62</v>
      </c>
      <c r="D20" s="159">
        <f>ROUND(VALUE(SUBSTITUTE(実質収支比率等に係る経年分析!H$47,"▲","-")),2)</f>
        <v>17.170000000000002</v>
      </c>
      <c r="E20" s="159">
        <f>ROUND(VALUE(SUBSTITUTE(実質収支比率等に係る経年分析!I$47,"▲","-")),2)</f>
        <v>14.89</v>
      </c>
      <c r="F20" s="159">
        <f>ROUND(VALUE(SUBSTITUTE(実質収支比率等に係る経年分析!J$47,"▲","-")),2)</f>
        <v>12.48</v>
      </c>
    </row>
    <row r="21" spans="1:11">
      <c r="A21" s="159" t="s">
        <v>50</v>
      </c>
      <c r="B21" s="159">
        <f>IF(ISNUMBER(VALUE(SUBSTITUTE(実質収支比率等に係る経年分析!F$49,"▲","-"))),ROUND(VALUE(SUBSTITUTE(実質収支比率等に係る経年分析!F$49,"▲","-")),2),NA())</f>
        <v>-0.88</v>
      </c>
      <c r="C21" s="159">
        <f>IF(ISNUMBER(VALUE(SUBSTITUTE(実質収支比率等に係る経年分析!G$49,"▲","-"))),ROUND(VALUE(SUBSTITUTE(実質収支比率等に係る経年分析!G$49,"▲","-")),2),NA())</f>
        <v>-1.98</v>
      </c>
      <c r="D21" s="159">
        <f>IF(ISNUMBER(VALUE(SUBSTITUTE(実質収支比率等に係る経年分析!H$49,"▲","-"))),ROUND(VALUE(SUBSTITUTE(実質収支比率等に係る経年分析!H$49,"▲","-")),2),NA())</f>
        <v>-0.42</v>
      </c>
      <c r="E21" s="159">
        <f>IF(ISNUMBER(VALUE(SUBSTITUTE(実質収支比率等に係る経年分析!I$49,"▲","-"))),ROUND(VALUE(SUBSTITUTE(実質収支比率等に係る経年分析!I$49,"▲","-")),2),NA())</f>
        <v>-3.2</v>
      </c>
      <c r="F21" s="159">
        <f>IF(ISNUMBER(VALUE(SUBSTITUTE(実質収支比率等に係る経年分析!J$49,"▲","-"))),ROUND(VALUE(SUBSTITUTE(実質収支比率等に係る経年分析!J$49,"▲","-")),2),NA())</f>
        <v>-2.87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0.63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0.46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0.61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0.28999999999999998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0.93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0.71</v>
      </c>
    </row>
    <row r="30" spans="1:11">
      <c r="A30" s="160" t="str">
        <f>IF(連結実質赤字比率に係る赤字・黒字の構成分析!C$40="",NA(),連結実質赤字比率に係る赤字・黒字の構成分析!C$40)</f>
        <v>中央卸売市場事業会計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0.59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0.61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0.79</v>
      </c>
    </row>
    <row r="31" spans="1:11">
      <c r="A31" s="160" t="str">
        <f>IF(連結実質赤字比率に係る赤字・黒字の構成分析!C$39="",NA(),連結実質赤字比率に係る赤字・黒字の構成分析!C$39)</f>
        <v>競輪事業特別会計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1.88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1.88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1.75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1.64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1.42</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0.56000000000000005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1.61</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3.04</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3.72</v>
      </c>
    </row>
    <row r="35" spans="1:16">
      <c r="A35" s="160" t="str">
        <f>IF(連結実質赤字比率に係る赤字・黒字の構成分析!C$35="",NA(),連結実質赤字比率に係る赤字・黒字の構成分析!C$35)</f>
        <v>市民病院事業会計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7.43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10.53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8.5500000000000007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8.01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12726</v>
      </c>
      <c r="E42" s="161"/>
      <c r="F42" s="161"/>
      <c r="G42" s="161">
        <f>'実質公債費比率（分子）の構造'!L$52</f>
        <v>13147</v>
      </c>
      <c r="H42" s="161"/>
      <c r="I42" s="161"/>
      <c r="J42" s="161">
        <f>'実質公債費比率（分子）の構造'!M$52</f>
        <v>12393</v>
      </c>
      <c r="K42" s="161"/>
      <c r="L42" s="161"/>
      <c r="M42" s="161">
        <f>'実質公債費比率（分子）の構造'!N$52</f>
        <v>12522</v>
      </c>
      <c r="N42" s="161"/>
      <c r="O42" s="161"/>
      <c r="P42" s="161">
        <f>'実質公債費比率（分子）の構造'!O$52</f>
        <v>12389</v>
      </c>
    </row>
    <row r="43" spans="1:16">
      <c r="A43" s="161" t="s">
        <v>18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1</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f>'実質公債費比率（分子）の構造'!O$50</f>
        <v>4</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f>'実質公債費比率（分子）の構造'!N$49</f>
        <v>13</v>
      </c>
      <c r="L45" s="161"/>
      <c r="M45" s="161"/>
      <c r="N45" s="161">
        <f>'実質公債費比率（分子）の構造'!O$49</f>
        <v>13</v>
      </c>
      <c r="O45" s="161"/>
      <c r="P45" s="161"/>
    </row>
    <row r="46" spans="1:16">
      <c r="A46" s="161" t="s">
        <v>60</v>
      </c>
      <c r="B46" s="161">
        <f>'実質公債費比率（分子）の構造'!K$48</f>
        <v>2861</v>
      </c>
      <c r="C46" s="161"/>
      <c r="D46" s="161"/>
      <c r="E46" s="161">
        <f>'実質公債費比率（分子）の構造'!L$48</f>
        <v>2837</v>
      </c>
      <c r="F46" s="161"/>
      <c r="G46" s="161"/>
      <c r="H46" s="161">
        <f>'実質公債費比率（分子）の構造'!M$48</f>
        <v>2908</v>
      </c>
      <c r="I46" s="161"/>
      <c r="J46" s="161"/>
      <c r="K46" s="161">
        <f>'実質公債費比率（分子）の構造'!N$48</f>
        <v>2840</v>
      </c>
      <c r="L46" s="161"/>
      <c r="M46" s="161"/>
      <c r="N46" s="161">
        <f>'実質公債費比率（分子）の構造'!O$48</f>
        <v>2622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13036</v>
      </c>
      <c r="C49" s="161"/>
      <c r="D49" s="161"/>
      <c r="E49" s="161">
        <f>'実質公債費比率（分子）の構造'!L$45</f>
        <v>13911</v>
      </c>
      <c r="F49" s="161"/>
      <c r="G49" s="161"/>
      <c r="H49" s="161">
        <f>'実質公債費比率（分子）の構造'!M$45</f>
        <v>12769</v>
      </c>
      <c r="I49" s="161"/>
      <c r="J49" s="161"/>
      <c r="K49" s="161">
        <f>'実質公債費比率（分子）の構造'!N$45</f>
        <v>13240</v>
      </c>
      <c r="L49" s="161"/>
      <c r="M49" s="161"/>
      <c r="N49" s="161">
        <f>'実質公債費比率（分子）の構造'!O$45</f>
        <v>13287</v>
      </c>
      <c r="O49" s="161"/>
      <c r="P49" s="161"/>
    </row>
    <row r="50" spans="1:16">
      <c r="A50" s="161" t="s">
        <v>64</v>
      </c>
      <c r="B50" s="161" t="e">
        <f>NA()</f>
        <v>#N/A</v>
      </c>
      <c r="C50" s="161">
        <f>IF(ISNUMBER('実質公債費比率（分子）の構造'!K$53),'実質公債費比率（分子）の構造'!K$53,NA())</f>
        <v>3172</v>
      </c>
      <c r="D50" s="161" t="e">
        <f>NA()</f>
        <v>#N/A</v>
      </c>
      <c r="E50" s="161" t="e">
        <f>NA()</f>
        <v>#N/A</v>
      </c>
      <c r="F50" s="161">
        <f>IF(ISNUMBER('実質公債費比率（分子）の構造'!L$53),'実質公債費比率（分子）の構造'!L$53,NA())</f>
        <v>3602</v>
      </c>
      <c r="G50" s="161" t="e">
        <f>NA()</f>
        <v>#N/A</v>
      </c>
      <c r="H50" s="161" t="e">
        <f>NA()</f>
        <v>#N/A</v>
      </c>
      <c r="I50" s="161">
        <f>IF(ISNUMBER('実質公債費比率（分子）の構造'!M$53),'実質公債費比率（分子）の構造'!M$53,NA())</f>
        <v>3285</v>
      </c>
      <c r="J50" s="161" t="e">
        <f>NA()</f>
        <v>#N/A</v>
      </c>
      <c r="K50" s="161" t="e">
        <f>NA()</f>
        <v>#N/A</v>
      </c>
      <c r="L50" s="161">
        <f>IF(ISNUMBER('実質公債費比率（分子）の構造'!N$53),'実質公債費比率（分子）の構造'!N$53,NA())</f>
        <v>3572</v>
      </c>
      <c r="M50" s="161" t="e">
        <f>NA()</f>
        <v>#N/A</v>
      </c>
      <c r="N50" s="161" t="e">
        <f>NA()</f>
        <v>#N/A</v>
      </c>
      <c r="O50" s="161">
        <f>IF(ISNUMBER('実質公債費比率（分子）の構造'!O$53),'実質公債費比率（分子）の構造'!O$53,NA())</f>
        <v>3538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122404</v>
      </c>
      <c r="E56" s="160"/>
      <c r="F56" s="160"/>
      <c r="G56" s="160">
        <f>'将来負担比率（分子）の構造'!J$52</f>
        <v>126235</v>
      </c>
      <c r="H56" s="160"/>
      <c r="I56" s="160"/>
      <c r="J56" s="160">
        <f>'将来負担比率（分子）の構造'!K$52</f>
        <v>127113</v>
      </c>
      <c r="K56" s="160"/>
      <c r="L56" s="160"/>
      <c r="M56" s="160">
        <f>'将来負担比率（分子）の構造'!L$52</f>
        <v>128960</v>
      </c>
      <c r="N56" s="160"/>
      <c r="O56" s="160"/>
      <c r="P56" s="160">
        <f>'将来負担比率（分子）の構造'!M$52</f>
        <v>130224</v>
      </c>
    </row>
    <row r="57" spans="1:16">
      <c r="A57" s="160" t="s">
        <v>36</v>
      </c>
      <c r="B57" s="160"/>
      <c r="C57" s="160"/>
      <c r="D57" s="160">
        <f>'将来負担比率（分子）の構造'!I$51</f>
        <v>32196</v>
      </c>
      <c r="E57" s="160"/>
      <c r="F57" s="160"/>
      <c r="G57" s="160">
        <f>'将来負担比率（分子）の構造'!J$51</f>
        <v>33522</v>
      </c>
      <c r="H57" s="160"/>
      <c r="I57" s="160"/>
      <c r="J57" s="160">
        <f>'将来負担比率（分子）の構造'!K$51</f>
        <v>34039</v>
      </c>
      <c r="K57" s="160"/>
      <c r="L57" s="160"/>
      <c r="M57" s="160">
        <f>'将来負担比率（分子）の構造'!L$51</f>
        <v>32956</v>
      </c>
      <c r="N57" s="160"/>
      <c r="O57" s="160"/>
      <c r="P57" s="160">
        <f>'将来負担比率（分子）の構造'!M$51</f>
        <v>32649</v>
      </c>
    </row>
    <row r="58" spans="1:16">
      <c r="A58" s="160" t="s">
        <v>35</v>
      </c>
      <c r="B58" s="160"/>
      <c r="C58" s="160"/>
      <c r="D58" s="160">
        <f>'将来負担比率（分子）の構造'!I$50</f>
        <v>38796</v>
      </c>
      <c r="E58" s="160"/>
      <c r="F58" s="160"/>
      <c r="G58" s="160">
        <f>'将来負担比率（分子）の構造'!J$50</f>
        <v>39810</v>
      </c>
      <c r="H58" s="160"/>
      <c r="I58" s="160"/>
      <c r="J58" s="160">
        <f>'将来負担比率（分子）の構造'!K$50</f>
        <v>40857</v>
      </c>
      <c r="K58" s="160"/>
      <c r="L58" s="160"/>
      <c r="M58" s="160">
        <f>'将来負担比率（分子）の構造'!L$50</f>
        <v>36762</v>
      </c>
      <c r="N58" s="160"/>
      <c r="O58" s="160"/>
      <c r="P58" s="160">
        <f>'将来負担比率（分子）の構造'!M$50</f>
        <v>37143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20121</v>
      </c>
      <c r="C62" s="160"/>
      <c r="D62" s="160"/>
      <c r="E62" s="160">
        <f>'将来負担比率（分子）の構造'!J$45</f>
        <v>18129</v>
      </c>
      <c r="F62" s="160"/>
      <c r="G62" s="160"/>
      <c r="H62" s="160">
        <f>'将来負担比率（分子）の構造'!K$45</f>
        <v>17568</v>
      </c>
      <c r="I62" s="160"/>
      <c r="J62" s="160"/>
      <c r="K62" s="160">
        <f>'将来負担比率（分子）の構造'!L$45</f>
        <v>16601</v>
      </c>
      <c r="L62" s="160"/>
      <c r="M62" s="160"/>
      <c r="N62" s="160">
        <f>'将来負担比率（分子）の構造'!M$45</f>
        <v>16182</v>
      </c>
      <c r="O62" s="160"/>
      <c r="P62" s="160"/>
    </row>
    <row r="63" spans="1:16">
      <c r="A63" s="160" t="s">
        <v>28</v>
      </c>
      <c r="B63" s="160" t="str">
        <f>'将来負担比率（分子）の構造'!I$44</f>
        <v>-</v>
      </c>
      <c r="C63" s="160"/>
      <c r="D63" s="160"/>
      <c r="E63" s="160" t="str">
        <f>'将来負担比率（分子）の構造'!J$44</f>
        <v>-</v>
      </c>
      <c r="F63" s="160"/>
      <c r="G63" s="160"/>
      <c r="H63" s="160">
        <f>'将来負担比率（分子）の構造'!K$44</f>
        <v>125</v>
      </c>
      <c r="I63" s="160"/>
      <c r="J63" s="160"/>
      <c r="K63" s="160">
        <f>'将来負担比率（分子）の構造'!L$44</f>
        <v>113</v>
      </c>
      <c r="L63" s="160"/>
      <c r="M63" s="160"/>
      <c r="N63" s="160">
        <f>'将来負担比率（分子）の構造'!M$44</f>
        <v>101</v>
      </c>
      <c r="O63" s="160"/>
      <c r="P63" s="160"/>
    </row>
    <row r="64" spans="1:16">
      <c r="A64" s="160" t="s">
        <v>27</v>
      </c>
      <c r="B64" s="160">
        <f>'将来負担比率（分子）の構造'!I$43</f>
        <v>37562</v>
      </c>
      <c r="C64" s="160"/>
      <c r="D64" s="160"/>
      <c r="E64" s="160">
        <f>'将来負担比率（分子）の構造'!J$43</f>
        <v>34614</v>
      </c>
      <c r="F64" s="160"/>
      <c r="G64" s="160"/>
      <c r="H64" s="160">
        <f>'将来負担比率（分子）の構造'!K$43</f>
        <v>32060</v>
      </c>
      <c r="I64" s="160"/>
      <c r="J64" s="160"/>
      <c r="K64" s="160">
        <f>'将来負担比率（分子）の構造'!L$43</f>
        <v>30886</v>
      </c>
      <c r="L64" s="160"/>
      <c r="M64" s="160"/>
      <c r="N64" s="160">
        <f>'将来負担比率（分子）の構造'!M$43</f>
        <v>29693</v>
      </c>
      <c r="O64" s="160"/>
      <c r="P64" s="160"/>
    </row>
    <row r="65" spans="1:16">
      <c r="A65" s="160" t="s">
        <v>26</v>
      </c>
      <c r="B65" s="160">
        <f>'将来負担比率（分子）の構造'!I$42</f>
        <v>2039</v>
      </c>
      <c r="C65" s="160"/>
      <c r="D65" s="160"/>
      <c r="E65" s="160">
        <f>'将来負担比率（分子）の構造'!J$42</f>
        <v>2306</v>
      </c>
      <c r="F65" s="160"/>
      <c r="G65" s="160"/>
      <c r="H65" s="160">
        <f>'将来負担比率（分子）の構造'!K$42</f>
        <v>2307</v>
      </c>
      <c r="I65" s="160"/>
      <c r="J65" s="160"/>
      <c r="K65" s="160">
        <f>'将来負担比率（分子）の構造'!L$42</f>
        <v>2418</v>
      </c>
      <c r="L65" s="160"/>
      <c r="M65" s="160"/>
      <c r="N65" s="160">
        <f>'将来負担比率（分子）の構造'!M$42</f>
        <v>1635</v>
      </c>
      <c r="O65" s="160"/>
      <c r="P65" s="160"/>
    </row>
    <row r="66" spans="1:16">
      <c r="A66" s="160" t="s">
        <v>25</v>
      </c>
      <c r="B66" s="160">
        <f>'将来負担比率（分子）の構造'!I$41</f>
        <v>134465</v>
      </c>
      <c r="C66" s="160"/>
      <c r="D66" s="160"/>
      <c r="E66" s="160">
        <f>'将来負担比率（分子）の構造'!J$41</f>
        <v>135849</v>
      </c>
      <c r="F66" s="160"/>
      <c r="G66" s="160"/>
      <c r="H66" s="160">
        <f>'将来負担比率（分子）の構造'!K$41</f>
        <v>134011</v>
      </c>
      <c r="I66" s="160"/>
      <c r="J66" s="160"/>
      <c r="K66" s="160">
        <f>'将来負担比率（分子）の構造'!L$41</f>
        <v>133433</v>
      </c>
      <c r="L66" s="160"/>
      <c r="M66" s="160"/>
      <c r="N66" s="160">
        <f>'将来負担比率（分子）の構造'!M$41</f>
        <v>134047</v>
      </c>
      <c r="O66" s="160"/>
      <c r="P66" s="160"/>
    </row>
    <row r="67" spans="1:16">
      <c r="A67" s="160" t="s">
        <v>68</v>
      </c>
      <c r="B67" s="160" t="e">
        <f>NA()</f>
        <v>#N/A</v>
      </c>
      <c r="C67" s="160">
        <f>IF(ISNUMBER('将来負担比率（分子）の構造'!I$53), IF('将来負担比率（分子）の構造'!I$53 &lt; 0, 0, '将来負担比率（分子）の構造'!I$53), NA())</f>
        <v>791</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e">
        <f>#REF!</f>
        <v>#REF!</v>
      </c>
      <c r="C71" s="163" t="e">
        <f>#REF!</f>
        <v>#REF!</v>
      </c>
      <c r="D71" s="163" t="e">
        <f>#REF!</f>
        <v>#REF!</v>
      </c>
    </row>
    <row r="72" spans="1:16">
      <c r="A72" s="163" t="s">
        <v>70</v>
      </c>
      <c r="B72" s="164" t="e">
        <f>#REF!</f>
        <v>#REF!</v>
      </c>
      <c r="C72" s="164" t="e">
        <f>#REF!</f>
        <v>#REF!</v>
      </c>
      <c r="D72" s="164" t="e">
        <f>#REF!</f>
        <v>#REF!</v>
      </c>
    </row>
    <row r="73" spans="1:16">
      <c r="A73" s="163" t="s">
        <v>71</v>
      </c>
      <c r="B73" s="164" t="e">
        <f>#REF!</f>
        <v>#REF!</v>
      </c>
      <c r="C73" s="164" t="e">
        <f>#REF!</f>
        <v>#REF!</v>
      </c>
      <c r="D73" s="164" t="e">
        <f>#REF!</f>
        <v>#REF!</v>
      </c>
    </row>
    <row r="74" spans="1:16">
      <c r="A74" s="163" t="s">
        <v>72</v>
      </c>
      <c r="B74" s="164" t="e">
        <f>#REF!</f>
        <v>#REF!</v>
      </c>
      <c r="C74" s="164" t="e">
        <f>#REF!</f>
        <v>#REF!</v>
      </c>
      <c r="D74" s="164" t="e">
        <f>#REF!</f>
        <v>#REF!</v>
      </c>
    </row>
  </sheetData>
  <sheetProtection algorithmName="SHA-512" hashValue="Nq3ceE+ov2S3/vxJUnYyDb9o2J5ubhJ0xhZWmGeKRLgxTx7/6RZ/V2/6cGbLFV9a81IEczO6DJxhA5oj7D+D9A==" saltValue="0o0YyJKOPjh0WFqnI+j1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H10" workbookViewId="0">
      <selection activeCell="DD49" sqref="DD49:DK49"/>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65987821</v>
      </c>
      <c r="S5" s="707"/>
      <c r="T5" s="707"/>
      <c r="U5" s="707"/>
      <c r="V5" s="707"/>
      <c r="W5" s="707"/>
      <c r="X5" s="707"/>
      <c r="Y5" s="753"/>
      <c r="Z5" s="771">
        <v>41</v>
      </c>
      <c r="AA5" s="771"/>
      <c r="AB5" s="771"/>
      <c r="AC5" s="771"/>
      <c r="AD5" s="772">
        <v>60484703</v>
      </c>
      <c r="AE5" s="772"/>
      <c r="AF5" s="772"/>
      <c r="AG5" s="772"/>
      <c r="AH5" s="772"/>
      <c r="AI5" s="772"/>
      <c r="AJ5" s="772"/>
      <c r="AK5" s="772"/>
      <c r="AL5" s="754">
        <v>77.5</v>
      </c>
      <c r="AM5" s="723"/>
      <c r="AN5" s="723"/>
      <c r="AO5" s="755"/>
      <c r="AP5" s="740" t="s">
        <v>224</v>
      </c>
      <c r="AQ5" s="741"/>
      <c r="AR5" s="741"/>
      <c r="AS5" s="741"/>
      <c r="AT5" s="741"/>
      <c r="AU5" s="741"/>
      <c r="AV5" s="741"/>
      <c r="AW5" s="741"/>
      <c r="AX5" s="741"/>
      <c r="AY5" s="741"/>
      <c r="AZ5" s="741"/>
      <c r="BA5" s="741"/>
      <c r="BB5" s="741"/>
      <c r="BC5" s="741"/>
      <c r="BD5" s="741"/>
      <c r="BE5" s="741"/>
      <c r="BF5" s="742"/>
      <c r="BG5" s="641">
        <v>58865225</v>
      </c>
      <c r="BH5" s="644"/>
      <c r="BI5" s="644"/>
      <c r="BJ5" s="644"/>
      <c r="BK5" s="644"/>
      <c r="BL5" s="644"/>
      <c r="BM5" s="644"/>
      <c r="BN5" s="645"/>
      <c r="BO5" s="703">
        <v>89.2</v>
      </c>
      <c r="BP5" s="703"/>
      <c r="BQ5" s="703"/>
      <c r="BR5" s="703"/>
      <c r="BS5" s="704" t="s">
        <v>225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217</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c r="B6" s="638" t="s">
        <v>229</v>
      </c>
      <c r="C6" s="639"/>
      <c r="D6" s="639"/>
      <c r="E6" s="639"/>
      <c r="F6" s="639"/>
      <c r="G6" s="639"/>
      <c r="H6" s="639"/>
      <c r="I6" s="639"/>
      <c r="J6" s="639"/>
      <c r="K6" s="639"/>
      <c r="L6" s="639"/>
      <c r="M6" s="639"/>
      <c r="N6" s="639"/>
      <c r="O6" s="639"/>
      <c r="P6" s="639"/>
      <c r="Q6" s="640"/>
      <c r="R6" s="641">
        <v>1061159</v>
      </c>
      <c r="S6" s="644"/>
      <c r="T6" s="644"/>
      <c r="U6" s="644"/>
      <c r="V6" s="644"/>
      <c r="W6" s="644"/>
      <c r="X6" s="644"/>
      <c r="Y6" s="645"/>
      <c r="Z6" s="703">
        <v>0.7</v>
      </c>
      <c r="AA6" s="703"/>
      <c r="AB6" s="703"/>
      <c r="AC6" s="703"/>
      <c r="AD6" s="704">
        <v>1061159</v>
      </c>
      <c r="AE6" s="704"/>
      <c r="AF6" s="704"/>
      <c r="AG6" s="704"/>
      <c r="AH6" s="704"/>
      <c r="AI6" s="704"/>
      <c r="AJ6" s="704"/>
      <c r="AK6" s="704"/>
      <c r="AL6" s="646">
        <v>1.4</v>
      </c>
      <c r="AM6" s="647"/>
      <c r="AN6" s="647"/>
      <c r="AO6" s="705"/>
      <c r="AP6" s="638" t="s">
        <v>230</v>
      </c>
      <c r="AQ6" s="639"/>
      <c r="AR6" s="639"/>
      <c r="AS6" s="639"/>
      <c r="AT6" s="639"/>
      <c r="AU6" s="639"/>
      <c r="AV6" s="639"/>
      <c r="AW6" s="639"/>
      <c r="AX6" s="639"/>
      <c r="AY6" s="639"/>
      <c r="AZ6" s="639"/>
      <c r="BA6" s="639"/>
      <c r="BB6" s="639"/>
      <c r="BC6" s="639"/>
      <c r="BD6" s="639"/>
      <c r="BE6" s="639"/>
      <c r="BF6" s="640"/>
      <c r="BG6" s="641">
        <v>58865225</v>
      </c>
      <c r="BH6" s="644"/>
      <c r="BI6" s="644"/>
      <c r="BJ6" s="644"/>
      <c r="BK6" s="644"/>
      <c r="BL6" s="644"/>
      <c r="BM6" s="644"/>
      <c r="BN6" s="645"/>
      <c r="BO6" s="703">
        <v>89.2</v>
      </c>
      <c r="BP6" s="703"/>
      <c r="BQ6" s="703"/>
      <c r="BR6" s="703"/>
      <c r="BS6" s="704" t="s">
        <v>130</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774908</v>
      </c>
      <c r="CS6" s="644"/>
      <c r="CT6" s="644"/>
      <c r="CU6" s="644"/>
      <c r="CV6" s="644"/>
      <c r="CW6" s="644"/>
      <c r="CX6" s="644"/>
      <c r="CY6" s="645"/>
      <c r="CZ6" s="754">
        <v>0.5</v>
      </c>
      <c r="DA6" s="723"/>
      <c r="DB6" s="723"/>
      <c r="DC6" s="757"/>
      <c r="DD6" s="649" t="s">
        <v>130</v>
      </c>
      <c r="DE6" s="644"/>
      <c r="DF6" s="644"/>
      <c r="DG6" s="644"/>
      <c r="DH6" s="644"/>
      <c r="DI6" s="644"/>
      <c r="DJ6" s="644"/>
      <c r="DK6" s="644"/>
      <c r="DL6" s="644"/>
      <c r="DM6" s="644"/>
      <c r="DN6" s="644"/>
      <c r="DO6" s="644"/>
      <c r="DP6" s="645"/>
      <c r="DQ6" s="649">
        <v>774793</v>
      </c>
      <c r="DR6" s="644"/>
      <c r="DS6" s="644"/>
      <c r="DT6" s="644"/>
      <c r="DU6" s="644"/>
      <c r="DV6" s="644"/>
      <c r="DW6" s="644"/>
      <c r="DX6" s="644"/>
      <c r="DY6" s="644"/>
      <c r="DZ6" s="644"/>
      <c r="EA6" s="644"/>
      <c r="EB6" s="644"/>
      <c r="EC6" s="684"/>
    </row>
    <row r="7" spans="2:143" ht="11.25" customHeight="1">
      <c r="B7" s="638" t="s">
        <v>232</v>
      </c>
      <c r="C7" s="639"/>
      <c r="D7" s="639"/>
      <c r="E7" s="639"/>
      <c r="F7" s="639"/>
      <c r="G7" s="639"/>
      <c r="H7" s="639"/>
      <c r="I7" s="639"/>
      <c r="J7" s="639"/>
      <c r="K7" s="639"/>
      <c r="L7" s="639"/>
      <c r="M7" s="639"/>
      <c r="N7" s="639"/>
      <c r="O7" s="639"/>
      <c r="P7" s="639"/>
      <c r="Q7" s="640"/>
      <c r="R7" s="641">
        <v>158235</v>
      </c>
      <c r="S7" s="644"/>
      <c r="T7" s="644"/>
      <c r="U7" s="644"/>
      <c r="V7" s="644"/>
      <c r="W7" s="644"/>
      <c r="X7" s="644"/>
      <c r="Y7" s="645"/>
      <c r="Z7" s="703">
        <v>0.1</v>
      </c>
      <c r="AA7" s="703"/>
      <c r="AB7" s="703"/>
      <c r="AC7" s="703"/>
      <c r="AD7" s="704">
        <v>158235</v>
      </c>
      <c r="AE7" s="704"/>
      <c r="AF7" s="704"/>
      <c r="AG7" s="704"/>
      <c r="AH7" s="704"/>
      <c r="AI7" s="704"/>
      <c r="AJ7" s="704"/>
      <c r="AK7" s="704"/>
      <c r="AL7" s="646">
        <v>0.2</v>
      </c>
      <c r="AM7" s="647"/>
      <c r="AN7" s="647"/>
      <c r="AO7" s="705"/>
      <c r="AP7" s="638" t="s">
        <v>233</v>
      </c>
      <c r="AQ7" s="639"/>
      <c r="AR7" s="639"/>
      <c r="AS7" s="639"/>
      <c r="AT7" s="639"/>
      <c r="AU7" s="639"/>
      <c r="AV7" s="639"/>
      <c r="AW7" s="639"/>
      <c r="AX7" s="639"/>
      <c r="AY7" s="639"/>
      <c r="AZ7" s="639"/>
      <c r="BA7" s="639"/>
      <c r="BB7" s="639"/>
      <c r="BC7" s="639"/>
      <c r="BD7" s="639"/>
      <c r="BE7" s="639"/>
      <c r="BF7" s="640"/>
      <c r="BG7" s="641">
        <v>29333500</v>
      </c>
      <c r="BH7" s="644"/>
      <c r="BI7" s="644"/>
      <c r="BJ7" s="644"/>
      <c r="BK7" s="644"/>
      <c r="BL7" s="644"/>
      <c r="BM7" s="644"/>
      <c r="BN7" s="645"/>
      <c r="BO7" s="703">
        <v>44.5</v>
      </c>
      <c r="BP7" s="703"/>
      <c r="BQ7" s="703"/>
      <c r="BR7" s="703"/>
      <c r="BS7" s="704" t="s">
        <v>130</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14997133</v>
      </c>
      <c r="CS7" s="644"/>
      <c r="CT7" s="644"/>
      <c r="CU7" s="644"/>
      <c r="CV7" s="644"/>
      <c r="CW7" s="644"/>
      <c r="CX7" s="644"/>
      <c r="CY7" s="645"/>
      <c r="CZ7" s="703">
        <v>9.8000000000000007</v>
      </c>
      <c r="DA7" s="703"/>
      <c r="DB7" s="703"/>
      <c r="DC7" s="703"/>
      <c r="DD7" s="649">
        <v>2444951</v>
      </c>
      <c r="DE7" s="644"/>
      <c r="DF7" s="644"/>
      <c r="DG7" s="644"/>
      <c r="DH7" s="644"/>
      <c r="DI7" s="644"/>
      <c r="DJ7" s="644"/>
      <c r="DK7" s="644"/>
      <c r="DL7" s="644"/>
      <c r="DM7" s="644"/>
      <c r="DN7" s="644"/>
      <c r="DO7" s="644"/>
      <c r="DP7" s="645"/>
      <c r="DQ7" s="649">
        <v>11524183</v>
      </c>
      <c r="DR7" s="644"/>
      <c r="DS7" s="644"/>
      <c r="DT7" s="644"/>
      <c r="DU7" s="644"/>
      <c r="DV7" s="644"/>
      <c r="DW7" s="644"/>
      <c r="DX7" s="644"/>
      <c r="DY7" s="644"/>
      <c r="DZ7" s="644"/>
      <c r="EA7" s="644"/>
      <c r="EB7" s="644"/>
      <c r="EC7" s="684"/>
    </row>
    <row r="8" spans="2:143" ht="11.25" customHeight="1">
      <c r="B8" s="638" t="s">
        <v>235</v>
      </c>
      <c r="C8" s="639"/>
      <c r="D8" s="639"/>
      <c r="E8" s="639"/>
      <c r="F8" s="639"/>
      <c r="G8" s="639"/>
      <c r="H8" s="639"/>
      <c r="I8" s="639"/>
      <c r="J8" s="639"/>
      <c r="K8" s="639"/>
      <c r="L8" s="639"/>
      <c r="M8" s="639"/>
      <c r="N8" s="639"/>
      <c r="O8" s="639"/>
      <c r="P8" s="639"/>
      <c r="Q8" s="640"/>
      <c r="R8" s="641">
        <v>311327</v>
      </c>
      <c r="S8" s="644"/>
      <c r="T8" s="644"/>
      <c r="U8" s="644"/>
      <c r="V8" s="644"/>
      <c r="W8" s="644"/>
      <c r="X8" s="644"/>
      <c r="Y8" s="645"/>
      <c r="Z8" s="703">
        <v>0.2</v>
      </c>
      <c r="AA8" s="703"/>
      <c r="AB8" s="703"/>
      <c r="AC8" s="703"/>
      <c r="AD8" s="704">
        <v>311327</v>
      </c>
      <c r="AE8" s="704"/>
      <c r="AF8" s="704"/>
      <c r="AG8" s="704"/>
      <c r="AH8" s="704"/>
      <c r="AI8" s="704"/>
      <c r="AJ8" s="704"/>
      <c r="AK8" s="704"/>
      <c r="AL8" s="646">
        <v>0.4</v>
      </c>
      <c r="AM8" s="647"/>
      <c r="AN8" s="647"/>
      <c r="AO8" s="705"/>
      <c r="AP8" s="638" t="s">
        <v>236</v>
      </c>
      <c r="AQ8" s="639"/>
      <c r="AR8" s="639"/>
      <c r="AS8" s="639"/>
      <c r="AT8" s="639"/>
      <c r="AU8" s="639"/>
      <c r="AV8" s="639"/>
      <c r="AW8" s="639"/>
      <c r="AX8" s="639"/>
      <c r="AY8" s="639"/>
      <c r="AZ8" s="639"/>
      <c r="BA8" s="639"/>
      <c r="BB8" s="639"/>
      <c r="BC8" s="639"/>
      <c r="BD8" s="639"/>
      <c r="BE8" s="639"/>
      <c r="BF8" s="640"/>
      <c r="BG8" s="641">
        <v>696317</v>
      </c>
      <c r="BH8" s="644"/>
      <c r="BI8" s="644"/>
      <c r="BJ8" s="644"/>
      <c r="BK8" s="644"/>
      <c r="BL8" s="644"/>
      <c r="BM8" s="644"/>
      <c r="BN8" s="645"/>
      <c r="BO8" s="703">
        <v>1.1000000000000001</v>
      </c>
      <c r="BP8" s="703"/>
      <c r="BQ8" s="703"/>
      <c r="BR8" s="703"/>
      <c r="BS8" s="649" t="s">
        <v>130</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59960000</v>
      </c>
      <c r="CS8" s="644"/>
      <c r="CT8" s="644"/>
      <c r="CU8" s="644"/>
      <c r="CV8" s="644"/>
      <c r="CW8" s="644"/>
      <c r="CX8" s="644"/>
      <c r="CY8" s="645"/>
      <c r="CZ8" s="703">
        <v>39</v>
      </c>
      <c r="DA8" s="703"/>
      <c r="DB8" s="703"/>
      <c r="DC8" s="703"/>
      <c r="DD8" s="649">
        <v>855822</v>
      </c>
      <c r="DE8" s="644"/>
      <c r="DF8" s="644"/>
      <c r="DG8" s="644"/>
      <c r="DH8" s="644"/>
      <c r="DI8" s="644"/>
      <c r="DJ8" s="644"/>
      <c r="DK8" s="644"/>
      <c r="DL8" s="644"/>
      <c r="DM8" s="644"/>
      <c r="DN8" s="644"/>
      <c r="DO8" s="644"/>
      <c r="DP8" s="645"/>
      <c r="DQ8" s="649">
        <v>28384720</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362886</v>
      </c>
      <c r="S9" s="644"/>
      <c r="T9" s="644"/>
      <c r="U9" s="644"/>
      <c r="V9" s="644"/>
      <c r="W9" s="644"/>
      <c r="X9" s="644"/>
      <c r="Y9" s="645"/>
      <c r="Z9" s="703">
        <v>0.2</v>
      </c>
      <c r="AA9" s="703"/>
      <c r="AB9" s="703"/>
      <c r="AC9" s="703"/>
      <c r="AD9" s="704">
        <v>362886</v>
      </c>
      <c r="AE9" s="704"/>
      <c r="AF9" s="704"/>
      <c r="AG9" s="704"/>
      <c r="AH9" s="704"/>
      <c r="AI9" s="704"/>
      <c r="AJ9" s="704"/>
      <c r="AK9" s="704"/>
      <c r="AL9" s="646">
        <v>0.5</v>
      </c>
      <c r="AM9" s="647"/>
      <c r="AN9" s="647"/>
      <c r="AO9" s="705"/>
      <c r="AP9" s="638" t="s">
        <v>239</v>
      </c>
      <c r="AQ9" s="639"/>
      <c r="AR9" s="639"/>
      <c r="AS9" s="639"/>
      <c r="AT9" s="639"/>
      <c r="AU9" s="639"/>
      <c r="AV9" s="639"/>
      <c r="AW9" s="639"/>
      <c r="AX9" s="639"/>
      <c r="AY9" s="639"/>
      <c r="AZ9" s="639"/>
      <c r="BA9" s="639"/>
      <c r="BB9" s="639"/>
      <c r="BC9" s="639"/>
      <c r="BD9" s="639"/>
      <c r="BE9" s="639"/>
      <c r="BF9" s="640"/>
      <c r="BG9" s="641">
        <v>23428218</v>
      </c>
      <c r="BH9" s="644"/>
      <c r="BI9" s="644"/>
      <c r="BJ9" s="644"/>
      <c r="BK9" s="644"/>
      <c r="BL9" s="644"/>
      <c r="BM9" s="644"/>
      <c r="BN9" s="645"/>
      <c r="BO9" s="703">
        <v>35.5</v>
      </c>
      <c r="BP9" s="703"/>
      <c r="BQ9" s="703"/>
      <c r="BR9" s="703"/>
      <c r="BS9" s="649" t="s">
        <v>130</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12233989</v>
      </c>
      <c r="CS9" s="644"/>
      <c r="CT9" s="644"/>
      <c r="CU9" s="644"/>
      <c r="CV9" s="644"/>
      <c r="CW9" s="644"/>
      <c r="CX9" s="644"/>
      <c r="CY9" s="645"/>
      <c r="CZ9" s="703">
        <v>8</v>
      </c>
      <c r="DA9" s="703"/>
      <c r="DB9" s="703"/>
      <c r="DC9" s="703"/>
      <c r="DD9" s="649">
        <v>601866</v>
      </c>
      <c r="DE9" s="644"/>
      <c r="DF9" s="644"/>
      <c r="DG9" s="644"/>
      <c r="DH9" s="644"/>
      <c r="DI9" s="644"/>
      <c r="DJ9" s="644"/>
      <c r="DK9" s="644"/>
      <c r="DL9" s="644"/>
      <c r="DM9" s="644"/>
      <c r="DN9" s="644"/>
      <c r="DO9" s="644"/>
      <c r="DP9" s="645"/>
      <c r="DQ9" s="649">
        <v>11094582</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225</v>
      </c>
      <c r="S10" s="644"/>
      <c r="T10" s="644"/>
      <c r="U10" s="644"/>
      <c r="V10" s="644"/>
      <c r="W10" s="644"/>
      <c r="X10" s="644"/>
      <c r="Y10" s="645"/>
      <c r="Z10" s="703" t="s">
        <v>130</v>
      </c>
      <c r="AA10" s="703"/>
      <c r="AB10" s="703"/>
      <c r="AC10" s="703"/>
      <c r="AD10" s="704" t="s">
        <v>130</v>
      </c>
      <c r="AE10" s="704"/>
      <c r="AF10" s="704"/>
      <c r="AG10" s="704"/>
      <c r="AH10" s="704"/>
      <c r="AI10" s="704"/>
      <c r="AJ10" s="704"/>
      <c r="AK10" s="704"/>
      <c r="AL10" s="646" t="s">
        <v>225</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1344727</v>
      </c>
      <c r="BH10" s="644"/>
      <c r="BI10" s="644"/>
      <c r="BJ10" s="644"/>
      <c r="BK10" s="644"/>
      <c r="BL10" s="644"/>
      <c r="BM10" s="644"/>
      <c r="BN10" s="645"/>
      <c r="BO10" s="703">
        <v>2</v>
      </c>
      <c r="BP10" s="703"/>
      <c r="BQ10" s="703"/>
      <c r="BR10" s="703"/>
      <c r="BS10" s="649" t="s">
        <v>225</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79587</v>
      </c>
      <c r="CS10" s="644"/>
      <c r="CT10" s="644"/>
      <c r="CU10" s="644"/>
      <c r="CV10" s="644"/>
      <c r="CW10" s="644"/>
      <c r="CX10" s="644"/>
      <c r="CY10" s="645"/>
      <c r="CZ10" s="703">
        <v>0.1</v>
      </c>
      <c r="DA10" s="703"/>
      <c r="DB10" s="703"/>
      <c r="DC10" s="703"/>
      <c r="DD10" s="649">
        <v>497</v>
      </c>
      <c r="DE10" s="644"/>
      <c r="DF10" s="644"/>
      <c r="DG10" s="644"/>
      <c r="DH10" s="644"/>
      <c r="DI10" s="644"/>
      <c r="DJ10" s="644"/>
      <c r="DK10" s="644"/>
      <c r="DL10" s="644"/>
      <c r="DM10" s="644"/>
      <c r="DN10" s="644"/>
      <c r="DO10" s="644"/>
      <c r="DP10" s="645"/>
      <c r="DQ10" s="649">
        <v>72024</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130</v>
      </c>
      <c r="S11" s="644"/>
      <c r="T11" s="644"/>
      <c r="U11" s="644"/>
      <c r="V11" s="644"/>
      <c r="W11" s="644"/>
      <c r="X11" s="644"/>
      <c r="Y11" s="645"/>
      <c r="Z11" s="703" t="s">
        <v>245</v>
      </c>
      <c r="AA11" s="703"/>
      <c r="AB11" s="703"/>
      <c r="AC11" s="703"/>
      <c r="AD11" s="704" t="s">
        <v>130</v>
      </c>
      <c r="AE11" s="704"/>
      <c r="AF11" s="704"/>
      <c r="AG11" s="704"/>
      <c r="AH11" s="704"/>
      <c r="AI11" s="704"/>
      <c r="AJ11" s="704"/>
      <c r="AK11" s="704"/>
      <c r="AL11" s="646" t="s">
        <v>225</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3864238</v>
      </c>
      <c r="BH11" s="644"/>
      <c r="BI11" s="644"/>
      <c r="BJ11" s="644"/>
      <c r="BK11" s="644"/>
      <c r="BL11" s="644"/>
      <c r="BM11" s="644"/>
      <c r="BN11" s="645"/>
      <c r="BO11" s="703">
        <v>5.9</v>
      </c>
      <c r="BP11" s="703"/>
      <c r="BQ11" s="703"/>
      <c r="BR11" s="703"/>
      <c r="BS11" s="649" t="s">
        <v>130</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1146522</v>
      </c>
      <c r="CS11" s="644"/>
      <c r="CT11" s="644"/>
      <c r="CU11" s="644"/>
      <c r="CV11" s="644"/>
      <c r="CW11" s="644"/>
      <c r="CX11" s="644"/>
      <c r="CY11" s="645"/>
      <c r="CZ11" s="703">
        <v>0.7</v>
      </c>
      <c r="DA11" s="703"/>
      <c r="DB11" s="703"/>
      <c r="DC11" s="703"/>
      <c r="DD11" s="649">
        <v>459642</v>
      </c>
      <c r="DE11" s="644"/>
      <c r="DF11" s="644"/>
      <c r="DG11" s="644"/>
      <c r="DH11" s="644"/>
      <c r="DI11" s="644"/>
      <c r="DJ11" s="644"/>
      <c r="DK11" s="644"/>
      <c r="DL11" s="644"/>
      <c r="DM11" s="644"/>
      <c r="DN11" s="644"/>
      <c r="DO11" s="644"/>
      <c r="DP11" s="645"/>
      <c r="DQ11" s="649">
        <v>886547</v>
      </c>
      <c r="DR11" s="644"/>
      <c r="DS11" s="644"/>
      <c r="DT11" s="644"/>
      <c r="DU11" s="644"/>
      <c r="DV11" s="644"/>
      <c r="DW11" s="644"/>
      <c r="DX11" s="644"/>
      <c r="DY11" s="644"/>
      <c r="DZ11" s="644"/>
      <c r="EA11" s="644"/>
      <c r="EB11" s="644"/>
      <c r="EC11" s="684"/>
    </row>
    <row r="12" spans="2:143" ht="11.25" customHeight="1">
      <c r="B12" s="638" t="s">
        <v>248</v>
      </c>
      <c r="C12" s="639"/>
      <c r="D12" s="639"/>
      <c r="E12" s="639"/>
      <c r="F12" s="639"/>
      <c r="G12" s="639"/>
      <c r="H12" s="639"/>
      <c r="I12" s="639"/>
      <c r="J12" s="639"/>
      <c r="K12" s="639"/>
      <c r="L12" s="639"/>
      <c r="M12" s="639"/>
      <c r="N12" s="639"/>
      <c r="O12" s="639"/>
      <c r="P12" s="639"/>
      <c r="Q12" s="640"/>
      <c r="R12" s="641">
        <v>7425833</v>
      </c>
      <c r="S12" s="644"/>
      <c r="T12" s="644"/>
      <c r="U12" s="644"/>
      <c r="V12" s="644"/>
      <c r="W12" s="644"/>
      <c r="X12" s="644"/>
      <c r="Y12" s="645"/>
      <c r="Z12" s="703">
        <v>4.5999999999999996</v>
      </c>
      <c r="AA12" s="703"/>
      <c r="AB12" s="703"/>
      <c r="AC12" s="703"/>
      <c r="AD12" s="704">
        <v>7425833</v>
      </c>
      <c r="AE12" s="704"/>
      <c r="AF12" s="704"/>
      <c r="AG12" s="704"/>
      <c r="AH12" s="704"/>
      <c r="AI12" s="704"/>
      <c r="AJ12" s="704"/>
      <c r="AK12" s="704"/>
      <c r="AL12" s="646">
        <v>9.5</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26125566</v>
      </c>
      <c r="BH12" s="644"/>
      <c r="BI12" s="644"/>
      <c r="BJ12" s="644"/>
      <c r="BK12" s="644"/>
      <c r="BL12" s="644"/>
      <c r="BM12" s="644"/>
      <c r="BN12" s="645"/>
      <c r="BO12" s="703">
        <v>39.6</v>
      </c>
      <c r="BP12" s="703"/>
      <c r="BQ12" s="703"/>
      <c r="BR12" s="703"/>
      <c r="BS12" s="649" t="s">
        <v>131</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9444285</v>
      </c>
      <c r="CS12" s="644"/>
      <c r="CT12" s="644"/>
      <c r="CU12" s="644"/>
      <c r="CV12" s="644"/>
      <c r="CW12" s="644"/>
      <c r="CX12" s="644"/>
      <c r="CY12" s="645"/>
      <c r="CZ12" s="703">
        <v>6.1</v>
      </c>
      <c r="DA12" s="703"/>
      <c r="DB12" s="703"/>
      <c r="DC12" s="703"/>
      <c r="DD12" s="649">
        <v>118707</v>
      </c>
      <c r="DE12" s="644"/>
      <c r="DF12" s="644"/>
      <c r="DG12" s="644"/>
      <c r="DH12" s="644"/>
      <c r="DI12" s="644"/>
      <c r="DJ12" s="644"/>
      <c r="DK12" s="644"/>
      <c r="DL12" s="644"/>
      <c r="DM12" s="644"/>
      <c r="DN12" s="644"/>
      <c r="DO12" s="644"/>
      <c r="DP12" s="645"/>
      <c r="DQ12" s="649">
        <v>2008037</v>
      </c>
      <c r="DR12" s="644"/>
      <c r="DS12" s="644"/>
      <c r="DT12" s="644"/>
      <c r="DU12" s="644"/>
      <c r="DV12" s="644"/>
      <c r="DW12" s="644"/>
      <c r="DX12" s="644"/>
      <c r="DY12" s="644"/>
      <c r="DZ12" s="644"/>
      <c r="EA12" s="644"/>
      <c r="EB12" s="644"/>
      <c r="EC12" s="684"/>
    </row>
    <row r="13" spans="2:143" ht="11.25" customHeight="1">
      <c r="B13" s="638" t="s">
        <v>251</v>
      </c>
      <c r="C13" s="639"/>
      <c r="D13" s="639"/>
      <c r="E13" s="639"/>
      <c r="F13" s="639"/>
      <c r="G13" s="639"/>
      <c r="H13" s="639"/>
      <c r="I13" s="639"/>
      <c r="J13" s="639"/>
      <c r="K13" s="639"/>
      <c r="L13" s="639"/>
      <c r="M13" s="639"/>
      <c r="N13" s="639"/>
      <c r="O13" s="639"/>
      <c r="P13" s="639"/>
      <c r="Q13" s="640"/>
      <c r="R13" s="641">
        <v>19165</v>
      </c>
      <c r="S13" s="644"/>
      <c r="T13" s="644"/>
      <c r="U13" s="644"/>
      <c r="V13" s="644"/>
      <c r="W13" s="644"/>
      <c r="X13" s="644"/>
      <c r="Y13" s="645"/>
      <c r="Z13" s="703">
        <v>0</v>
      </c>
      <c r="AA13" s="703"/>
      <c r="AB13" s="703"/>
      <c r="AC13" s="703"/>
      <c r="AD13" s="704">
        <v>19165</v>
      </c>
      <c r="AE13" s="704"/>
      <c r="AF13" s="704"/>
      <c r="AG13" s="704"/>
      <c r="AH13" s="704"/>
      <c r="AI13" s="704"/>
      <c r="AJ13" s="704"/>
      <c r="AK13" s="704"/>
      <c r="AL13" s="646">
        <v>0</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26068899</v>
      </c>
      <c r="BH13" s="644"/>
      <c r="BI13" s="644"/>
      <c r="BJ13" s="644"/>
      <c r="BK13" s="644"/>
      <c r="BL13" s="644"/>
      <c r="BM13" s="644"/>
      <c r="BN13" s="645"/>
      <c r="BO13" s="703">
        <v>39.5</v>
      </c>
      <c r="BP13" s="703"/>
      <c r="BQ13" s="703"/>
      <c r="BR13" s="703"/>
      <c r="BS13" s="649" t="s">
        <v>225</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18102960</v>
      </c>
      <c r="CS13" s="644"/>
      <c r="CT13" s="644"/>
      <c r="CU13" s="644"/>
      <c r="CV13" s="644"/>
      <c r="CW13" s="644"/>
      <c r="CX13" s="644"/>
      <c r="CY13" s="645"/>
      <c r="CZ13" s="703">
        <v>11.8</v>
      </c>
      <c r="DA13" s="703"/>
      <c r="DB13" s="703"/>
      <c r="DC13" s="703"/>
      <c r="DD13" s="649">
        <v>10968853</v>
      </c>
      <c r="DE13" s="644"/>
      <c r="DF13" s="644"/>
      <c r="DG13" s="644"/>
      <c r="DH13" s="644"/>
      <c r="DI13" s="644"/>
      <c r="DJ13" s="644"/>
      <c r="DK13" s="644"/>
      <c r="DL13" s="644"/>
      <c r="DM13" s="644"/>
      <c r="DN13" s="644"/>
      <c r="DO13" s="644"/>
      <c r="DP13" s="645"/>
      <c r="DQ13" s="649">
        <v>9736643</v>
      </c>
      <c r="DR13" s="644"/>
      <c r="DS13" s="644"/>
      <c r="DT13" s="644"/>
      <c r="DU13" s="644"/>
      <c r="DV13" s="644"/>
      <c r="DW13" s="644"/>
      <c r="DX13" s="644"/>
      <c r="DY13" s="644"/>
      <c r="DZ13" s="644"/>
      <c r="EA13" s="644"/>
      <c r="EB13" s="644"/>
      <c r="EC13" s="684"/>
    </row>
    <row r="14" spans="2:143" ht="11.25" customHeight="1">
      <c r="B14" s="638" t="s">
        <v>254</v>
      </c>
      <c r="C14" s="639"/>
      <c r="D14" s="639"/>
      <c r="E14" s="639"/>
      <c r="F14" s="639"/>
      <c r="G14" s="639"/>
      <c r="H14" s="639"/>
      <c r="I14" s="639"/>
      <c r="J14" s="639"/>
      <c r="K14" s="639"/>
      <c r="L14" s="639"/>
      <c r="M14" s="639"/>
      <c r="N14" s="639"/>
      <c r="O14" s="639"/>
      <c r="P14" s="639"/>
      <c r="Q14" s="640"/>
      <c r="R14" s="641" t="s">
        <v>130</v>
      </c>
      <c r="S14" s="644"/>
      <c r="T14" s="644"/>
      <c r="U14" s="644"/>
      <c r="V14" s="644"/>
      <c r="W14" s="644"/>
      <c r="X14" s="644"/>
      <c r="Y14" s="645"/>
      <c r="Z14" s="703" t="s">
        <v>245</v>
      </c>
      <c r="AA14" s="703"/>
      <c r="AB14" s="703"/>
      <c r="AC14" s="703"/>
      <c r="AD14" s="704" t="s">
        <v>131</v>
      </c>
      <c r="AE14" s="704"/>
      <c r="AF14" s="704"/>
      <c r="AG14" s="704"/>
      <c r="AH14" s="704"/>
      <c r="AI14" s="704"/>
      <c r="AJ14" s="704"/>
      <c r="AK14" s="704"/>
      <c r="AL14" s="646" t="s">
        <v>225</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803273</v>
      </c>
      <c r="BH14" s="644"/>
      <c r="BI14" s="644"/>
      <c r="BJ14" s="644"/>
      <c r="BK14" s="644"/>
      <c r="BL14" s="644"/>
      <c r="BM14" s="644"/>
      <c r="BN14" s="645"/>
      <c r="BO14" s="703">
        <v>1.2</v>
      </c>
      <c r="BP14" s="703"/>
      <c r="BQ14" s="703"/>
      <c r="BR14" s="703"/>
      <c r="BS14" s="649" t="s">
        <v>130</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6529669</v>
      </c>
      <c r="CS14" s="644"/>
      <c r="CT14" s="644"/>
      <c r="CU14" s="644"/>
      <c r="CV14" s="644"/>
      <c r="CW14" s="644"/>
      <c r="CX14" s="644"/>
      <c r="CY14" s="645"/>
      <c r="CZ14" s="703">
        <v>4.2</v>
      </c>
      <c r="DA14" s="703"/>
      <c r="DB14" s="703"/>
      <c r="DC14" s="703"/>
      <c r="DD14" s="649">
        <v>1255435</v>
      </c>
      <c r="DE14" s="644"/>
      <c r="DF14" s="644"/>
      <c r="DG14" s="644"/>
      <c r="DH14" s="644"/>
      <c r="DI14" s="644"/>
      <c r="DJ14" s="644"/>
      <c r="DK14" s="644"/>
      <c r="DL14" s="644"/>
      <c r="DM14" s="644"/>
      <c r="DN14" s="644"/>
      <c r="DO14" s="644"/>
      <c r="DP14" s="645"/>
      <c r="DQ14" s="649">
        <v>4340723</v>
      </c>
      <c r="DR14" s="644"/>
      <c r="DS14" s="644"/>
      <c r="DT14" s="644"/>
      <c r="DU14" s="644"/>
      <c r="DV14" s="644"/>
      <c r="DW14" s="644"/>
      <c r="DX14" s="644"/>
      <c r="DY14" s="644"/>
      <c r="DZ14" s="644"/>
      <c r="EA14" s="644"/>
      <c r="EB14" s="644"/>
      <c r="EC14" s="684"/>
    </row>
    <row r="15" spans="2:143" ht="11.25" customHeight="1">
      <c r="B15" s="638" t="s">
        <v>257</v>
      </c>
      <c r="C15" s="639"/>
      <c r="D15" s="639"/>
      <c r="E15" s="639"/>
      <c r="F15" s="639"/>
      <c r="G15" s="639"/>
      <c r="H15" s="639"/>
      <c r="I15" s="639"/>
      <c r="J15" s="639"/>
      <c r="K15" s="639"/>
      <c r="L15" s="639"/>
      <c r="M15" s="639"/>
      <c r="N15" s="639"/>
      <c r="O15" s="639"/>
      <c r="P15" s="639"/>
      <c r="Q15" s="640"/>
      <c r="R15" s="641">
        <v>326572</v>
      </c>
      <c r="S15" s="644"/>
      <c r="T15" s="644"/>
      <c r="U15" s="644"/>
      <c r="V15" s="644"/>
      <c r="W15" s="644"/>
      <c r="X15" s="644"/>
      <c r="Y15" s="645"/>
      <c r="Z15" s="703">
        <v>0.2</v>
      </c>
      <c r="AA15" s="703"/>
      <c r="AB15" s="703"/>
      <c r="AC15" s="703"/>
      <c r="AD15" s="704">
        <v>326572</v>
      </c>
      <c r="AE15" s="704"/>
      <c r="AF15" s="704"/>
      <c r="AG15" s="704"/>
      <c r="AH15" s="704"/>
      <c r="AI15" s="704"/>
      <c r="AJ15" s="704"/>
      <c r="AK15" s="704"/>
      <c r="AL15" s="646">
        <v>0.4</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2602886</v>
      </c>
      <c r="BH15" s="644"/>
      <c r="BI15" s="644"/>
      <c r="BJ15" s="644"/>
      <c r="BK15" s="644"/>
      <c r="BL15" s="644"/>
      <c r="BM15" s="644"/>
      <c r="BN15" s="645"/>
      <c r="BO15" s="703">
        <v>3.9</v>
      </c>
      <c r="BP15" s="703"/>
      <c r="BQ15" s="703"/>
      <c r="BR15" s="703"/>
      <c r="BS15" s="649" t="s">
        <v>225</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17133399</v>
      </c>
      <c r="CS15" s="644"/>
      <c r="CT15" s="644"/>
      <c r="CU15" s="644"/>
      <c r="CV15" s="644"/>
      <c r="CW15" s="644"/>
      <c r="CX15" s="644"/>
      <c r="CY15" s="645"/>
      <c r="CZ15" s="703">
        <v>11.1</v>
      </c>
      <c r="DA15" s="703"/>
      <c r="DB15" s="703"/>
      <c r="DC15" s="703"/>
      <c r="DD15" s="649">
        <v>2775470</v>
      </c>
      <c r="DE15" s="644"/>
      <c r="DF15" s="644"/>
      <c r="DG15" s="644"/>
      <c r="DH15" s="644"/>
      <c r="DI15" s="644"/>
      <c r="DJ15" s="644"/>
      <c r="DK15" s="644"/>
      <c r="DL15" s="644"/>
      <c r="DM15" s="644"/>
      <c r="DN15" s="644"/>
      <c r="DO15" s="644"/>
      <c r="DP15" s="645"/>
      <c r="DQ15" s="649">
        <v>12405459</v>
      </c>
      <c r="DR15" s="644"/>
      <c r="DS15" s="644"/>
      <c r="DT15" s="644"/>
      <c r="DU15" s="644"/>
      <c r="DV15" s="644"/>
      <c r="DW15" s="644"/>
      <c r="DX15" s="644"/>
      <c r="DY15" s="644"/>
      <c r="DZ15" s="644"/>
      <c r="EA15" s="644"/>
      <c r="EB15" s="644"/>
      <c r="EC15" s="684"/>
    </row>
    <row r="16" spans="2:143" ht="11.25" customHeight="1">
      <c r="B16" s="638" t="s">
        <v>260</v>
      </c>
      <c r="C16" s="639"/>
      <c r="D16" s="639"/>
      <c r="E16" s="639"/>
      <c r="F16" s="639"/>
      <c r="G16" s="639"/>
      <c r="H16" s="639"/>
      <c r="I16" s="639"/>
      <c r="J16" s="639"/>
      <c r="K16" s="639"/>
      <c r="L16" s="639"/>
      <c r="M16" s="639"/>
      <c r="N16" s="639"/>
      <c r="O16" s="639"/>
      <c r="P16" s="639"/>
      <c r="Q16" s="640"/>
      <c r="R16" s="641" t="s">
        <v>225</v>
      </c>
      <c r="S16" s="644"/>
      <c r="T16" s="644"/>
      <c r="U16" s="644"/>
      <c r="V16" s="644"/>
      <c r="W16" s="644"/>
      <c r="X16" s="644"/>
      <c r="Y16" s="645"/>
      <c r="Z16" s="703" t="s">
        <v>130</v>
      </c>
      <c r="AA16" s="703"/>
      <c r="AB16" s="703"/>
      <c r="AC16" s="703"/>
      <c r="AD16" s="704" t="s">
        <v>225</v>
      </c>
      <c r="AE16" s="704"/>
      <c r="AF16" s="704"/>
      <c r="AG16" s="704"/>
      <c r="AH16" s="704"/>
      <c r="AI16" s="704"/>
      <c r="AJ16" s="704"/>
      <c r="AK16" s="704"/>
      <c r="AL16" s="646" t="s">
        <v>130</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130</v>
      </c>
      <c r="BH16" s="644"/>
      <c r="BI16" s="644"/>
      <c r="BJ16" s="644"/>
      <c r="BK16" s="644"/>
      <c r="BL16" s="644"/>
      <c r="BM16" s="644"/>
      <c r="BN16" s="645"/>
      <c r="BO16" s="703" t="s">
        <v>130</v>
      </c>
      <c r="BP16" s="703"/>
      <c r="BQ16" s="703"/>
      <c r="BR16" s="703"/>
      <c r="BS16" s="649" t="s">
        <v>130</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t="s">
        <v>225</v>
      </c>
      <c r="CS16" s="644"/>
      <c r="CT16" s="644"/>
      <c r="CU16" s="644"/>
      <c r="CV16" s="644"/>
      <c r="CW16" s="644"/>
      <c r="CX16" s="644"/>
      <c r="CY16" s="645"/>
      <c r="CZ16" s="703" t="s">
        <v>130</v>
      </c>
      <c r="DA16" s="703"/>
      <c r="DB16" s="703"/>
      <c r="DC16" s="703"/>
      <c r="DD16" s="649" t="s">
        <v>130</v>
      </c>
      <c r="DE16" s="644"/>
      <c r="DF16" s="644"/>
      <c r="DG16" s="644"/>
      <c r="DH16" s="644"/>
      <c r="DI16" s="644"/>
      <c r="DJ16" s="644"/>
      <c r="DK16" s="644"/>
      <c r="DL16" s="644"/>
      <c r="DM16" s="644"/>
      <c r="DN16" s="644"/>
      <c r="DO16" s="644"/>
      <c r="DP16" s="645"/>
      <c r="DQ16" s="649" t="s">
        <v>225</v>
      </c>
      <c r="DR16" s="644"/>
      <c r="DS16" s="644"/>
      <c r="DT16" s="644"/>
      <c r="DU16" s="644"/>
      <c r="DV16" s="644"/>
      <c r="DW16" s="644"/>
      <c r="DX16" s="644"/>
      <c r="DY16" s="644"/>
      <c r="DZ16" s="644"/>
      <c r="EA16" s="644"/>
      <c r="EB16" s="644"/>
      <c r="EC16" s="684"/>
    </row>
    <row r="17" spans="2:133" ht="11.25" customHeight="1">
      <c r="B17" s="638" t="s">
        <v>263</v>
      </c>
      <c r="C17" s="639"/>
      <c r="D17" s="639"/>
      <c r="E17" s="639"/>
      <c r="F17" s="639"/>
      <c r="G17" s="639"/>
      <c r="H17" s="639"/>
      <c r="I17" s="639"/>
      <c r="J17" s="639"/>
      <c r="K17" s="639"/>
      <c r="L17" s="639"/>
      <c r="M17" s="639"/>
      <c r="N17" s="639"/>
      <c r="O17" s="639"/>
      <c r="P17" s="639"/>
      <c r="Q17" s="640"/>
      <c r="R17" s="641">
        <v>258279</v>
      </c>
      <c r="S17" s="644"/>
      <c r="T17" s="644"/>
      <c r="U17" s="644"/>
      <c r="V17" s="644"/>
      <c r="W17" s="644"/>
      <c r="X17" s="644"/>
      <c r="Y17" s="645"/>
      <c r="Z17" s="703">
        <v>0.2</v>
      </c>
      <c r="AA17" s="703"/>
      <c r="AB17" s="703"/>
      <c r="AC17" s="703"/>
      <c r="AD17" s="704">
        <v>258279</v>
      </c>
      <c r="AE17" s="704"/>
      <c r="AF17" s="704"/>
      <c r="AG17" s="704"/>
      <c r="AH17" s="704"/>
      <c r="AI17" s="704"/>
      <c r="AJ17" s="704"/>
      <c r="AK17" s="704"/>
      <c r="AL17" s="646">
        <v>0.3</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130</v>
      </c>
      <c r="BH17" s="644"/>
      <c r="BI17" s="644"/>
      <c r="BJ17" s="644"/>
      <c r="BK17" s="644"/>
      <c r="BL17" s="644"/>
      <c r="BM17" s="644"/>
      <c r="BN17" s="645"/>
      <c r="BO17" s="703" t="s">
        <v>130</v>
      </c>
      <c r="BP17" s="703"/>
      <c r="BQ17" s="703"/>
      <c r="BR17" s="703"/>
      <c r="BS17" s="649" t="s">
        <v>130</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13287962</v>
      </c>
      <c r="CS17" s="644"/>
      <c r="CT17" s="644"/>
      <c r="CU17" s="644"/>
      <c r="CV17" s="644"/>
      <c r="CW17" s="644"/>
      <c r="CX17" s="644"/>
      <c r="CY17" s="645"/>
      <c r="CZ17" s="703">
        <v>8.6</v>
      </c>
      <c r="DA17" s="703"/>
      <c r="DB17" s="703"/>
      <c r="DC17" s="703"/>
      <c r="DD17" s="649" t="s">
        <v>131</v>
      </c>
      <c r="DE17" s="644"/>
      <c r="DF17" s="644"/>
      <c r="DG17" s="644"/>
      <c r="DH17" s="644"/>
      <c r="DI17" s="644"/>
      <c r="DJ17" s="644"/>
      <c r="DK17" s="644"/>
      <c r="DL17" s="644"/>
      <c r="DM17" s="644"/>
      <c r="DN17" s="644"/>
      <c r="DO17" s="644"/>
      <c r="DP17" s="645"/>
      <c r="DQ17" s="649">
        <v>13069870</v>
      </c>
      <c r="DR17" s="644"/>
      <c r="DS17" s="644"/>
      <c r="DT17" s="644"/>
      <c r="DU17" s="644"/>
      <c r="DV17" s="644"/>
      <c r="DW17" s="644"/>
      <c r="DX17" s="644"/>
      <c r="DY17" s="644"/>
      <c r="DZ17" s="644"/>
      <c r="EA17" s="644"/>
      <c r="EB17" s="644"/>
      <c r="EC17" s="684"/>
    </row>
    <row r="18" spans="2:133" ht="11.25" customHeight="1">
      <c r="B18" s="638" t="s">
        <v>266</v>
      </c>
      <c r="C18" s="639"/>
      <c r="D18" s="639"/>
      <c r="E18" s="639"/>
      <c r="F18" s="639"/>
      <c r="G18" s="639"/>
      <c r="H18" s="639"/>
      <c r="I18" s="639"/>
      <c r="J18" s="639"/>
      <c r="K18" s="639"/>
      <c r="L18" s="639"/>
      <c r="M18" s="639"/>
      <c r="N18" s="639"/>
      <c r="O18" s="639"/>
      <c r="P18" s="639"/>
      <c r="Q18" s="640"/>
      <c r="R18" s="641">
        <v>7579687</v>
      </c>
      <c r="S18" s="644"/>
      <c r="T18" s="644"/>
      <c r="U18" s="644"/>
      <c r="V18" s="644"/>
      <c r="W18" s="644"/>
      <c r="X18" s="644"/>
      <c r="Y18" s="645"/>
      <c r="Z18" s="703">
        <v>4.7</v>
      </c>
      <c r="AA18" s="703"/>
      <c r="AB18" s="703"/>
      <c r="AC18" s="703"/>
      <c r="AD18" s="704">
        <v>6820857</v>
      </c>
      <c r="AE18" s="704"/>
      <c r="AF18" s="704"/>
      <c r="AG18" s="704"/>
      <c r="AH18" s="704"/>
      <c r="AI18" s="704"/>
      <c r="AJ18" s="704"/>
      <c r="AK18" s="704"/>
      <c r="AL18" s="646">
        <v>8.6999999999999993</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225</v>
      </c>
      <c r="BH18" s="644"/>
      <c r="BI18" s="644"/>
      <c r="BJ18" s="644"/>
      <c r="BK18" s="644"/>
      <c r="BL18" s="644"/>
      <c r="BM18" s="644"/>
      <c r="BN18" s="645"/>
      <c r="BO18" s="703" t="s">
        <v>130</v>
      </c>
      <c r="BP18" s="703"/>
      <c r="BQ18" s="703"/>
      <c r="BR18" s="703"/>
      <c r="BS18" s="649" t="s">
        <v>225</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130</v>
      </c>
      <c r="DA18" s="703"/>
      <c r="DB18" s="703"/>
      <c r="DC18" s="703"/>
      <c r="DD18" s="649" t="s">
        <v>130</v>
      </c>
      <c r="DE18" s="644"/>
      <c r="DF18" s="644"/>
      <c r="DG18" s="644"/>
      <c r="DH18" s="644"/>
      <c r="DI18" s="644"/>
      <c r="DJ18" s="644"/>
      <c r="DK18" s="644"/>
      <c r="DL18" s="644"/>
      <c r="DM18" s="644"/>
      <c r="DN18" s="644"/>
      <c r="DO18" s="644"/>
      <c r="DP18" s="645"/>
      <c r="DQ18" s="649" t="s">
        <v>225</v>
      </c>
      <c r="DR18" s="644"/>
      <c r="DS18" s="644"/>
      <c r="DT18" s="644"/>
      <c r="DU18" s="644"/>
      <c r="DV18" s="644"/>
      <c r="DW18" s="644"/>
      <c r="DX18" s="644"/>
      <c r="DY18" s="644"/>
      <c r="DZ18" s="644"/>
      <c r="EA18" s="644"/>
      <c r="EB18" s="644"/>
      <c r="EC18" s="684"/>
    </row>
    <row r="19" spans="2:133" ht="11.25" customHeight="1">
      <c r="B19" s="638" t="s">
        <v>269</v>
      </c>
      <c r="C19" s="639"/>
      <c r="D19" s="639"/>
      <c r="E19" s="639"/>
      <c r="F19" s="639"/>
      <c r="G19" s="639"/>
      <c r="H19" s="639"/>
      <c r="I19" s="639"/>
      <c r="J19" s="639"/>
      <c r="K19" s="639"/>
      <c r="L19" s="639"/>
      <c r="M19" s="639"/>
      <c r="N19" s="639"/>
      <c r="O19" s="639"/>
      <c r="P19" s="639"/>
      <c r="Q19" s="640"/>
      <c r="R19" s="641">
        <v>6820857</v>
      </c>
      <c r="S19" s="644"/>
      <c r="T19" s="644"/>
      <c r="U19" s="644"/>
      <c r="V19" s="644"/>
      <c r="W19" s="644"/>
      <c r="X19" s="644"/>
      <c r="Y19" s="645"/>
      <c r="Z19" s="703">
        <v>4.2</v>
      </c>
      <c r="AA19" s="703"/>
      <c r="AB19" s="703"/>
      <c r="AC19" s="703"/>
      <c r="AD19" s="704">
        <v>6820857</v>
      </c>
      <c r="AE19" s="704"/>
      <c r="AF19" s="704"/>
      <c r="AG19" s="704"/>
      <c r="AH19" s="704"/>
      <c r="AI19" s="704"/>
      <c r="AJ19" s="704"/>
      <c r="AK19" s="704"/>
      <c r="AL19" s="646">
        <v>8.6999999999999993</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7122596</v>
      </c>
      <c r="BH19" s="644"/>
      <c r="BI19" s="644"/>
      <c r="BJ19" s="644"/>
      <c r="BK19" s="644"/>
      <c r="BL19" s="644"/>
      <c r="BM19" s="644"/>
      <c r="BN19" s="645"/>
      <c r="BO19" s="703">
        <v>10.8</v>
      </c>
      <c r="BP19" s="703"/>
      <c r="BQ19" s="703"/>
      <c r="BR19" s="703"/>
      <c r="BS19" s="649" t="s">
        <v>225</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225</v>
      </c>
      <c r="CS19" s="644"/>
      <c r="CT19" s="644"/>
      <c r="CU19" s="644"/>
      <c r="CV19" s="644"/>
      <c r="CW19" s="644"/>
      <c r="CX19" s="644"/>
      <c r="CY19" s="645"/>
      <c r="CZ19" s="703" t="s">
        <v>130</v>
      </c>
      <c r="DA19" s="703"/>
      <c r="DB19" s="703"/>
      <c r="DC19" s="703"/>
      <c r="DD19" s="649" t="s">
        <v>130</v>
      </c>
      <c r="DE19" s="644"/>
      <c r="DF19" s="644"/>
      <c r="DG19" s="644"/>
      <c r="DH19" s="644"/>
      <c r="DI19" s="644"/>
      <c r="DJ19" s="644"/>
      <c r="DK19" s="644"/>
      <c r="DL19" s="644"/>
      <c r="DM19" s="644"/>
      <c r="DN19" s="644"/>
      <c r="DO19" s="644"/>
      <c r="DP19" s="645"/>
      <c r="DQ19" s="649" t="s">
        <v>130</v>
      </c>
      <c r="DR19" s="644"/>
      <c r="DS19" s="644"/>
      <c r="DT19" s="644"/>
      <c r="DU19" s="644"/>
      <c r="DV19" s="644"/>
      <c r="DW19" s="644"/>
      <c r="DX19" s="644"/>
      <c r="DY19" s="644"/>
      <c r="DZ19" s="644"/>
      <c r="EA19" s="644"/>
      <c r="EB19" s="644"/>
      <c r="EC19" s="684"/>
    </row>
    <row r="20" spans="2:133" ht="11.25" customHeight="1">
      <c r="B20" s="638" t="s">
        <v>272</v>
      </c>
      <c r="C20" s="639"/>
      <c r="D20" s="639"/>
      <c r="E20" s="639"/>
      <c r="F20" s="639"/>
      <c r="G20" s="639"/>
      <c r="H20" s="639"/>
      <c r="I20" s="639"/>
      <c r="J20" s="639"/>
      <c r="K20" s="639"/>
      <c r="L20" s="639"/>
      <c r="M20" s="639"/>
      <c r="N20" s="639"/>
      <c r="O20" s="639"/>
      <c r="P20" s="639"/>
      <c r="Q20" s="640"/>
      <c r="R20" s="641">
        <v>758830</v>
      </c>
      <c r="S20" s="644"/>
      <c r="T20" s="644"/>
      <c r="U20" s="644"/>
      <c r="V20" s="644"/>
      <c r="W20" s="644"/>
      <c r="X20" s="644"/>
      <c r="Y20" s="645"/>
      <c r="Z20" s="703">
        <v>0.5</v>
      </c>
      <c r="AA20" s="703"/>
      <c r="AB20" s="703"/>
      <c r="AC20" s="703"/>
      <c r="AD20" s="704" t="s">
        <v>130</v>
      </c>
      <c r="AE20" s="704"/>
      <c r="AF20" s="704"/>
      <c r="AG20" s="704"/>
      <c r="AH20" s="704"/>
      <c r="AI20" s="704"/>
      <c r="AJ20" s="704"/>
      <c r="AK20" s="704"/>
      <c r="AL20" s="646" t="s">
        <v>245</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7122596</v>
      </c>
      <c r="BH20" s="644"/>
      <c r="BI20" s="644"/>
      <c r="BJ20" s="644"/>
      <c r="BK20" s="644"/>
      <c r="BL20" s="644"/>
      <c r="BM20" s="644"/>
      <c r="BN20" s="645"/>
      <c r="BO20" s="703">
        <v>10.8</v>
      </c>
      <c r="BP20" s="703"/>
      <c r="BQ20" s="703"/>
      <c r="BR20" s="703"/>
      <c r="BS20" s="649" t="s">
        <v>225</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153690414</v>
      </c>
      <c r="CS20" s="644"/>
      <c r="CT20" s="644"/>
      <c r="CU20" s="644"/>
      <c r="CV20" s="644"/>
      <c r="CW20" s="644"/>
      <c r="CX20" s="644"/>
      <c r="CY20" s="645"/>
      <c r="CZ20" s="703">
        <v>100</v>
      </c>
      <c r="DA20" s="703"/>
      <c r="DB20" s="703"/>
      <c r="DC20" s="703"/>
      <c r="DD20" s="649">
        <v>19481243</v>
      </c>
      <c r="DE20" s="644"/>
      <c r="DF20" s="644"/>
      <c r="DG20" s="644"/>
      <c r="DH20" s="644"/>
      <c r="DI20" s="644"/>
      <c r="DJ20" s="644"/>
      <c r="DK20" s="644"/>
      <c r="DL20" s="644"/>
      <c r="DM20" s="644"/>
      <c r="DN20" s="644"/>
      <c r="DO20" s="644"/>
      <c r="DP20" s="645"/>
      <c r="DQ20" s="649">
        <v>94297581</v>
      </c>
      <c r="DR20" s="644"/>
      <c r="DS20" s="644"/>
      <c r="DT20" s="644"/>
      <c r="DU20" s="644"/>
      <c r="DV20" s="644"/>
      <c r="DW20" s="644"/>
      <c r="DX20" s="644"/>
      <c r="DY20" s="644"/>
      <c r="DZ20" s="644"/>
      <c r="EA20" s="644"/>
      <c r="EB20" s="644"/>
      <c r="EC20" s="684"/>
    </row>
    <row r="21" spans="2:133" ht="11.25" customHeight="1">
      <c r="B21" s="638" t="s">
        <v>275</v>
      </c>
      <c r="C21" s="639"/>
      <c r="D21" s="639"/>
      <c r="E21" s="639"/>
      <c r="F21" s="639"/>
      <c r="G21" s="639"/>
      <c r="H21" s="639"/>
      <c r="I21" s="639"/>
      <c r="J21" s="639"/>
      <c r="K21" s="639"/>
      <c r="L21" s="639"/>
      <c r="M21" s="639"/>
      <c r="N21" s="639"/>
      <c r="O21" s="639"/>
      <c r="P21" s="639"/>
      <c r="Q21" s="640"/>
      <c r="R21" s="641" t="s">
        <v>130</v>
      </c>
      <c r="S21" s="644"/>
      <c r="T21" s="644"/>
      <c r="U21" s="644"/>
      <c r="V21" s="644"/>
      <c r="W21" s="644"/>
      <c r="X21" s="644"/>
      <c r="Y21" s="645"/>
      <c r="Z21" s="703" t="s">
        <v>130</v>
      </c>
      <c r="AA21" s="703"/>
      <c r="AB21" s="703"/>
      <c r="AC21" s="703"/>
      <c r="AD21" s="704" t="s">
        <v>130</v>
      </c>
      <c r="AE21" s="704"/>
      <c r="AF21" s="704"/>
      <c r="AG21" s="704"/>
      <c r="AH21" s="704"/>
      <c r="AI21" s="704"/>
      <c r="AJ21" s="704"/>
      <c r="AK21" s="704"/>
      <c r="AL21" s="646" t="s">
        <v>225</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38168</v>
      </c>
      <c r="BH21" s="644"/>
      <c r="BI21" s="644"/>
      <c r="BJ21" s="644"/>
      <c r="BK21" s="644"/>
      <c r="BL21" s="644"/>
      <c r="BM21" s="644"/>
      <c r="BN21" s="645"/>
      <c r="BO21" s="703">
        <v>0.1</v>
      </c>
      <c r="BP21" s="703"/>
      <c r="BQ21" s="703"/>
      <c r="BR21" s="703"/>
      <c r="BS21" s="649" t="s">
        <v>130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277</v>
      </c>
      <c r="C22" s="639"/>
      <c r="D22" s="639"/>
      <c r="E22" s="639"/>
      <c r="F22" s="639"/>
      <c r="G22" s="639"/>
      <c r="H22" s="639"/>
      <c r="I22" s="639"/>
      <c r="J22" s="639"/>
      <c r="K22" s="639"/>
      <c r="L22" s="639"/>
      <c r="M22" s="639"/>
      <c r="N22" s="639"/>
      <c r="O22" s="639"/>
      <c r="P22" s="639"/>
      <c r="Q22" s="640"/>
      <c r="R22" s="641">
        <v>83490964</v>
      </c>
      <c r="S22" s="644"/>
      <c r="T22" s="644"/>
      <c r="U22" s="644"/>
      <c r="V22" s="644"/>
      <c r="W22" s="644"/>
      <c r="X22" s="644"/>
      <c r="Y22" s="645"/>
      <c r="Z22" s="703">
        <v>51.9</v>
      </c>
      <c r="AA22" s="703"/>
      <c r="AB22" s="703"/>
      <c r="AC22" s="703"/>
      <c r="AD22" s="704">
        <v>77229016</v>
      </c>
      <c r="AE22" s="704"/>
      <c r="AF22" s="704"/>
      <c r="AG22" s="704"/>
      <c r="AH22" s="704"/>
      <c r="AI22" s="704"/>
      <c r="AJ22" s="704"/>
      <c r="AK22" s="704"/>
      <c r="AL22" s="646">
        <v>98.9</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v>1581310</v>
      </c>
      <c r="BH22" s="644"/>
      <c r="BI22" s="644"/>
      <c r="BJ22" s="644"/>
      <c r="BK22" s="644"/>
      <c r="BL22" s="644"/>
      <c r="BM22" s="644"/>
      <c r="BN22" s="645"/>
      <c r="BO22" s="703">
        <v>2.4</v>
      </c>
      <c r="BP22" s="703"/>
      <c r="BQ22" s="703"/>
      <c r="BR22" s="703"/>
      <c r="BS22" s="649" t="s">
        <v>131</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280</v>
      </c>
      <c r="C23" s="639"/>
      <c r="D23" s="639"/>
      <c r="E23" s="639"/>
      <c r="F23" s="639"/>
      <c r="G23" s="639"/>
      <c r="H23" s="639"/>
      <c r="I23" s="639"/>
      <c r="J23" s="639"/>
      <c r="K23" s="639"/>
      <c r="L23" s="639"/>
      <c r="M23" s="639"/>
      <c r="N23" s="639"/>
      <c r="O23" s="639"/>
      <c r="P23" s="639"/>
      <c r="Q23" s="640"/>
      <c r="R23" s="641">
        <v>68280</v>
      </c>
      <c r="S23" s="644"/>
      <c r="T23" s="644"/>
      <c r="U23" s="644"/>
      <c r="V23" s="644"/>
      <c r="W23" s="644"/>
      <c r="X23" s="644"/>
      <c r="Y23" s="645"/>
      <c r="Z23" s="703">
        <v>0</v>
      </c>
      <c r="AA23" s="703"/>
      <c r="AB23" s="703"/>
      <c r="AC23" s="703"/>
      <c r="AD23" s="704">
        <v>68280</v>
      </c>
      <c r="AE23" s="704"/>
      <c r="AF23" s="704"/>
      <c r="AG23" s="704"/>
      <c r="AH23" s="704"/>
      <c r="AI23" s="704"/>
      <c r="AJ23" s="704"/>
      <c r="AK23" s="704"/>
      <c r="AL23" s="646">
        <v>0.1</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v>5503118</v>
      </c>
      <c r="BH23" s="644"/>
      <c r="BI23" s="644"/>
      <c r="BJ23" s="644"/>
      <c r="BK23" s="644"/>
      <c r="BL23" s="644"/>
      <c r="BM23" s="644"/>
      <c r="BN23" s="645"/>
      <c r="BO23" s="703">
        <v>8.3000000000000007</v>
      </c>
      <c r="BP23" s="703"/>
      <c r="BQ23" s="703"/>
      <c r="BR23" s="703"/>
      <c r="BS23" s="649" t="s">
        <v>131</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c r="B24" s="638" t="s">
        <v>287</v>
      </c>
      <c r="C24" s="639"/>
      <c r="D24" s="639"/>
      <c r="E24" s="639"/>
      <c r="F24" s="639"/>
      <c r="G24" s="639"/>
      <c r="H24" s="639"/>
      <c r="I24" s="639"/>
      <c r="J24" s="639"/>
      <c r="K24" s="639"/>
      <c r="L24" s="639"/>
      <c r="M24" s="639"/>
      <c r="N24" s="639"/>
      <c r="O24" s="639"/>
      <c r="P24" s="639"/>
      <c r="Q24" s="640"/>
      <c r="R24" s="641">
        <v>2057122</v>
      </c>
      <c r="S24" s="644"/>
      <c r="T24" s="644"/>
      <c r="U24" s="644"/>
      <c r="V24" s="644"/>
      <c r="W24" s="644"/>
      <c r="X24" s="644"/>
      <c r="Y24" s="645"/>
      <c r="Z24" s="703">
        <v>1.3</v>
      </c>
      <c r="AA24" s="703"/>
      <c r="AB24" s="703"/>
      <c r="AC24" s="703"/>
      <c r="AD24" s="704" t="s">
        <v>130</v>
      </c>
      <c r="AE24" s="704"/>
      <c r="AF24" s="704"/>
      <c r="AG24" s="704"/>
      <c r="AH24" s="704"/>
      <c r="AI24" s="704"/>
      <c r="AJ24" s="704"/>
      <c r="AK24" s="704"/>
      <c r="AL24" s="646" t="s">
        <v>225</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130</v>
      </c>
      <c r="BH24" s="644"/>
      <c r="BI24" s="644"/>
      <c r="BJ24" s="644"/>
      <c r="BK24" s="644"/>
      <c r="BL24" s="644"/>
      <c r="BM24" s="644"/>
      <c r="BN24" s="645"/>
      <c r="BO24" s="703" t="s">
        <v>225</v>
      </c>
      <c r="BP24" s="703"/>
      <c r="BQ24" s="703"/>
      <c r="BR24" s="703"/>
      <c r="BS24" s="649" t="s">
        <v>289</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77608274</v>
      </c>
      <c r="CS24" s="707"/>
      <c r="CT24" s="707"/>
      <c r="CU24" s="707"/>
      <c r="CV24" s="707"/>
      <c r="CW24" s="707"/>
      <c r="CX24" s="707"/>
      <c r="CY24" s="753"/>
      <c r="CZ24" s="754">
        <v>50.5</v>
      </c>
      <c r="DA24" s="723"/>
      <c r="DB24" s="723"/>
      <c r="DC24" s="757"/>
      <c r="DD24" s="752">
        <v>47620373</v>
      </c>
      <c r="DE24" s="707"/>
      <c r="DF24" s="707"/>
      <c r="DG24" s="707"/>
      <c r="DH24" s="707"/>
      <c r="DI24" s="707"/>
      <c r="DJ24" s="707"/>
      <c r="DK24" s="753"/>
      <c r="DL24" s="752">
        <v>47149134</v>
      </c>
      <c r="DM24" s="707"/>
      <c r="DN24" s="707"/>
      <c r="DO24" s="707"/>
      <c r="DP24" s="707"/>
      <c r="DQ24" s="707"/>
      <c r="DR24" s="707"/>
      <c r="DS24" s="707"/>
      <c r="DT24" s="707"/>
      <c r="DU24" s="707"/>
      <c r="DV24" s="753"/>
      <c r="DW24" s="754">
        <v>56.1</v>
      </c>
      <c r="DX24" s="723"/>
      <c r="DY24" s="723"/>
      <c r="DZ24" s="723"/>
      <c r="EA24" s="723"/>
      <c r="EB24" s="723"/>
      <c r="EC24" s="755"/>
    </row>
    <row r="25" spans="2:133" ht="11.25" customHeight="1">
      <c r="B25" s="638" t="s">
        <v>291</v>
      </c>
      <c r="C25" s="639"/>
      <c r="D25" s="639"/>
      <c r="E25" s="639"/>
      <c r="F25" s="639"/>
      <c r="G25" s="639"/>
      <c r="H25" s="639"/>
      <c r="I25" s="639"/>
      <c r="J25" s="639"/>
      <c r="K25" s="639"/>
      <c r="L25" s="639"/>
      <c r="M25" s="639"/>
      <c r="N25" s="639"/>
      <c r="O25" s="639"/>
      <c r="P25" s="639"/>
      <c r="Q25" s="640"/>
      <c r="R25" s="641">
        <v>3168155</v>
      </c>
      <c r="S25" s="644"/>
      <c r="T25" s="644"/>
      <c r="U25" s="644"/>
      <c r="V25" s="644"/>
      <c r="W25" s="644"/>
      <c r="X25" s="644"/>
      <c r="Y25" s="645"/>
      <c r="Z25" s="703">
        <v>2</v>
      </c>
      <c r="AA25" s="703"/>
      <c r="AB25" s="703"/>
      <c r="AC25" s="703"/>
      <c r="AD25" s="704">
        <v>424461</v>
      </c>
      <c r="AE25" s="704"/>
      <c r="AF25" s="704"/>
      <c r="AG25" s="704"/>
      <c r="AH25" s="704"/>
      <c r="AI25" s="704"/>
      <c r="AJ25" s="704"/>
      <c r="AK25" s="704"/>
      <c r="AL25" s="646">
        <v>0.5</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131</v>
      </c>
      <c r="BH25" s="644"/>
      <c r="BI25" s="644"/>
      <c r="BJ25" s="644"/>
      <c r="BK25" s="644"/>
      <c r="BL25" s="644"/>
      <c r="BM25" s="644"/>
      <c r="BN25" s="645"/>
      <c r="BO25" s="703" t="s">
        <v>289</v>
      </c>
      <c r="BP25" s="703"/>
      <c r="BQ25" s="703"/>
      <c r="BR25" s="703"/>
      <c r="BS25" s="649" t="s">
        <v>225</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25573151</v>
      </c>
      <c r="CS25" s="642"/>
      <c r="CT25" s="642"/>
      <c r="CU25" s="642"/>
      <c r="CV25" s="642"/>
      <c r="CW25" s="642"/>
      <c r="CX25" s="642"/>
      <c r="CY25" s="643"/>
      <c r="CZ25" s="646">
        <v>16.600000000000001</v>
      </c>
      <c r="DA25" s="675"/>
      <c r="DB25" s="675"/>
      <c r="DC25" s="676"/>
      <c r="DD25" s="649">
        <v>22412194</v>
      </c>
      <c r="DE25" s="642"/>
      <c r="DF25" s="642"/>
      <c r="DG25" s="642"/>
      <c r="DH25" s="642"/>
      <c r="DI25" s="642"/>
      <c r="DJ25" s="642"/>
      <c r="DK25" s="643"/>
      <c r="DL25" s="649">
        <v>21946069</v>
      </c>
      <c r="DM25" s="642"/>
      <c r="DN25" s="642"/>
      <c r="DO25" s="642"/>
      <c r="DP25" s="642"/>
      <c r="DQ25" s="642"/>
      <c r="DR25" s="642"/>
      <c r="DS25" s="642"/>
      <c r="DT25" s="642"/>
      <c r="DU25" s="642"/>
      <c r="DV25" s="643"/>
      <c r="DW25" s="646">
        <v>26.1</v>
      </c>
      <c r="DX25" s="675"/>
      <c r="DY25" s="675"/>
      <c r="DZ25" s="675"/>
      <c r="EA25" s="675"/>
      <c r="EB25" s="675"/>
      <c r="EC25" s="677"/>
    </row>
    <row r="26" spans="2:133" ht="11.25" customHeight="1">
      <c r="B26" s="638" t="s">
        <v>294</v>
      </c>
      <c r="C26" s="639"/>
      <c r="D26" s="639"/>
      <c r="E26" s="639"/>
      <c r="F26" s="639"/>
      <c r="G26" s="639"/>
      <c r="H26" s="639"/>
      <c r="I26" s="639"/>
      <c r="J26" s="639"/>
      <c r="K26" s="639"/>
      <c r="L26" s="639"/>
      <c r="M26" s="639"/>
      <c r="N26" s="639"/>
      <c r="O26" s="639"/>
      <c r="P26" s="639"/>
      <c r="Q26" s="640"/>
      <c r="R26" s="641">
        <v>603476</v>
      </c>
      <c r="S26" s="644"/>
      <c r="T26" s="644"/>
      <c r="U26" s="644"/>
      <c r="V26" s="644"/>
      <c r="W26" s="644"/>
      <c r="X26" s="644"/>
      <c r="Y26" s="645"/>
      <c r="Z26" s="703">
        <v>0.4</v>
      </c>
      <c r="AA26" s="703"/>
      <c r="AB26" s="703"/>
      <c r="AC26" s="703"/>
      <c r="AD26" s="704" t="s">
        <v>225</v>
      </c>
      <c r="AE26" s="704"/>
      <c r="AF26" s="704"/>
      <c r="AG26" s="704"/>
      <c r="AH26" s="704"/>
      <c r="AI26" s="704"/>
      <c r="AJ26" s="704"/>
      <c r="AK26" s="704"/>
      <c r="AL26" s="646" t="s">
        <v>130</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130</v>
      </c>
      <c r="BH26" s="644"/>
      <c r="BI26" s="644"/>
      <c r="BJ26" s="644"/>
      <c r="BK26" s="644"/>
      <c r="BL26" s="644"/>
      <c r="BM26" s="644"/>
      <c r="BN26" s="645"/>
      <c r="BO26" s="703" t="s">
        <v>130</v>
      </c>
      <c r="BP26" s="703"/>
      <c r="BQ26" s="703"/>
      <c r="BR26" s="703"/>
      <c r="BS26" s="649" t="s">
        <v>131</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15729061</v>
      </c>
      <c r="CS26" s="644"/>
      <c r="CT26" s="644"/>
      <c r="CU26" s="644"/>
      <c r="CV26" s="644"/>
      <c r="CW26" s="644"/>
      <c r="CX26" s="644"/>
      <c r="CY26" s="645"/>
      <c r="CZ26" s="646">
        <v>10.199999999999999</v>
      </c>
      <c r="DA26" s="675"/>
      <c r="DB26" s="675"/>
      <c r="DC26" s="676"/>
      <c r="DD26" s="649">
        <v>13386082</v>
      </c>
      <c r="DE26" s="644"/>
      <c r="DF26" s="644"/>
      <c r="DG26" s="644"/>
      <c r="DH26" s="644"/>
      <c r="DI26" s="644"/>
      <c r="DJ26" s="644"/>
      <c r="DK26" s="645"/>
      <c r="DL26" s="649" t="s">
        <v>130</v>
      </c>
      <c r="DM26" s="644"/>
      <c r="DN26" s="644"/>
      <c r="DO26" s="644"/>
      <c r="DP26" s="644"/>
      <c r="DQ26" s="644"/>
      <c r="DR26" s="644"/>
      <c r="DS26" s="644"/>
      <c r="DT26" s="644"/>
      <c r="DU26" s="644"/>
      <c r="DV26" s="645"/>
      <c r="DW26" s="646" t="s">
        <v>225</v>
      </c>
      <c r="DX26" s="675"/>
      <c r="DY26" s="675"/>
      <c r="DZ26" s="675"/>
      <c r="EA26" s="675"/>
      <c r="EB26" s="675"/>
      <c r="EC26" s="677"/>
    </row>
    <row r="27" spans="2:133" ht="11.25" customHeight="1">
      <c r="B27" s="638" t="s">
        <v>297</v>
      </c>
      <c r="C27" s="639"/>
      <c r="D27" s="639"/>
      <c r="E27" s="639"/>
      <c r="F27" s="639"/>
      <c r="G27" s="639"/>
      <c r="H27" s="639"/>
      <c r="I27" s="639"/>
      <c r="J27" s="639"/>
      <c r="K27" s="639"/>
      <c r="L27" s="639"/>
      <c r="M27" s="639"/>
      <c r="N27" s="639"/>
      <c r="O27" s="639"/>
      <c r="P27" s="639"/>
      <c r="Q27" s="640"/>
      <c r="R27" s="641">
        <v>24948073</v>
      </c>
      <c r="S27" s="644"/>
      <c r="T27" s="644"/>
      <c r="U27" s="644"/>
      <c r="V27" s="644"/>
      <c r="W27" s="644"/>
      <c r="X27" s="644"/>
      <c r="Y27" s="645"/>
      <c r="Z27" s="703">
        <v>15.5</v>
      </c>
      <c r="AA27" s="703"/>
      <c r="AB27" s="703"/>
      <c r="AC27" s="703"/>
      <c r="AD27" s="704" t="s">
        <v>225</v>
      </c>
      <c r="AE27" s="704"/>
      <c r="AF27" s="704"/>
      <c r="AG27" s="704"/>
      <c r="AH27" s="704"/>
      <c r="AI27" s="704"/>
      <c r="AJ27" s="704"/>
      <c r="AK27" s="704"/>
      <c r="AL27" s="646" t="s">
        <v>130</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65987821</v>
      </c>
      <c r="BH27" s="644"/>
      <c r="BI27" s="644"/>
      <c r="BJ27" s="644"/>
      <c r="BK27" s="644"/>
      <c r="BL27" s="644"/>
      <c r="BM27" s="644"/>
      <c r="BN27" s="645"/>
      <c r="BO27" s="703">
        <v>100</v>
      </c>
      <c r="BP27" s="703"/>
      <c r="BQ27" s="703"/>
      <c r="BR27" s="703"/>
      <c r="BS27" s="649" t="s">
        <v>130</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38747161</v>
      </c>
      <c r="CS27" s="642"/>
      <c r="CT27" s="642"/>
      <c r="CU27" s="642"/>
      <c r="CV27" s="642"/>
      <c r="CW27" s="642"/>
      <c r="CX27" s="642"/>
      <c r="CY27" s="643"/>
      <c r="CZ27" s="646">
        <v>25.2</v>
      </c>
      <c r="DA27" s="675"/>
      <c r="DB27" s="675"/>
      <c r="DC27" s="676"/>
      <c r="DD27" s="649">
        <v>12138309</v>
      </c>
      <c r="DE27" s="642"/>
      <c r="DF27" s="642"/>
      <c r="DG27" s="642"/>
      <c r="DH27" s="642"/>
      <c r="DI27" s="642"/>
      <c r="DJ27" s="642"/>
      <c r="DK27" s="643"/>
      <c r="DL27" s="649">
        <v>12133195</v>
      </c>
      <c r="DM27" s="642"/>
      <c r="DN27" s="642"/>
      <c r="DO27" s="642"/>
      <c r="DP27" s="642"/>
      <c r="DQ27" s="642"/>
      <c r="DR27" s="642"/>
      <c r="DS27" s="642"/>
      <c r="DT27" s="642"/>
      <c r="DU27" s="642"/>
      <c r="DV27" s="643"/>
      <c r="DW27" s="646">
        <v>14.4</v>
      </c>
      <c r="DX27" s="675"/>
      <c r="DY27" s="675"/>
      <c r="DZ27" s="675"/>
      <c r="EA27" s="675"/>
      <c r="EB27" s="675"/>
      <c r="EC27" s="677"/>
    </row>
    <row r="28" spans="2:133" ht="11.25" customHeight="1">
      <c r="B28" s="746" t="s">
        <v>300</v>
      </c>
      <c r="C28" s="747"/>
      <c r="D28" s="747"/>
      <c r="E28" s="747"/>
      <c r="F28" s="747"/>
      <c r="G28" s="747"/>
      <c r="H28" s="747"/>
      <c r="I28" s="747"/>
      <c r="J28" s="747"/>
      <c r="K28" s="747"/>
      <c r="L28" s="747"/>
      <c r="M28" s="747"/>
      <c r="N28" s="747"/>
      <c r="O28" s="747"/>
      <c r="P28" s="747"/>
      <c r="Q28" s="748"/>
      <c r="R28" s="641">
        <v>11219</v>
      </c>
      <c r="S28" s="644"/>
      <c r="T28" s="644"/>
      <c r="U28" s="644"/>
      <c r="V28" s="644"/>
      <c r="W28" s="644"/>
      <c r="X28" s="644"/>
      <c r="Y28" s="645"/>
      <c r="Z28" s="703">
        <v>0</v>
      </c>
      <c r="AA28" s="703"/>
      <c r="AB28" s="703"/>
      <c r="AC28" s="703"/>
      <c r="AD28" s="704">
        <v>11219</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13287962</v>
      </c>
      <c r="CS28" s="644"/>
      <c r="CT28" s="644"/>
      <c r="CU28" s="644"/>
      <c r="CV28" s="644"/>
      <c r="CW28" s="644"/>
      <c r="CX28" s="644"/>
      <c r="CY28" s="645"/>
      <c r="CZ28" s="646">
        <v>8.6</v>
      </c>
      <c r="DA28" s="675"/>
      <c r="DB28" s="675"/>
      <c r="DC28" s="676"/>
      <c r="DD28" s="649">
        <v>13069870</v>
      </c>
      <c r="DE28" s="644"/>
      <c r="DF28" s="644"/>
      <c r="DG28" s="644"/>
      <c r="DH28" s="644"/>
      <c r="DI28" s="644"/>
      <c r="DJ28" s="644"/>
      <c r="DK28" s="645"/>
      <c r="DL28" s="649">
        <v>13069870</v>
      </c>
      <c r="DM28" s="644"/>
      <c r="DN28" s="644"/>
      <c r="DO28" s="644"/>
      <c r="DP28" s="644"/>
      <c r="DQ28" s="644"/>
      <c r="DR28" s="644"/>
      <c r="DS28" s="644"/>
      <c r="DT28" s="644"/>
      <c r="DU28" s="644"/>
      <c r="DV28" s="645"/>
      <c r="DW28" s="646">
        <v>15.5</v>
      </c>
      <c r="DX28" s="675"/>
      <c r="DY28" s="675"/>
      <c r="DZ28" s="675"/>
      <c r="EA28" s="675"/>
      <c r="EB28" s="675"/>
      <c r="EC28" s="677"/>
    </row>
    <row r="29" spans="2:133" ht="11.25" customHeight="1">
      <c r="B29" s="638" t="s">
        <v>302</v>
      </c>
      <c r="C29" s="639"/>
      <c r="D29" s="639"/>
      <c r="E29" s="639"/>
      <c r="F29" s="639"/>
      <c r="G29" s="639"/>
      <c r="H29" s="639"/>
      <c r="I29" s="639"/>
      <c r="J29" s="639"/>
      <c r="K29" s="639"/>
      <c r="L29" s="639"/>
      <c r="M29" s="639"/>
      <c r="N29" s="639"/>
      <c r="O29" s="639"/>
      <c r="P29" s="639"/>
      <c r="Q29" s="640"/>
      <c r="R29" s="641">
        <v>9527825</v>
      </c>
      <c r="S29" s="644"/>
      <c r="T29" s="644"/>
      <c r="U29" s="644"/>
      <c r="V29" s="644"/>
      <c r="W29" s="644"/>
      <c r="X29" s="644"/>
      <c r="Y29" s="645"/>
      <c r="Z29" s="703">
        <v>5.9</v>
      </c>
      <c r="AA29" s="703"/>
      <c r="AB29" s="703"/>
      <c r="AC29" s="703"/>
      <c r="AD29" s="704" t="s">
        <v>130</v>
      </c>
      <c r="AE29" s="704"/>
      <c r="AF29" s="704"/>
      <c r="AG29" s="704"/>
      <c r="AH29" s="704"/>
      <c r="AI29" s="704"/>
      <c r="AJ29" s="704"/>
      <c r="AK29" s="704"/>
      <c r="AL29" s="646" t="s">
        <v>130</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13286742</v>
      </c>
      <c r="CS29" s="642"/>
      <c r="CT29" s="642"/>
      <c r="CU29" s="642"/>
      <c r="CV29" s="642"/>
      <c r="CW29" s="642"/>
      <c r="CX29" s="642"/>
      <c r="CY29" s="643"/>
      <c r="CZ29" s="646">
        <v>8.6</v>
      </c>
      <c r="DA29" s="675"/>
      <c r="DB29" s="675"/>
      <c r="DC29" s="676"/>
      <c r="DD29" s="649">
        <v>13068650</v>
      </c>
      <c r="DE29" s="642"/>
      <c r="DF29" s="642"/>
      <c r="DG29" s="642"/>
      <c r="DH29" s="642"/>
      <c r="DI29" s="642"/>
      <c r="DJ29" s="642"/>
      <c r="DK29" s="643"/>
      <c r="DL29" s="649">
        <v>13068650</v>
      </c>
      <c r="DM29" s="642"/>
      <c r="DN29" s="642"/>
      <c r="DO29" s="642"/>
      <c r="DP29" s="642"/>
      <c r="DQ29" s="642"/>
      <c r="DR29" s="642"/>
      <c r="DS29" s="642"/>
      <c r="DT29" s="642"/>
      <c r="DU29" s="642"/>
      <c r="DV29" s="643"/>
      <c r="DW29" s="646">
        <v>15.5</v>
      </c>
      <c r="DX29" s="675"/>
      <c r="DY29" s="675"/>
      <c r="DZ29" s="675"/>
      <c r="EA29" s="675"/>
      <c r="EB29" s="675"/>
      <c r="EC29" s="677"/>
    </row>
    <row r="30" spans="2:133" ht="11.25" customHeight="1">
      <c r="B30" s="638" t="s">
        <v>307</v>
      </c>
      <c r="C30" s="639"/>
      <c r="D30" s="639"/>
      <c r="E30" s="639"/>
      <c r="F30" s="639"/>
      <c r="G30" s="639"/>
      <c r="H30" s="639"/>
      <c r="I30" s="639"/>
      <c r="J30" s="639"/>
      <c r="K30" s="639"/>
      <c r="L30" s="639"/>
      <c r="M30" s="639"/>
      <c r="N30" s="639"/>
      <c r="O30" s="639"/>
      <c r="P30" s="639"/>
      <c r="Q30" s="640"/>
      <c r="R30" s="641">
        <v>273574</v>
      </c>
      <c r="S30" s="644"/>
      <c r="T30" s="644"/>
      <c r="U30" s="644"/>
      <c r="V30" s="644"/>
      <c r="W30" s="644"/>
      <c r="X30" s="644"/>
      <c r="Y30" s="645"/>
      <c r="Z30" s="703">
        <v>0.2</v>
      </c>
      <c r="AA30" s="703"/>
      <c r="AB30" s="703"/>
      <c r="AC30" s="703"/>
      <c r="AD30" s="704">
        <v>101017</v>
      </c>
      <c r="AE30" s="704"/>
      <c r="AF30" s="704"/>
      <c r="AG30" s="704"/>
      <c r="AH30" s="704"/>
      <c r="AI30" s="704"/>
      <c r="AJ30" s="704"/>
      <c r="AK30" s="704"/>
      <c r="AL30" s="646">
        <v>0.1</v>
      </c>
      <c r="AM30" s="647"/>
      <c r="AN30" s="647"/>
      <c r="AO30" s="705"/>
      <c r="AP30" s="731" t="s">
        <v>308</v>
      </c>
      <c r="AQ30" s="732"/>
      <c r="AR30" s="732"/>
      <c r="AS30" s="732"/>
      <c r="AT30" s="737" t="s">
        <v>309</v>
      </c>
      <c r="AU30" s="210"/>
      <c r="AV30" s="210"/>
      <c r="AW30" s="210"/>
      <c r="AX30" s="740" t="s">
        <v>181</v>
      </c>
      <c r="AY30" s="741"/>
      <c r="AZ30" s="741"/>
      <c r="BA30" s="741"/>
      <c r="BB30" s="741"/>
      <c r="BC30" s="741"/>
      <c r="BD30" s="741"/>
      <c r="BE30" s="741"/>
      <c r="BF30" s="742"/>
      <c r="BG30" s="721">
        <v>98.6</v>
      </c>
      <c r="BH30" s="722"/>
      <c r="BI30" s="722"/>
      <c r="BJ30" s="722"/>
      <c r="BK30" s="722"/>
      <c r="BL30" s="722"/>
      <c r="BM30" s="723">
        <v>93.7</v>
      </c>
      <c r="BN30" s="722"/>
      <c r="BO30" s="722"/>
      <c r="BP30" s="722"/>
      <c r="BQ30" s="724"/>
      <c r="BR30" s="721">
        <v>98.4</v>
      </c>
      <c r="BS30" s="722"/>
      <c r="BT30" s="722"/>
      <c r="BU30" s="722"/>
      <c r="BV30" s="722"/>
      <c r="BW30" s="722"/>
      <c r="BX30" s="723">
        <v>93.1</v>
      </c>
      <c r="BY30" s="722"/>
      <c r="BZ30" s="722"/>
      <c r="CA30" s="722"/>
      <c r="CB30" s="724"/>
      <c r="CD30" s="727"/>
      <c r="CE30" s="728"/>
      <c r="CF30" s="685" t="s">
        <v>310</v>
      </c>
      <c r="CG30" s="682"/>
      <c r="CH30" s="682"/>
      <c r="CI30" s="682"/>
      <c r="CJ30" s="682"/>
      <c r="CK30" s="682"/>
      <c r="CL30" s="682"/>
      <c r="CM30" s="682"/>
      <c r="CN30" s="682"/>
      <c r="CO30" s="682"/>
      <c r="CP30" s="682"/>
      <c r="CQ30" s="683"/>
      <c r="CR30" s="641">
        <v>12145436</v>
      </c>
      <c r="CS30" s="644"/>
      <c r="CT30" s="644"/>
      <c r="CU30" s="644"/>
      <c r="CV30" s="644"/>
      <c r="CW30" s="644"/>
      <c r="CX30" s="644"/>
      <c r="CY30" s="645"/>
      <c r="CZ30" s="646">
        <v>7.9</v>
      </c>
      <c r="DA30" s="675"/>
      <c r="DB30" s="675"/>
      <c r="DC30" s="676"/>
      <c r="DD30" s="649">
        <v>11952992</v>
      </c>
      <c r="DE30" s="644"/>
      <c r="DF30" s="644"/>
      <c r="DG30" s="644"/>
      <c r="DH30" s="644"/>
      <c r="DI30" s="644"/>
      <c r="DJ30" s="644"/>
      <c r="DK30" s="645"/>
      <c r="DL30" s="649">
        <v>11952992</v>
      </c>
      <c r="DM30" s="644"/>
      <c r="DN30" s="644"/>
      <c r="DO30" s="644"/>
      <c r="DP30" s="644"/>
      <c r="DQ30" s="644"/>
      <c r="DR30" s="644"/>
      <c r="DS30" s="644"/>
      <c r="DT30" s="644"/>
      <c r="DU30" s="644"/>
      <c r="DV30" s="645"/>
      <c r="DW30" s="646">
        <v>14.2</v>
      </c>
      <c r="DX30" s="675"/>
      <c r="DY30" s="675"/>
      <c r="DZ30" s="675"/>
      <c r="EA30" s="675"/>
      <c r="EB30" s="675"/>
      <c r="EC30" s="677"/>
    </row>
    <row r="31" spans="2:133" ht="11.25" customHeight="1">
      <c r="B31" s="638" t="s">
        <v>311</v>
      </c>
      <c r="C31" s="639"/>
      <c r="D31" s="639"/>
      <c r="E31" s="639"/>
      <c r="F31" s="639"/>
      <c r="G31" s="639"/>
      <c r="H31" s="639"/>
      <c r="I31" s="639"/>
      <c r="J31" s="639"/>
      <c r="K31" s="639"/>
      <c r="L31" s="639"/>
      <c r="M31" s="639"/>
      <c r="N31" s="639"/>
      <c r="O31" s="639"/>
      <c r="P31" s="639"/>
      <c r="Q31" s="640"/>
      <c r="R31" s="641">
        <v>181661</v>
      </c>
      <c r="S31" s="644"/>
      <c r="T31" s="644"/>
      <c r="U31" s="644"/>
      <c r="V31" s="644"/>
      <c r="W31" s="644"/>
      <c r="X31" s="644"/>
      <c r="Y31" s="645"/>
      <c r="Z31" s="703">
        <v>0.1</v>
      </c>
      <c r="AA31" s="703"/>
      <c r="AB31" s="703"/>
      <c r="AC31" s="703"/>
      <c r="AD31" s="704" t="s">
        <v>130</v>
      </c>
      <c r="AE31" s="704"/>
      <c r="AF31" s="704"/>
      <c r="AG31" s="704"/>
      <c r="AH31" s="704"/>
      <c r="AI31" s="704"/>
      <c r="AJ31" s="704"/>
      <c r="AK31" s="704"/>
      <c r="AL31" s="646" t="s">
        <v>225</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98.7</v>
      </c>
      <c r="BH31" s="642"/>
      <c r="BI31" s="642"/>
      <c r="BJ31" s="642"/>
      <c r="BK31" s="642"/>
      <c r="BL31" s="642"/>
      <c r="BM31" s="647">
        <v>94.3</v>
      </c>
      <c r="BN31" s="720"/>
      <c r="BO31" s="720"/>
      <c r="BP31" s="720"/>
      <c r="BQ31" s="681"/>
      <c r="BR31" s="719">
        <v>98.6</v>
      </c>
      <c r="BS31" s="642"/>
      <c r="BT31" s="642"/>
      <c r="BU31" s="642"/>
      <c r="BV31" s="642"/>
      <c r="BW31" s="642"/>
      <c r="BX31" s="647">
        <v>93.7</v>
      </c>
      <c r="BY31" s="720"/>
      <c r="BZ31" s="720"/>
      <c r="CA31" s="720"/>
      <c r="CB31" s="681"/>
      <c r="CD31" s="727"/>
      <c r="CE31" s="728"/>
      <c r="CF31" s="685" t="s">
        <v>314</v>
      </c>
      <c r="CG31" s="682"/>
      <c r="CH31" s="682"/>
      <c r="CI31" s="682"/>
      <c r="CJ31" s="682"/>
      <c r="CK31" s="682"/>
      <c r="CL31" s="682"/>
      <c r="CM31" s="682"/>
      <c r="CN31" s="682"/>
      <c r="CO31" s="682"/>
      <c r="CP31" s="682"/>
      <c r="CQ31" s="683"/>
      <c r="CR31" s="641">
        <v>1141306</v>
      </c>
      <c r="CS31" s="642"/>
      <c r="CT31" s="642"/>
      <c r="CU31" s="642"/>
      <c r="CV31" s="642"/>
      <c r="CW31" s="642"/>
      <c r="CX31" s="642"/>
      <c r="CY31" s="643"/>
      <c r="CZ31" s="646">
        <v>0.7</v>
      </c>
      <c r="DA31" s="675"/>
      <c r="DB31" s="675"/>
      <c r="DC31" s="676"/>
      <c r="DD31" s="649">
        <v>1115658</v>
      </c>
      <c r="DE31" s="642"/>
      <c r="DF31" s="642"/>
      <c r="DG31" s="642"/>
      <c r="DH31" s="642"/>
      <c r="DI31" s="642"/>
      <c r="DJ31" s="642"/>
      <c r="DK31" s="643"/>
      <c r="DL31" s="649">
        <v>1115658</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315</v>
      </c>
      <c r="C32" s="639"/>
      <c r="D32" s="639"/>
      <c r="E32" s="639"/>
      <c r="F32" s="639"/>
      <c r="G32" s="639"/>
      <c r="H32" s="639"/>
      <c r="I32" s="639"/>
      <c r="J32" s="639"/>
      <c r="K32" s="639"/>
      <c r="L32" s="639"/>
      <c r="M32" s="639"/>
      <c r="N32" s="639"/>
      <c r="O32" s="639"/>
      <c r="P32" s="639"/>
      <c r="Q32" s="640"/>
      <c r="R32" s="641">
        <v>3316330</v>
      </c>
      <c r="S32" s="644"/>
      <c r="T32" s="644"/>
      <c r="U32" s="644"/>
      <c r="V32" s="644"/>
      <c r="W32" s="644"/>
      <c r="X32" s="644"/>
      <c r="Y32" s="645"/>
      <c r="Z32" s="703">
        <v>2.1</v>
      </c>
      <c r="AA32" s="703"/>
      <c r="AB32" s="703"/>
      <c r="AC32" s="703"/>
      <c r="AD32" s="704">
        <v>99562</v>
      </c>
      <c r="AE32" s="704"/>
      <c r="AF32" s="704"/>
      <c r="AG32" s="704"/>
      <c r="AH32" s="704"/>
      <c r="AI32" s="704"/>
      <c r="AJ32" s="704"/>
      <c r="AK32" s="704"/>
      <c r="AL32" s="646">
        <v>0.1</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98.4</v>
      </c>
      <c r="BH32" s="657"/>
      <c r="BI32" s="657"/>
      <c r="BJ32" s="657"/>
      <c r="BK32" s="657"/>
      <c r="BL32" s="657"/>
      <c r="BM32" s="701">
        <v>92.5</v>
      </c>
      <c r="BN32" s="657"/>
      <c r="BO32" s="657"/>
      <c r="BP32" s="657"/>
      <c r="BQ32" s="694"/>
      <c r="BR32" s="718">
        <v>98.2</v>
      </c>
      <c r="BS32" s="657"/>
      <c r="BT32" s="657"/>
      <c r="BU32" s="657"/>
      <c r="BV32" s="657"/>
      <c r="BW32" s="657"/>
      <c r="BX32" s="701">
        <v>91.7</v>
      </c>
      <c r="BY32" s="657"/>
      <c r="BZ32" s="657"/>
      <c r="CA32" s="657"/>
      <c r="CB32" s="694"/>
      <c r="CD32" s="729"/>
      <c r="CE32" s="730"/>
      <c r="CF32" s="685" t="s">
        <v>317</v>
      </c>
      <c r="CG32" s="682"/>
      <c r="CH32" s="682"/>
      <c r="CI32" s="682"/>
      <c r="CJ32" s="682"/>
      <c r="CK32" s="682"/>
      <c r="CL32" s="682"/>
      <c r="CM32" s="682"/>
      <c r="CN32" s="682"/>
      <c r="CO32" s="682"/>
      <c r="CP32" s="682"/>
      <c r="CQ32" s="683"/>
      <c r="CR32" s="641">
        <v>1220</v>
      </c>
      <c r="CS32" s="644"/>
      <c r="CT32" s="644"/>
      <c r="CU32" s="644"/>
      <c r="CV32" s="644"/>
      <c r="CW32" s="644"/>
      <c r="CX32" s="644"/>
      <c r="CY32" s="645"/>
      <c r="CZ32" s="646">
        <v>0</v>
      </c>
      <c r="DA32" s="675"/>
      <c r="DB32" s="675"/>
      <c r="DC32" s="676"/>
      <c r="DD32" s="649">
        <v>1220</v>
      </c>
      <c r="DE32" s="644"/>
      <c r="DF32" s="644"/>
      <c r="DG32" s="644"/>
      <c r="DH32" s="644"/>
      <c r="DI32" s="644"/>
      <c r="DJ32" s="644"/>
      <c r="DK32" s="645"/>
      <c r="DL32" s="649">
        <v>1220</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318</v>
      </c>
      <c r="C33" s="639"/>
      <c r="D33" s="639"/>
      <c r="E33" s="639"/>
      <c r="F33" s="639"/>
      <c r="G33" s="639"/>
      <c r="H33" s="639"/>
      <c r="I33" s="639"/>
      <c r="J33" s="639"/>
      <c r="K33" s="639"/>
      <c r="L33" s="639"/>
      <c r="M33" s="639"/>
      <c r="N33" s="639"/>
      <c r="O33" s="639"/>
      <c r="P33" s="639"/>
      <c r="Q33" s="640"/>
      <c r="R33" s="641">
        <v>9572410</v>
      </c>
      <c r="S33" s="644"/>
      <c r="T33" s="644"/>
      <c r="U33" s="644"/>
      <c r="V33" s="644"/>
      <c r="W33" s="644"/>
      <c r="X33" s="644"/>
      <c r="Y33" s="645"/>
      <c r="Z33" s="703">
        <v>5.9</v>
      </c>
      <c r="AA33" s="703"/>
      <c r="AB33" s="703"/>
      <c r="AC33" s="703"/>
      <c r="AD33" s="704" t="s">
        <v>130</v>
      </c>
      <c r="AE33" s="704"/>
      <c r="AF33" s="704"/>
      <c r="AG33" s="704"/>
      <c r="AH33" s="704"/>
      <c r="AI33" s="704"/>
      <c r="AJ33" s="704"/>
      <c r="AK33" s="704"/>
      <c r="AL33" s="646" t="s">
        <v>130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56600897</v>
      </c>
      <c r="CS33" s="642"/>
      <c r="CT33" s="642"/>
      <c r="CU33" s="642"/>
      <c r="CV33" s="642"/>
      <c r="CW33" s="642"/>
      <c r="CX33" s="642"/>
      <c r="CY33" s="643"/>
      <c r="CZ33" s="646">
        <v>36.799999999999997</v>
      </c>
      <c r="DA33" s="675"/>
      <c r="DB33" s="675"/>
      <c r="DC33" s="676"/>
      <c r="DD33" s="649">
        <v>40466032</v>
      </c>
      <c r="DE33" s="642"/>
      <c r="DF33" s="642"/>
      <c r="DG33" s="642"/>
      <c r="DH33" s="642"/>
      <c r="DI33" s="642"/>
      <c r="DJ33" s="642"/>
      <c r="DK33" s="643"/>
      <c r="DL33" s="649">
        <v>32726287</v>
      </c>
      <c r="DM33" s="642"/>
      <c r="DN33" s="642"/>
      <c r="DO33" s="642"/>
      <c r="DP33" s="642"/>
      <c r="DQ33" s="642"/>
      <c r="DR33" s="642"/>
      <c r="DS33" s="642"/>
      <c r="DT33" s="642"/>
      <c r="DU33" s="642"/>
      <c r="DV33" s="643"/>
      <c r="DW33" s="646">
        <v>38.9</v>
      </c>
      <c r="DX33" s="675"/>
      <c r="DY33" s="675"/>
      <c r="DZ33" s="675"/>
      <c r="EA33" s="675"/>
      <c r="EB33" s="675"/>
      <c r="EC33" s="677"/>
    </row>
    <row r="34" spans="2:133" ht="11.25" customHeight="1">
      <c r="B34" s="638" t="s">
        <v>320</v>
      </c>
      <c r="C34" s="639"/>
      <c r="D34" s="639"/>
      <c r="E34" s="639"/>
      <c r="F34" s="639"/>
      <c r="G34" s="639"/>
      <c r="H34" s="639"/>
      <c r="I34" s="639"/>
      <c r="J34" s="639"/>
      <c r="K34" s="639"/>
      <c r="L34" s="639"/>
      <c r="M34" s="639"/>
      <c r="N34" s="639"/>
      <c r="O34" s="639"/>
      <c r="P34" s="639"/>
      <c r="Q34" s="640"/>
      <c r="R34" s="641">
        <v>10946862</v>
      </c>
      <c r="S34" s="644"/>
      <c r="T34" s="644"/>
      <c r="U34" s="644"/>
      <c r="V34" s="644"/>
      <c r="W34" s="644"/>
      <c r="X34" s="644"/>
      <c r="Y34" s="645"/>
      <c r="Z34" s="703">
        <v>6.8</v>
      </c>
      <c r="AA34" s="703"/>
      <c r="AB34" s="703"/>
      <c r="AC34" s="703"/>
      <c r="AD34" s="704">
        <v>117854</v>
      </c>
      <c r="AE34" s="704"/>
      <c r="AF34" s="704"/>
      <c r="AG34" s="704"/>
      <c r="AH34" s="704"/>
      <c r="AI34" s="704"/>
      <c r="AJ34" s="704"/>
      <c r="AK34" s="704"/>
      <c r="AL34" s="646">
        <v>0.2</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20591759</v>
      </c>
      <c r="CS34" s="644"/>
      <c r="CT34" s="644"/>
      <c r="CU34" s="644"/>
      <c r="CV34" s="644"/>
      <c r="CW34" s="644"/>
      <c r="CX34" s="644"/>
      <c r="CY34" s="645"/>
      <c r="CZ34" s="646">
        <v>13.4</v>
      </c>
      <c r="DA34" s="675"/>
      <c r="DB34" s="675"/>
      <c r="DC34" s="676"/>
      <c r="DD34" s="649">
        <v>16004610</v>
      </c>
      <c r="DE34" s="644"/>
      <c r="DF34" s="644"/>
      <c r="DG34" s="644"/>
      <c r="DH34" s="644"/>
      <c r="DI34" s="644"/>
      <c r="DJ34" s="644"/>
      <c r="DK34" s="645"/>
      <c r="DL34" s="649">
        <v>14137004</v>
      </c>
      <c r="DM34" s="644"/>
      <c r="DN34" s="644"/>
      <c r="DO34" s="644"/>
      <c r="DP34" s="644"/>
      <c r="DQ34" s="644"/>
      <c r="DR34" s="644"/>
      <c r="DS34" s="644"/>
      <c r="DT34" s="644"/>
      <c r="DU34" s="644"/>
      <c r="DV34" s="645"/>
      <c r="DW34" s="646">
        <v>16.8</v>
      </c>
      <c r="DX34" s="675"/>
      <c r="DY34" s="675"/>
      <c r="DZ34" s="675"/>
      <c r="EA34" s="675"/>
      <c r="EB34" s="675"/>
      <c r="EC34" s="677"/>
    </row>
    <row r="35" spans="2:133" ht="11.25" customHeight="1">
      <c r="B35" s="638" t="s">
        <v>324</v>
      </c>
      <c r="C35" s="639"/>
      <c r="D35" s="639"/>
      <c r="E35" s="639"/>
      <c r="F35" s="639"/>
      <c r="G35" s="639"/>
      <c r="H35" s="639"/>
      <c r="I35" s="639"/>
      <c r="J35" s="639"/>
      <c r="K35" s="639"/>
      <c r="L35" s="639"/>
      <c r="M35" s="639"/>
      <c r="N35" s="639"/>
      <c r="O35" s="639"/>
      <c r="P35" s="639"/>
      <c r="Q35" s="640"/>
      <c r="R35" s="641">
        <v>12760000</v>
      </c>
      <c r="S35" s="644"/>
      <c r="T35" s="644"/>
      <c r="U35" s="644"/>
      <c r="V35" s="644"/>
      <c r="W35" s="644"/>
      <c r="X35" s="644"/>
      <c r="Y35" s="645"/>
      <c r="Z35" s="703">
        <v>7.9</v>
      </c>
      <c r="AA35" s="703"/>
      <c r="AB35" s="703"/>
      <c r="AC35" s="703"/>
      <c r="AD35" s="704" t="s">
        <v>130</v>
      </c>
      <c r="AE35" s="704"/>
      <c r="AF35" s="704"/>
      <c r="AG35" s="704"/>
      <c r="AH35" s="704"/>
      <c r="AI35" s="704"/>
      <c r="AJ35" s="704"/>
      <c r="AK35" s="704"/>
      <c r="AL35" s="646" t="s">
        <v>225</v>
      </c>
      <c r="AM35" s="647"/>
      <c r="AN35" s="647"/>
      <c r="AO35" s="705"/>
      <c r="AP35" s="214"/>
      <c r="AQ35" s="709" t="s">
        <v>325</v>
      </c>
      <c r="AR35" s="710"/>
      <c r="AS35" s="710"/>
      <c r="AT35" s="710"/>
      <c r="AU35" s="710"/>
      <c r="AV35" s="710"/>
      <c r="AW35" s="710"/>
      <c r="AX35" s="710"/>
      <c r="AY35" s="711"/>
      <c r="AZ35" s="706">
        <v>18920627</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1345768</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1079831</v>
      </c>
      <c r="CS35" s="642"/>
      <c r="CT35" s="642"/>
      <c r="CU35" s="642"/>
      <c r="CV35" s="642"/>
      <c r="CW35" s="642"/>
      <c r="CX35" s="642"/>
      <c r="CY35" s="643"/>
      <c r="CZ35" s="646">
        <v>0.7</v>
      </c>
      <c r="DA35" s="675"/>
      <c r="DB35" s="675"/>
      <c r="DC35" s="676"/>
      <c r="DD35" s="649">
        <v>970798</v>
      </c>
      <c r="DE35" s="642"/>
      <c r="DF35" s="642"/>
      <c r="DG35" s="642"/>
      <c r="DH35" s="642"/>
      <c r="DI35" s="642"/>
      <c r="DJ35" s="642"/>
      <c r="DK35" s="643"/>
      <c r="DL35" s="649">
        <v>970798</v>
      </c>
      <c r="DM35" s="642"/>
      <c r="DN35" s="642"/>
      <c r="DO35" s="642"/>
      <c r="DP35" s="642"/>
      <c r="DQ35" s="642"/>
      <c r="DR35" s="642"/>
      <c r="DS35" s="642"/>
      <c r="DT35" s="642"/>
      <c r="DU35" s="642"/>
      <c r="DV35" s="643"/>
      <c r="DW35" s="646">
        <v>1.2</v>
      </c>
      <c r="DX35" s="675"/>
      <c r="DY35" s="675"/>
      <c r="DZ35" s="675"/>
      <c r="EA35" s="675"/>
      <c r="EB35" s="675"/>
      <c r="EC35" s="677"/>
    </row>
    <row r="36" spans="2:133" ht="11.25" customHeight="1">
      <c r="B36" s="638" t="s">
        <v>328</v>
      </c>
      <c r="C36" s="639"/>
      <c r="D36" s="639"/>
      <c r="E36" s="639"/>
      <c r="F36" s="639"/>
      <c r="G36" s="639"/>
      <c r="H36" s="639"/>
      <c r="I36" s="639"/>
      <c r="J36" s="639"/>
      <c r="K36" s="639"/>
      <c r="L36" s="639"/>
      <c r="M36" s="639"/>
      <c r="N36" s="639"/>
      <c r="O36" s="639"/>
      <c r="P36" s="639"/>
      <c r="Q36" s="640"/>
      <c r="R36" s="641" t="s">
        <v>225</v>
      </c>
      <c r="S36" s="644"/>
      <c r="T36" s="644"/>
      <c r="U36" s="644"/>
      <c r="V36" s="644"/>
      <c r="W36" s="644"/>
      <c r="X36" s="644"/>
      <c r="Y36" s="645"/>
      <c r="Z36" s="703" t="s">
        <v>130</v>
      </c>
      <c r="AA36" s="703"/>
      <c r="AB36" s="703"/>
      <c r="AC36" s="703"/>
      <c r="AD36" s="704" t="s">
        <v>130</v>
      </c>
      <c r="AE36" s="704"/>
      <c r="AF36" s="704"/>
      <c r="AG36" s="704"/>
      <c r="AH36" s="704"/>
      <c r="AI36" s="704"/>
      <c r="AJ36" s="704"/>
      <c r="AK36" s="704"/>
      <c r="AL36" s="646" t="s">
        <v>289</v>
      </c>
      <c r="AM36" s="647"/>
      <c r="AN36" s="647"/>
      <c r="AO36" s="705"/>
      <c r="AQ36" s="678" t="s">
        <v>329</v>
      </c>
      <c r="AR36" s="679"/>
      <c r="AS36" s="679"/>
      <c r="AT36" s="679"/>
      <c r="AU36" s="679"/>
      <c r="AV36" s="679"/>
      <c r="AW36" s="679"/>
      <c r="AX36" s="679"/>
      <c r="AY36" s="680"/>
      <c r="AZ36" s="641">
        <v>2109592</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277542</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10300974</v>
      </c>
      <c r="CS36" s="644"/>
      <c r="CT36" s="644"/>
      <c r="CU36" s="644"/>
      <c r="CV36" s="644"/>
      <c r="CW36" s="644"/>
      <c r="CX36" s="644"/>
      <c r="CY36" s="645"/>
      <c r="CZ36" s="646">
        <v>6.7</v>
      </c>
      <c r="DA36" s="675"/>
      <c r="DB36" s="675"/>
      <c r="DC36" s="676"/>
      <c r="DD36" s="649">
        <v>9309201</v>
      </c>
      <c r="DE36" s="644"/>
      <c r="DF36" s="644"/>
      <c r="DG36" s="644"/>
      <c r="DH36" s="644"/>
      <c r="DI36" s="644"/>
      <c r="DJ36" s="644"/>
      <c r="DK36" s="645"/>
      <c r="DL36" s="649">
        <v>7124167</v>
      </c>
      <c r="DM36" s="644"/>
      <c r="DN36" s="644"/>
      <c r="DO36" s="644"/>
      <c r="DP36" s="644"/>
      <c r="DQ36" s="644"/>
      <c r="DR36" s="644"/>
      <c r="DS36" s="644"/>
      <c r="DT36" s="644"/>
      <c r="DU36" s="644"/>
      <c r="DV36" s="645"/>
      <c r="DW36" s="646">
        <v>8.5</v>
      </c>
      <c r="DX36" s="675"/>
      <c r="DY36" s="675"/>
      <c r="DZ36" s="675"/>
      <c r="EA36" s="675"/>
      <c r="EB36" s="675"/>
      <c r="EC36" s="677"/>
    </row>
    <row r="37" spans="2:133" ht="11.25" customHeight="1">
      <c r="B37" s="638" t="s">
        <v>332</v>
      </c>
      <c r="C37" s="639"/>
      <c r="D37" s="639"/>
      <c r="E37" s="639"/>
      <c r="F37" s="639"/>
      <c r="G37" s="639"/>
      <c r="H37" s="639"/>
      <c r="I37" s="639"/>
      <c r="J37" s="639"/>
      <c r="K37" s="639"/>
      <c r="L37" s="639"/>
      <c r="M37" s="639"/>
      <c r="N37" s="639"/>
      <c r="O37" s="639"/>
      <c r="P37" s="639"/>
      <c r="Q37" s="640"/>
      <c r="R37" s="641">
        <v>6000000</v>
      </c>
      <c r="S37" s="644"/>
      <c r="T37" s="644"/>
      <c r="U37" s="644"/>
      <c r="V37" s="644"/>
      <c r="W37" s="644"/>
      <c r="X37" s="644"/>
      <c r="Y37" s="645"/>
      <c r="Z37" s="703">
        <v>3.7</v>
      </c>
      <c r="AA37" s="703"/>
      <c r="AB37" s="703"/>
      <c r="AC37" s="703"/>
      <c r="AD37" s="704" t="s">
        <v>130</v>
      </c>
      <c r="AE37" s="704"/>
      <c r="AF37" s="704"/>
      <c r="AG37" s="704"/>
      <c r="AH37" s="704"/>
      <c r="AI37" s="704"/>
      <c r="AJ37" s="704"/>
      <c r="AK37" s="704"/>
      <c r="AL37" s="646" t="s">
        <v>130</v>
      </c>
      <c r="AM37" s="647"/>
      <c r="AN37" s="647"/>
      <c r="AO37" s="705"/>
      <c r="AQ37" s="678" t="s">
        <v>333</v>
      </c>
      <c r="AR37" s="679"/>
      <c r="AS37" s="679"/>
      <c r="AT37" s="679"/>
      <c r="AU37" s="679"/>
      <c r="AV37" s="679"/>
      <c r="AW37" s="679"/>
      <c r="AX37" s="679"/>
      <c r="AY37" s="680"/>
      <c r="AZ37" s="641">
        <v>1791663</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58783</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168201</v>
      </c>
      <c r="CS37" s="642"/>
      <c r="CT37" s="642"/>
      <c r="CU37" s="642"/>
      <c r="CV37" s="642"/>
      <c r="CW37" s="642"/>
      <c r="CX37" s="642"/>
      <c r="CY37" s="643"/>
      <c r="CZ37" s="646">
        <v>0.1</v>
      </c>
      <c r="DA37" s="675"/>
      <c r="DB37" s="675"/>
      <c r="DC37" s="676"/>
      <c r="DD37" s="649">
        <v>168201</v>
      </c>
      <c r="DE37" s="642"/>
      <c r="DF37" s="642"/>
      <c r="DG37" s="642"/>
      <c r="DH37" s="642"/>
      <c r="DI37" s="642"/>
      <c r="DJ37" s="642"/>
      <c r="DK37" s="643"/>
      <c r="DL37" s="649">
        <v>168201</v>
      </c>
      <c r="DM37" s="642"/>
      <c r="DN37" s="642"/>
      <c r="DO37" s="642"/>
      <c r="DP37" s="642"/>
      <c r="DQ37" s="642"/>
      <c r="DR37" s="642"/>
      <c r="DS37" s="642"/>
      <c r="DT37" s="642"/>
      <c r="DU37" s="642"/>
      <c r="DV37" s="643"/>
      <c r="DW37" s="646">
        <v>0.2</v>
      </c>
      <c r="DX37" s="675"/>
      <c r="DY37" s="675"/>
      <c r="DZ37" s="675"/>
      <c r="EA37" s="675"/>
      <c r="EB37" s="675"/>
      <c r="EC37" s="677"/>
    </row>
    <row r="38" spans="2:133" ht="11.25" customHeight="1">
      <c r="B38" s="653" t="s">
        <v>336</v>
      </c>
      <c r="C38" s="654"/>
      <c r="D38" s="654"/>
      <c r="E38" s="654"/>
      <c r="F38" s="654"/>
      <c r="G38" s="654"/>
      <c r="H38" s="654"/>
      <c r="I38" s="654"/>
      <c r="J38" s="654"/>
      <c r="K38" s="654"/>
      <c r="L38" s="654"/>
      <c r="M38" s="654"/>
      <c r="N38" s="654"/>
      <c r="O38" s="654"/>
      <c r="P38" s="654"/>
      <c r="Q38" s="655"/>
      <c r="R38" s="656">
        <v>160925951</v>
      </c>
      <c r="S38" s="693"/>
      <c r="T38" s="693"/>
      <c r="U38" s="693"/>
      <c r="V38" s="693"/>
      <c r="W38" s="693"/>
      <c r="X38" s="693"/>
      <c r="Y38" s="698"/>
      <c r="Z38" s="699">
        <v>100</v>
      </c>
      <c r="AA38" s="699"/>
      <c r="AB38" s="699"/>
      <c r="AC38" s="699"/>
      <c r="AD38" s="700">
        <v>78051409</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373336</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95802</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14610773</v>
      </c>
      <c r="CS38" s="644"/>
      <c r="CT38" s="644"/>
      <c r="CU38" s="644"/>
      <c r="CV38" s="644"/>
      <c r="CW38" s="644"/>
      <c r="CX38" s="644"/>
      <c r="CY38" s="645"/>
      <c r="CZ38" s="646">
        <v>9.5</v>
      </c>
      <c r="DA38" s="675"/>
      <c r="DB38" s="675"/>
      <c r="DC38" s="676"/>
      <c r="DD38" s="649">
        <v>11981423</v>
      </c>
      <c r="DE38" s="644"/>
      <c r="DF38" s="644"/>
      <c r="DG38" s="644"/>
      <c r="DH38" s="644"/>
      <c r="DI38" s="644"/>
      <c r="DJ38" s="644"/>
      <c r="DK38" s="645"/>
      <c r="DL38" s="649">
        <v>10494318</v>
      </c>
      <c r="DM38" s="644"/>
      <c r="DN38" s="644"/>
      <c r="DO38" s="644"/>
      <c r="DP38" s="644"/>
      <c r="DQ38" s="644"/>
      <c r="DR38" s="644"/>
      <c r="DS38" s="644"/>
      <c r="DT38" s="644"/>
      <c r="DU38" s="644"/>
      <c r="DV38" s="645"/>
      <c r="DW38" s="646">
        <v>12.5</v>
      </c>
      <c r="DX38" s="675"/>
      <c r="DY38" s="675"/>
      <c r="DZ38" s="675"/>
      <c r="EA38" s="675"/>
      <c r="EB38" s="675"/>
      <c r="EC38" s="677"/>
    </row>
    <row r="39" spans="2:133" ht="11.25" customHeight="1">
      <c r="AQ39" s="678" t="s">
        <v>340</v>
      </c>
      <c r="AR39" s="679"/>
      <c r="AS39" s="679"/>
      <c r="AT39" s="679"/>
      <c r="AU39" s="679"/>
      <c r="AV39" s="679"/>
      <c r="AW39" s="679"/>
      <c r="AX39" s="679"/>
      <c r="AY39" s="680"/>
      <c r="AZ39" s="641">
        <v>239584</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97</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2355434</v>
      </c>
      <c r="CS39" s="642"/>
      <c r="CT39" s="642"/>
      <c r="CU39" s="642"/>
      <c r="CV39" s="642"/>
      <c r="CW39" s="642"/>
      <c r="CX39" s="642"/>
      <c r="CY39" s="643"/>
      <c r="CZ39" s="646">
        <v>1.5</v>
      </c>
      <c r="DA39" s="675"/>
      <c r="DB39" s="675"/>
      <c r="DC39" s="676"/>
      <c r="DD39" s="649">
        <v>2200000</v>
      </c>
      <c r="DE39" s="642"/>
      <c r="DF39" s="642"/>
      <c r="DG39" s="642"/>
      <c r="DH39" s="642"/>
      <c r="DI39" s="642"/>
      <c r="DJ39" s="642"/>
      <c r="DK39" s="643"/>
      <c r="DL39" s="649" t="s">
        <v>225</v>
      </c>
      <c r="DM39" s="642"/>
      <c r="DN39" s="642"/>
      <c r="DO39" s="642"/>
      <c r="DP39" s="642"/>
      <c r="DQ39" s="642"/>
      <c r="DR39" s="642"/>
      <c r="DS39" s="642"/>
      <c r="DT39" s="642"/>
      <c r="DU39" s="642"/>
      <c r="DV39" s="643"/>
      <c r="DW39" s="646" t="s">
        <v>131</v>
      </c>
      <c r="DX39" s="675"/>
      <c r="DY39" s="675"/>
      <c r="DZ39" s="675"/>
      <c r="EA39" s="675"/>
      <c r="EB39" s="675"/>
      <c r="EC39" s="677"/>
    </row>
    <row r="40" spans="2:133" ht="11.25" customHeight="1">
      <c r="AQ40" s="678" t="s">
        <v>344</v>
      </c>
      <c r="AR40" s="679"/>
      <c r="AS40" s="679"/>
      <c r="AT40" s="679"/>
      <c r="AU40" s="679"/>
      <c r="AV40" s="679"/>
      <c r="AW40" s="679"/>
      <c r="AX40" s="679"/>
      <c r="AY40" s="680"/>
      <c r="AZ40" s="641">
        <v>3737911</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110</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7662126</v>
      </c>
      <c r="CS40" s="644"/>
      <c r="CT40" s="644"/>
      <c r="CU40" s="644"/>
      <c r="CV40" s="644"/>
      <c r="CW40" s="644"/>
      <c r="CX40" s="644"/>
      <c r="CY40" s="645"/>
      <c r="CZ40" s="646">
        <v>5</v>
      </c>
      <c r="DA40" s="675"/>
      <c r="DB40" s="675"/>
      <c r="DC40" s="676"/>
      <c r="DD40" s="649" t="s">
        <v>130</v>
      </c>
      <c r="DE40" s="644"/>
      <c r="DF40" s="644"/>
      <c r="DG40" s="644"/>
      <c r="DH40" s="644"/>
      <c r="DI40" s="644"/>
      <c r="DJ40" s="644"/>
      <c r="DK40" s="645"/>
      <c r="DL40" s="649" t="s">
        <v>130</v>
      </c>
      <c r="DM40" s="644"/>
      <c r="DN40" s="644"/>
      <c r="DO40" s="644"/>
      <c r="DP40" s="644"/>
      <c r="DQ40" s="644"/>
      <c r="DR40" s="644"/>
      <c r="DS40" s="644"/>
      <c r="DT40" s="644"/>
      <c r="DU40" s="644"/>
      <c r="DV40" s="645"/>
      <c r="DW40" s="646" t="s">
        <v>130</v>
      </c>
      <c r="DX40" s="675"/>
      <c r="DY40" s="675"/>
      <c r="DZ40" s="675"/>
      <c r="EA40" s="675"/>
      <c r="EB40" s="675"/>
      <c r="EC40" s="677"/>
    </row>
    <row r="41" spans="2:133" ht="11.25" customHeight="1">
      <c r="AQ41" s="690" t="s">
        <v>347</v>
      </c>
      <c r="AR41" s="691"/>
      <c r="AS41" s="691"/>
      <c r="AT41" s="691"/>
      <c r="AU41" s="691"/>
      <c r="AV41" s="691"/>
      <c r="AW41" s="691"/>
      <c r="AX41" s="691"/>
      <c r="AY41" s="692"/>
      <c r="AZ41" s="656">
        <v>10668541</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323</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130</v>
      </c>
      <c r="CS41" s="642"/>
      <c r="CT41" s="642"/>
      <c r="CU41" s="642"/>
      <c r="CV41" s="642"/>
      <c r="CW41" s="642"/>
      <c r="CX41" s="642"/>
      <c r="CY41" s="643"/>
      <c r="CZ41" s="646" t="s">
        <v>130</v>
      </c>
      <c r="DA41" s="675"/>
      <c r="DB41" s="675"/>
      <c r="DC41" s="676"/>
      <c r="DD41" s="649" t="s">
        <v>130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19481243</v>
      </c>
      <c r="CS42" s="644"/>
      <c r="CT42" s="644"/>
      <c r="CU42" s="644"/>
      <c r="CV42" s="644"/>
      <c r="CW42" s="644"/>
      <c r="CX42" s="644"/>
      <c r="CY42" s="645"/>
      <c r="CZ42" s="646">
        <v>12.7</v>
      </c>
      <c r="DA42" s="647"/>
      <c r="DB42" s="647"/>
      <c r="DC42" s="648"/>
      <c r="DD42" s="649">
        <v>6211176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1016822</v>
      </c>
      <c r="CS43" s="642"/>
      <c r="CT43" s="642"/>
      <c r="CU43" s="642"/>
      <c r="CV43" s="642"/>
      <c r="CW43" s="642"/>
      <c r="CX43" s="642"/>
      <c r="CY43" s="643"/>
      <c r="CZ43" s="646">
        <v>0.7</v>
      </c>
      <c r="DA43" s="675"/>
      <c r="DB43" s="675"/>
      <c r="DC43" s="676"/>
      <c r="DD43" s="649">
        <v>1016822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354</v>
      </c>
      <c r="CD44" s="669" t="s">
        <v>305</v>
      </c>
      <c r="CE44" s="670"/>
      <c r="CF44" s="638" t="s">
        <v>355</v>
      </c>
      <c r="CG44" s="639"/>
      <c r="CH44" s="639"/>
      <c r="CI44" s="639"/>
      <c r="CJ44" s="639"/>
      <c r="CK44" s="639"/>
      <c r="CL44" s="639"/>
      <c r="CM44" s="639"/>
      <c r="CN44" s="639"/>
      <c r="CO44" s="639"/>
      <c r="CP44" s="639"/>
      <c r="CQ44" s="640"/>
      <c r="CR44" s="641">
        <v>19481243</v>
      </c>
      <c r="CS44" s="644"/>
      <c r="CT44" s="644"/>
      <c r="CU44" s="644"/>
      <c r="CV44" s="644"/>
      <c r="CW44" s="644"/>
      <c r="CX44" s="644"/>
      <c r="CY44" s="645"/>
      <c r="CZ44" s="646">
        <v>12.7</v>
      </c>
      <c r="DA44" s="647"/>
      <c r="DB44" s="647"/>
      <c r="DC44" s="648"/>
      <c r="DD44" s="649">
        <v>6211176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356</v>
      </c>
      <c r="CG45" s="639"/>
      <c r="CH45" s="639"/>
      <c r="CI45" s="639"/>
      <c r="CJ45" s="639"/>
      <c r="CK45" s="639"/>
      <c r="CL45" s="639"/>
      <c r="CM45" s="639"/>
      <c r="CN45" s="639"/>
      <c r="CO45" s="639"/>
      <c r="CP45" s="639"/>
      <c r="CQ45" s="640"/>
      <c r="CR45" s="641">
        <v>9441927</v>
      </c>
      <c r="CS45" s="642"/>
      <c r="CT45" s="642"/>
      <c r="CU45" s="642"/>
      <c r="CV45" s="642"/>
      <c r="CW45" s="642"/>
      <c r="CX45" s="642"/>
      <c r="CY45" s="643"/>
      <c r="CZ45" s="646">
        <v>6.1</v>
      </c>
      <c r="DA45" s="675"/>
      <c r="DB45" s="675"/>
      <c r="DC45" s="676"/>
      <c r="DD45" s="649">
        <v>1297176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357</v>
      </c>
      <c r="CG46" s="639"/>
      <c r="CH46" s="639"/>
      <c r="CI46" s="639"/>
      <c r="CJ46" s="639"/>
      <c r="CK46" s="639"/>
      <c r="CL46" s="639"/>
      <c r="CM46" s="639"/>
      <c r="CN46" s="639"/>
      <c r="CO46" s="639"/>
      <c r="CP46" s="639"/>
      <c r="CQ46" s="640"/>
      <c r="CR46" s="641">
        <v>9779260</v>
      </c>
      <c r="CS46" s="644"/>
      <c r="CT46" s="644"/>
      <c r="CU46" s="644"/>
      <c r="CV46" s="644"/>
      <c r="CW46" s="644"/>
      <c r="CX46" s="644"/>
      <c r="CY46" s="645"/>
      <c r="CZ46" s="646">
        <v>6.4</v>
      </c>
      <c r="DA46" s="647"/>
      <c r="DB46" s="647"/>
      <c r="DC46" s="648"/>
      <c r="DD46" s="649">
        <v>4710517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358</v>
      </c>
      <c r="CG47" s="639"/>
      <c r="CH47" s="639"/>
      <c r="CI47" s="639"/>
      <c r="CJ47" s="639"/>
      <c r="CK47" s="639"/>
      <c r="CL47" s="639"/>
      <c r="CM47" s="639"/>
      <c r="CN47" s="639"/>
      <c r="CO47" s="639"/>
      <c r="CP47" s="639"/>
      <c r="CQ47" s="640"/>
      <c r="CR47" s="641" t="s">
        <v>225</v>
      </c>
      <c r="CS47" s="642"/>
      <c r="CT47" s="642"/>
      <c r="CU47" s="642"/>
      <c r="CV47" s="642"/>
      <c r="CW47" s="642"/>
      <c r="CX47" s="642"/>
      <c r="CY47" s="643"/>
      <c r="CZ47" s="646" t="s">
        <v>245</v>
      </c>
      <c r="DA47" s="675"/>
      <c r="DB47" s="675"/>
      <c r="DC47" s="676"/>
      <c r="DD47" s="649" t="s">
        <v>225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359</v>
      </c>
      <c r="CG48" s="639"/>
      <c r="CH48" s="639"/>
      <c r="CI48" s="639"/>
      <c r="CJ48" s="639"/>
      <c r="CK48" s="639"/>
      <c r="CL48" s="639"/>
      <c r="CM48" s="639"/>
      <c r="CN48" s="639"/>
      <c r="CO48" s="639"/>
      <c r="CP48" s="639"/>
      <c r="CQ48" s="640"/>
      <c r="CR48" s="641" t="s">
        <v>130</v>
      </c>
      <c r="CS48" s="644"/>
      <c r="CT48" s="644"/>
      <c r="CU48" s="644"/>
      <c r="CV48" s="644"/>
      <c r="CW48" s="644"/>
      <c r="CX48" s="644"/>
      <c r="CY48" s="645"/>
      <c r="CZ48" s="646" t="s">
        <v>130</v>
      </c>
      <c r="DA48" s="647"/>
      <c r="DB48" s="647"/>
      <c r="DC48" s="648"/>
      <c r="DD48" s="649" t="s">
        <v>130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360</v>
      </c>
      <c r="CE49" s="654"/>
      <c r="CF49" s="654"/>
      <c r="CG49" s="654"/>
      <c r="CH49" s="654"/>
      <c r="CI49" s="654"/>
      <c r="CJ49" s="654"/>
      <c r="CK49" s="654"/>
      <c r="CL49" s="654"/>
      <c r="CM49" s="654"/>
      <c r="CN49" s="654"/>
      <c r="CO49" s="654"/>
      <c r="CP49" s="654"/>
      <c r="CQ49" s="655"/>
      <c r="CR49" s="656">
        <v>153690414</v>
      </c>
      <c r="CS49" s="657"/>
      <c r="CT49" s="657"/>
      <c r="CU49" s="657"/>
      <c r="CV49" s="657"/>
      <c r="CW49" s="657"/>
      <c r="CX49" s="657"/>
      <c r="CY49" s="658"/>
      <c r="CZ49" s="659">
        <v>100</v>
      </c>
      <c r="DA49" s="660"/>
      <c r="DB49" s="660"/>
      <c r="DC49" s="661"/>
      <c r="DD49" s="662">
        <v>94297581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ZMyvTN8K5lMb5QzGgnABp5DyYlJ6dQqU4WhS8AfUQKDaviFA2qzpjsUfo3S5hiAz+TCQQ7A9o/pXJyrRXRejNA==" saltValue="HssBHZjzUIzoMBqSFdMK3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7" sqref="B7:P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383</v>
      </c>
      <c r="C7" s="1120"/>
      <c r="D7" s="1120"/>
      <c r="E7" s="1120"/>
      <c r="F7" s="1120"/>
      <c r="G7" s="1120"/>
      <c r="H7" s="1120"/>
      <c r="I7" s="1120"/>
      <c r="J7" s="1120"/>
      <c r="K7" s="1120"/>
      <c r="L7" s="1120"/>
      <c r="M7" s="1120"/>
      <c r="N7" s="1120"/>
      <c r="O7" s="1120"/>
      <c r="P7" s="1121"/>
      <c r="Q7" s="1173">
        <v>159906</v>
      </c>
      <c r="R7" s="1174"/>
      <c r="S7" s="1174"/>
      <c r="T7" s="1174"/>
      <c r="U7" s="1174"/>
      <c r="V7" s="1174">
        <v>152941</v>
      </c>
      <c r="W7" s="1174"/>
      <c r="X7" s="1174"/>
      <c r="Y7" s="1174"/>
      <c r="Z7" s="1174"/>
      <c r="AA7" s="1174">
        <v>6966</v>
      </c>
      <c r="AB7" s="1174"/>
      <c r="AC7" s="1174"/>
      <c r="AD7" s="1174"/>
      <c r="AE7" s="1175"/>
      <c r="AF7" s="1176">
        <v>6667</v>
      </c>
      <c r="AG7" s="1177"/>
      <c r="AH7" s="1177"/>
      <c r="AI7" s="1177"/>
      <c r="AJ7" s="1178"/>
      <c r="AK7" s="1160">
        <v>3514</v>
      </c>
      <c r="AL7" s="1161"/>
      <c r="AM7" s="1161"/>
      <c r="AN7" s="1161"/>
      <c r="AO7" s="1161"/>
      <c r="AP7" s="1161">
        <v>133488</v>
      </c>
      <c r="AQ7" s="1161"/>
      <c r="AR7" s="1161"/>
      <c r="AS7" s="1161"/>
      <c r="AT7" s="1161"/>
      <c r="AU7" s="1162" t="s">
        <v>608</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590</v>
      </c>
      <c r="BT7" s="1165"/>
      <c r="BU7" s="1165"/>
      <c r="BV7" s="1165"/>
      <c r="BW7" s="1165"/>
      <c r="BX7" s="1165"/>
      <c r="BY7" s="1165"/>
      <c r="BZ7" s="1165"/>
      <c r="CA7" s="1165"/>
      <c r="CB7" s="1165"/>
      <c r="CC7" s="1165"/>
      <c r="CD7" s="1165"/>
      <c r="CE7" s="1165"/>
      <c r="CF7" s="1165"/>
      <c r="CG7" s="1166"/>
      <c r="CH7" s="1157">
        <v>2</v>
      </c>
      <c r="CI7" s="1158"/>
      <c r="CJ7" s="1158"/>
      <c r="CK7" s="1158"/>
      <c r="CL7" s="1159"/>
      <c r="CM7" s="1157">
        <v>91</v>
      </c>
      <c r="CN7" s="1158"/>
      <c r="CO7" s="1158"/>
      <c r="CP7" s="1158"/>
      <c r="CQ7" s="1159"/>
      <c r="CR7" s="1157">
        <v>2</v>
      </c>
      <c r="CS7" s="1158"/>
      <c r="CT7" s="1158"/>
      <c r="CU7" s="1158"/>
      <c r="CV7" s="1159"/>
      <c r="CW7" s="1157">
        <v>14</v>
      </c>
      <c r="CX7" s="1158"/>
      <c r="CY7" s="1158"/>
      <c r="CZ7" s="1158"/>
      <c r="DA7" s="1159"/>
      <c r="DB7" s="1157" t="s">
        <v>615</v>
      </c>
      <c r="DC7" s="1158"/>
      <c r="DD7" s="1158"/>
      <c r="DE7" s="1158"/>
      <c r="DF7" s="1159"/>
      <c r="DG7" s="1157" t="s">
        <v>615</v>
      </c>
      <c r="DH7" s="1158"/>
      <c r="DI7" s="1158"/>
      <c r="DJ7" s="1158"/>
      <c r="DK7" s="1159"/>
      <c r="DL7" s="1157" t="s">
        <v>615</v>
      </c>
      <c r="DM7" s="1158"/>
      <c r="DN7" s="1158"/>
      <c r="DO7" s="1158"/>
      <c r="DP7" s="1159"/>
      <c r="DQ7" s="1157" t="s">
        <v>615</v>
      </c>
      <c r="DR7" s="1158"/>
      <c r="DS7" s="1158"/>
      <c r="DT7" s="1158"/>
      <c r="DU7" s="1159"/>
      <c r="DV7" s="1184"/>
      <c r="DW7" s="1185"/>
      <c r="DX7" s="1185"/>
      <c r="DY7" s="1185"/>
      <c r="DZ7" s="1186"/>
      <c r="EA7" s="234"/>
    </row>
    <row r="8" spans="1:131" s="235" customFormat="1" ht="26.25" customHeight="1">
      <c r="A8" s="241">
        <v>2</v>
      </c>
      <c r="B8" s="1106" t="s">
        <v>384</v>
      </c>
      <c r="C8" s="1107"/>
      <c r="D8" s="1107"/>
      <c r="E8" s="1107"/>
      <c r="F8" s="1107"/>
      <c r="G8" s="1107"/>
      <c r="H8" s="1107"/>
      <c r="I8" s="1107"/>
      <c r="J8" s="1107"/>
      <c r="K8" s="1107"/>
      <c r="L8" s="1107"/>
      <c r="M8" s="1107"/>
      <c r="N8" s="1107"/>
      <c r="O8" s="1107"/>
      <c r="P8" s="1108"/>
      <c r="Q8" s="1112">
        <v>129</v>
      </c>
      <c r="R8" s="1113"/>
      <c r="S8" s="1113"/>
      <c r="T8" s="1113"/>
      <c r="U8" s="1113"/>
      <c r="V8" s="1113">
        <v>74</v>
      </c>
      <c r="W8" s="1113"/>
      <c r="X8" s="1113"/>
      <c r="Y8" s="1113"/>
      <c r="Z8" s="1113"/>
      <c r="AA8" s="1113">
        <v>55</v>
      </c>
      <c r="AB8" s="1113"/>
      <c r="AC8" s="1113"/>
      <c r="AD8" s="1113"/>
      <c r="AE8" s="1114"/>
      <c r="AF8" s="1088">
        <v>55</v>
      </c>
      <c r="AG8" s="1089"/>
      <c r="AH8" s="1089"/>
      <c r="AI8" s="1089"/>
      <c r="AJ8" s="1090"/>
      <c r="AK8" s="1155">
        <v>9</v>
      </c>
      <c r="AL8" s="1156"/>
      <c r="AM8" s="1156"/>
      <c r="AN8" s="1156"/>
      <c r="AO8" s="1156"/>
      <c r="AP8" s="1156" t="s">
        <v>607</v>
      </c>
      <c r="AQ8" s="1156"/>
      <c r="AR8" s="1156"/>
      <c r="AS8" s="1156"/>
      <c r="AT8" s="1156"/>
      <c r="AU8" s="1153" t="s">
        <v>610</v>
      </c>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591</v>
      </c>
      <c r="BT8" s="1084"/>
      <c r="BU8" s="1084"/>
      <c r="BV8" s="1084"/>
      <c r="BW8" s="1084"/>
      <c r="BX8" s="1084"/>
      <c r="BY8" s="1084"/>
      <c r="BZ8" s="1084"/>
      <c r="CA8" s="1084"/>
      <c r="CB8" s="1084"/>
      <c r="CC8" s="1084"/>
      <c r="CD8" s="1084"/>
      <c r="CE8" s="1084"/>
      <c r="CF8" s="1084"/>
      <c r="CG8" s="1085"/>
      <c r="CH8" s="1058">
        <v>0</v>
      </c>
      <c r="CI8" s="1059"/>
      <c r="CJ8" s="1059"/>
      <c r="CK8" s="1059"/>
      <c r="CL8" s="1060"/>
      <c r="CM8" s="1058">
        <v>3</v>
      </c>
      <c r="CN8" s="1059"/>
      <c r="CO8" s="1059"/>
      <c r="CP8" s="1059"/>
      <c r="CQ8" s="1060"/>
      <c r="CR8" s="1058">
        <v>2</v>
      </c>
      <c r="CS8" s="1059"/>
      <c r="CT8" s="1059"/>
      <c r="CU8" s="1059"/>
      <c r="CV8" s="1060"/>
      <c r="CW8" s="1058" t="s">
        <v>616</v>
      </c>
      <c r="CX8" s="1059"/>
      <c r="CY8" s="1059"/>
      <c r="CZ8" s="1059"/>
      <c r="DA8" s="1060"/>
      <c r="DB8" s="1058" t="s">
        <v>615</v>
      </c>
      <c r="DC8" s="1059"/>
      <c r="DD8" s="1059"/>
      <c r="DE8" s="1059"/>
      <c r="DF8" s="1060"/>
      <c r="DG8" s="1058" t="s">
        <v>615</v>
      </c>
      <c r="DH8" s="1059"/>
      <c r="DI8" s="1059"/>
      <c r="DJ8" s="1059"/>
      <c r="DK8" s="1060"/>
      <c r="DL8" s="1058" t="s">
        <v>615</v>
      </c>
      <c r="DM8" s="1059"/>
      <c r="DN8" s="1059"/>
      <c r="DO8" s="1059"/>
      <c r="DP8" s="1060"/>
      <c r="DQ8" s="1058" t="s">
        <v>615</v>
      </c>
      <c r="DR8" s="1059"/>
      <c r="DS8" s="1059"/>
      <c r="DT8" s="1059"/>
      <c r="DU8" s="1060"/>
      <c r="DV8" s="1061"/>
      <c r="DW8" s="1062"/>
      <c r="DX8" s="1062"/>
      <c r="DY8" s="1062"/>
      <c r="DZ8" s="1063"/>
      <c r="EA8" s="234"/>
    </row>
    <row r="9" spans="1:131" s="235" customFormat="1" ht="26.25" customHeight="1">
      <c r="A9" s="241">
        <v>3</v>
      </c>
      <c r="B9" s="1106" t="s">
        <v>385</v>
      </c>
      <c r="C9" s="1107"/>
      <c r="D9" s="1107"/>
      <c r="E9" s="1107"/>
      <c r="F9" s="1107"/>
      <c r="G9" s="1107"/>
      <c r="H9" s="1107"/>
      <c r="I9" s="1107"/>
      <c r="J9" s="1107"/>
      <c r="K9" s="1107"/>
      <c r="L9" s="1107"/>
      <c r="M9" s="1107"/>
      <c r="N9" s="1107"/>
      <c r="O9" s="1107"/>
      <c r="P9" s="1108"/>
      <c r="Q9" s="1112">
        <v>173</v>
      </c>
      <c r="R9" s="1113"/>
      <c r="S9" s="1113"/>
      <c r="T9" s="1113"/>
      <c r="U9" s="1113"/>
      <c r="V9" s="1113">
        <v>71</v>
      </c>
      <c r="W9" s="1113"/>
      <c r="X9" s="1113"/>
      <c r="Y9" s="1113"/>
      <c r="Z9" s="1113"/>
      <c r="AA9" s="1113">
        <v>101</v>
      </c>
      <c r="AB9" s="1113"/>
      <c r="AC9" s="1113"/>
      <c r="AD9" s="1113"/>
      <c r="AE9" s="1114"/>
      <c r="AF9" s="1088">
        <v>101</v>
      </c>
      <c r="AG9" s="1089"/>
      <c r="AH9" s="1089"/>
      <c r="AI9" s="1089"/>
      <c r="AJ9" s="1090"/>
      <c r="AK9" s="1155">
        <v>4</v>
      </c>
      <c r="AL9" s="1156"/>
      <c r="AM9" s="1156"/>
      <c r="AN9" s="1156"/>
      <c r="AO9" s="1156"/>
      <c r="AP9" s="1156">
        <v>519</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592</v>
      </c>
      <c r="BT9" s="1084"/>
      <c r="BU9" s="1084"/>
      <c r="BV9" s="1084"/>
      <c r="BW9" s="1084"/>
      <c r="BX9" s="1084"/>
      <c r="BY9" s="1084"/>
      <c r="BZ9" s="1084"/>
      <c r="CA9" s="1084"/>
      <c r="CB9" s="1084"/>
      <c r="CC9" s="1084"/>
      <c r="CD9" s="1084"/>
      <c r="CE9" s="1084"/>
      <c r="CF9" s="1084"/>
      <c r="CG9" s="1085"/>
      <c r="CH9" s="1058">
        <v>-3</v>
      </c>
      <c r="CI9" s="1059"/>
      <c r="CJ9" s="1059"/>
      <c r="CK9" s="1059"/>
      <c r="CL9" s="1060"/>
      <c r="CM9" s="1058">
        <v>5</v>
      </c>
      <c r="CN9" s="1059"/>
      <c r="CO9" s="1059"/>
      <c r="CP9" s="1059"/>
      <c r="CQ9" s="1060"/>
      <c r="CR9" s="1058">
        <v>1</v>
      </c>
      <c r="CS9" s="1059"/>
      <c r="CT9" s="1059"/>
      <c r="CU9" s="1059"/>
      <c r="CV9" s="1060"/>
      <c r="CW9" s="1058">
        <v>9</v>
      </c>
      <c r="CX9" s="1059"/>
      <c r="CY9" s="1059"/>
      <c r="CZ9" s="1059"/>
      <c r="DA9" s="1060"/>
      <c r="DB9" s="1058" t="s">
        <v>615</v>
      </c>
      <c r="DC9" s="1059"/>
      <c r="DD9" s="1059"/>
      <c r="DE9" s="1059"/>
      <c r="DF9" s="1060"/>
      <c r="DG9" s="1058" t="s">
        <v>609</v>
      </c>
      <c r="DH9" s="1059"/>
      <c r="DI9" s="1059"/>
      <c r="DJ9" s="1059"/>
      <c r="DK9" s="1060"/>
      <c r="DL9" s="1058" t="s">
        <v>615</v>
      </c>
      <c r="DM9" s="1059"/>
      <c r="DN9" s="1059"/>
      <c r="DO9" s="1059"/>
      <c r="DP9" s="1060"/>
      <c r="DQ9" s="1058" t="s">
        <v>615</v>
      </c>
      <c r="DR9" s="1059"/>
      <c r="DS9" s="1059"/>
      <c r="DT9" s="1059"/>
      <c r="DU9" s="1060"/>
      <c r="DV9" s="1061"/>
      <c r="DW9" s="1062"/>
      <c r="DX9" s="1062"/>
      <c r="DY9" s="1062"/>
      <c r="DZ9" s="1063"/>
      <c r="EA9" s="234"/>
    </row>
    <row r="10" spans="1:131" s="235" customFormat="1" ht="26.25" customHeight="1">
      <c r="A10" s="241">
        <v>4</v>
      </c>
      <c r="B10" s="1106" t="s">
        <v>386</v>
      </c>
      <c r="C10" s="1107"/>
      <c r="D10" s="1107"/>
      <c r="E10" s="1107"/>
      <c r="F10" s="1107"/>
      <c r="G10" s="1107"/>
      <c r="H10" s="1107"/>
      <c r="I10" s="1107"/>
      <c r="J10" s="1107"/>
      <c r="K10" s="1107"/>
      <c r="L10" s="1107"/>
      <c r="M10" s="1107"/>
      <c r="N10" s="1107"/>
      <c r="O10" s="1107"/>
      <c r="P10" s="1108"/>
      <c r="Q10" s="1112">
        <v>743</v>
      </c>
      <c r="R10" s="1113"/>
      <c r="S10" s="1113"/>
      <c r="T10" s="1113"/>
      <c r="U10" s="1113"/>
      <c r="V10" s="1113">
        <v>629</v>
      </c>
      <c r="W10" s="1113"/>
      <c r="X10" s="1113"/>
      <c r="Y10" s="1113"/>
      <c r="Z10" s="1113"/>
      <c r="AA10" s="1113">
        <v>114</v>
      </c>
      <c r="AB10" s="1113"/>
      <c r="AC10" s="1113"/>
      <c r="AD10" s="1113"/>
      <c r="AE10" s="1114"/>
      <c r="AF10" s="1088">
        <v>114</v>
      </c>
      <c r="AG10" s="1089"/>
      <c r="AH10" s="1089"/>
      <c r="AI10" s="1089"/>
      <c r="AJ10" s="1090"/>
      <c r="AK10" s="1155" t="s">
        <v>609</v>
      </c>
      <c r="AL10" s="1156"/>
      <c r="AM10" s="1156"/>
      <c r="AN10" s="1156"/>
      <c r="AO10" s="1156"/>
      <c r="AP10" s="1156">
        <v>39</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593</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373</v>
      </c>
      <c r="CN10" s="1059"/>
      <c r="CO10" s="1059"/>
      <c r="CP10" s="1059"/>
      <c r="CQ10" s="1060"/>
      <c r="CR10" s="1058">
        <v>20</v>
      </c>
      <c r="CS10" s="1059"/>
      <c r="CT10" s="1059"/>
      <c r="CU10" s="1059"/>
      <c r="CV10" s="1060"/>
      <c r="CW10" s="1058" t="s">
        <v>615</v>
      </c>
      <c r="CX10" s="1059"/>
      <c r="CY10" s="1059"/>
      <c r="CZ10" s="1059"/>
      <c r="DA10" s="1060"/>
      <c r="DB10" s="1058" t="s">
        <v>615</v>
      </c>
      <c r="DC10" s="1059"/>
      <c r="DD10" s="1059"/>
      <c r="DE10" s="1059"/>
      <c r="DF10" s="1060"/>
      <c r="DG10" s="1058" t="s">
        <v>609</v>
      </c>
      <c r="DH10" s="1059"/>
      <c r="DI10" s="1059"/>
      <c r="DJ10" s="1059"/>
      <c r="DK10" s="1060"/>
      <c r="DL10" s="1058" t="s">
        <v>615</v>
      </c>
      <c r="DM10" s="1059"/>
      <c r="DN10" s="1059"/>
      <c r="DO10" s="1059"/>
      <c r="DP10" s="1060"/>
      <c r="DQ10" s="1058" t="s">
        <v>615</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594</v>
      </c>
      <c r="BT11" s="1084"/>
      <c r="BU11" s="1084"/>
      <c r="BV11" s="1084"/>
      <c r="BW11" s="1084"/>
      <c r="BX11" s="1084"/>
      <c r="BY11" s="1084"/>
      <c r="BZ11" s="1084"/>
      <c r="CA11" s="1084"/>
      <c r="CB11" s="1084"/>
      <c r="CC11" s="1084"/>
      <c r="CD11" s="1084"/>
      <c r="CE11" s="1084"/>
      <c r="CF11" s="1084"/>
      <c r="CG11" s="1085"/>
      <c r="CH11" s="1058">
        <v>6</v>
      </c>
      <c r="CI11" s="1059"/>
      <c r="CJ11" s="1059"/>
      <c r="CK11" s="1059"/>
      <c r="CL11" s="1060"/>
      <c r="CM11" s="1058">
        <v>307</v>
      </c>
      <c r="CN11" s="1059"/>
      <c r="CO11" s="1059"/>
      <c r="CP11" s="1059"/>
      <c r="CQ11" s="1060"/>
      <c r="CR11" s="1058">
        <v>10</v>
      </c>
      <c r="CS11" s="1059"/>
      <c r="CT11" s="1059"/>
      <c r="CU11" s="1059"/>
      <c r="CV11" s="1060"/>
      <c r="CW11" s="1058">
        <v>16</v>
      </c>
      <c r="CX11" s="1059"/>
      <c r="CY11" s="1059"/>
      <c r="CZ11" s="1059"/>
      <c r="DA11" s="1060"/>
      <c r="DB11" s="1058" t="s">
        <v>615</v>
      </c>
      <c r="DC11" s="1059"/>
      <c r="DD11" s="1059"/>
      <c r="DE11" s="1059"/>
      <c r="DF11" s="1060"/>
      <c r="DG11" s="1058" t="s">
        <v>609</v>
      </c>
      <c r="DH11" s="1059"/>
      <c r="DI11" s="1059"/>
      <c r="DJ11" s="1059"/>
      <c r="DK11" s="1060"/>
      <c r="DL11" s="1058" t="s">
        <v>615</v>
      </c>
      <c r="DM11" s="1059"/>
      <c r="DN11" s="1059"/>
      <c r="DO11" s="1059"/>
      <c r="DP11" s="1060"/>
      <c r="DQ11" s="1058" t="s">
        <v>615</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595</v>
      </c>
      <c r="BT12" s="1084"/>
      <c r="BU12" s="1084"/>
      <c r="BV12" s="1084"/>
      <c r="BW12" s="1084"/>
      <c r="BX12" s="1084"/>
      <c r="BY12" s="1084"/>
      <c r="BZ12" s="1084"/>
      <c r="CA12" s="1084"/>
      <c r="CB12" s="1084"/>
      <c r="CC12" s="1084"/>
      <c r="CD12" s="1084"/>
      <c r="CE12" s="1084"/>
      <c r="CF12" s="1084"/>
      <c r="CG12" s="1085"/>
      <c r="CH12" s="1058">
        <v>-1</v>
      </c>
      <c r="CI12" s="1059"/>
      <c r="CJ12" s="1059"/>
      <c r="CK12" s="1059"/>
      <c r="CL12" s="1060"/>
      <c r="CM12" s="1058">
        <v>278</v>
      </c>
      <c r="CN12" s="1059"/>
      <c r="CO12" s="1059"/>
      <c r="CP12" s="1059"/>
      <c r="CQ12" s="1060"/>
      <c r="CR12" s="1058">
        <v>50</v>
      </c>
      <c r="CS12" s="1059"/>
      <c r="CT12" s="1059"/>
      <c r="CU12" s="1059"/>
      <c r="CV12" s="1060"/>
      <c r="CW12" s="1058">
        <v>67</v>
      </c>
      <c r="CX12" s="1059"/>
      <c r="CY12" s="1059"/>
      <c r="CZ12" s="1059"/>
      <c r="DA12" s="1060"/>
      <c r="DB12" s="1058" t="s">
        <v>615</v>
      </c>
      <c r="DC12" s="1059"/>
      <c r="DD12" s="1059"/>
      <c r="DE12" s="1059"/>
      <c r="DF12" s="1060"/>
      <c r="DG12" s="1058" t="s">
        <v>609</v>
      </c>
      <c r="DH12" s="1059"/>
      <c r="DI12" s="1059"/>
      <c r="DJ12" s="1059"/>
      <c r="DK12" s="1060"/>
      <c r="DL12" s="1058" t="s">
        <v>615</v>
      </c>
      <c r="DM12" s="1059"/>
      <c r="DN12" s="1059"/>
      <c r="DO12" s="1059"/>
      <c r="DP12" s="1060"/>
      <c r="DQ12" s="1058" t="s">
        <v>615</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596</v>
      </c>
      <c r="BT13" s="1084"/>
      <c r="BU13" s="1084"/>
      <c r="BV13" s="1084"/>
      <c r="BW13" s="1084"/>
      <c r="BX13" s="1084"/>
      <c r="BY13" s="1084"/>
      <c r="BZ13" s="1084"/>
      <c r="CA13" s="1084"/>
      <c r="CB13" s="1084"/>
      <c r="CC13" s="1084"/>
      <c r="CD13" s="1084"/>
      <c r="CE13" s="1084"/>
      <c r="CF13" s="1084"/>
      <c r="CG13" s="1085"/>
      <c r="CH13" s="1058">
        <v>-1</v>
      </c>
      <c r="CI13" s="1059"/>
      <c r="CJ13" s="1059"/>
      <c r="CK13" s="1059"/>
      <c r="CL13" s="1060"/>
      <c r="CM13" s="1058">
        <v>232</v>
      </c>
      <c r="CN13" s="1059"/>
      <c r="CO13" s="1059"/>
      <c r="CP13" s="1059"/>
      <c r="CQ13" s="1060"/>
      <c r="CR13" s="1058">
        <v>251</v>
      </c>
      <c r="CS13" s="1059"/>
      <c r="CT13" s="1059"/>
      <c r="CU13" s="1059"/>
      <c r="CV13" s="1060"/>
      <c r="CW13" s="1058">
        <v>0</v>
      </c>
      <c r="CX13" s="1059"/>
      <c r="CY13" s="1059"/>
      <c r="CZ13" s="1059"/>
      <c r="DA13" s="1060"/>
      <c r="DB13" s="1058" t="s">
        <v>615</v>
      </c>
      <c r="DC13" s="1059"/>
      <c r="DD13" s="1059"/>
      <c r="DE13" s="1059"/>
      <c r="DF13" s="1060"/>
      <c r="DG13" s="1058" t="s">
        <v>609</v>
      </c>
      <c r="DH13" s="1059"/>
      <c r="DI13" s="1059"/>
      <c r="DJ13" s="1059"/>
      <c r="DK13" s="1060"/>
      <c r="DL13" s="1058" t="s">
        <v>615</v>
      </c>
      <c r="DM13" s="1059"/>
      <c r="DN13" s="1059"/>
      <c r="DO13" s="1059"/>
      <c r="DP13" s="1060"/>
      <c r="DQ13" s="1058" t="s">
        <v>615</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t="s">
        <v>617</v>
      </c>
      <c r="BS14" s="1083" t="s">
        <v>597</v>
      </c>
      <c r="BT14" s="1084"/>
      <c r="BU14" s="1084"/>
      <c r="BV14" s="1084"/>
      <c r="BW14" s="1084"/>
      <c r="BX14" s="1084"/>
      <c r="BY14" s="1084"/>
      <c r="BZ14" s="1084"/>
      <c r="CA14" s="1084"/>
      <c r="CB14" s="1084"/>
      <c r="CC14" s="1084"/>
      <c r="CD14" s="1084"/>
      <c r="CE14" s="1084"/>
      <c r="CF14" s="1084"/>
      <c r="CG14" s="1085"/>
      <c r="CH14" s="1058">
        <v>6</v>
      </c>
      <c r="CI14" s="1059"/>
      <c r="CJ14" s="1059"/>
      <c r="CK14" s="1059"/>
      <c r="CL14" s="1060"/>
      <c r="CM14" s="1058">
        <v>42</v>
      </c>
      <c r="CN14" s="1059"/>
      <c r="CO14" s="1059"/>
      <c r="CP14" s="1059"/>
      <c r="CQ14" s="1060"/>
      <c r="CR14" s="1058">
        <v>10</v>
      </c>
      <c r="CS14" s="1059"/>
      <c r="CT14" s="1059"/>
      <c r="CU14" s="1059"/>
      <c r="CV14" s="1060"/>
      <c r="CW14" s="1058" t="s">
        <v>615</v>
      </c>
      <c r="CX14" s="1059"/>
      <c r="CY14" s="1059"/>
      <c r="CZ14" s="1059"/>
      <c r="DA14" s="1060"/>
      <c r="DB14" s="1058">
        <v>1635</v>
      </c>
      <c r="DC14" s="1059"/>
      <c r="DD14" s="1059"/>
      <c r="DE14" s="1059"/>
      <c r="DF14" s="1060"/>
      <c r="DG14" s="1058" t="s">
        <v>609</v>
      </c>
      <c r="DH14" s="1059"/>
      <c r="DI14" s="1059"/>
      <c r="DJ14" s="1059"/>
      <c r="DK14" s="1060"/>
      <c r="DL14" s="1058" t="s">
        <v>615</v>
      </c>
      <c r="DM14" s="1059"/>
      <c r="DN14" s="1059"/>
      <c r="DO14" s="1059"/>
      <c r="DP14" s="1060"/>
      <c r="DQ14" s="1058" t="s">
        <v>615</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598</v>
      </c>
      <c r="BT15" s="1084"/>
      <c r="BU15" s="1084"/>
      <c r="BV15" s="1084"/>
      <c r="BW15" s="1084"/>
      <c r="BX15" s="1084"/>
      <c r="BY15" s="1084"/>
      <c r="BZ15" s="1084"/>
      <c r="CA15" s="1084"/>
      <c r="CB15" s="1084"/>
      <c r="CC15" s="1084"/>
      <c r="CD15" s="1084"/>
      <c r="CE15" s="1084"/>
      <c r="CF15" s="1084"/>
      <c r="CG15" s="1085"/>
      <c r="CH15" s="1058">
        <v>3</v>
      </c>
      <c r="CI15" s="1059"/>
      <c r="CJ15" s="1059"/>
      <c r="CK15" s="1059"/>
      <c r="CL15" s="1060"/>
      <c r="CM15" s="1058">
        <v>150</v>
      </c>
      <c r="CN15" s="1059"/>
      <c r="CO15" s="1059"/>
      <c r="CP15" s="1059"/>
      <c r="CQ15" s="1060"/>
      <c r="CR15" s="1058">
        <v>30</v>
      </c>
      <c r="CS15" s="1059"/>
      <c r="CT15" s="1059"/>
      <c r="CU15" s="1059"/>
      <c r="CV15" s="1060"/>
      <c r="CW15" s="1058" t="s">
        <v>615</v>
      </c>
      <c r="CX15" s="1059"/>
      <c r="CY15" s="1059"/>
      <c r="CZ15" s="1059"/>
      <c r="DA15" s="1060"/>
      <c r="DB15" s="1058" t="s">
        <v>615</v>
      </c>
      <c r="DC15" s="1059"/>
      <c r="DD15" s="1059"/>
      <c r="DE15" s="1059"/>
      <c r="DF15" s="1060"/>
      <c r="DG15" s="1058" t="s">
        <v>609</v>
      </c>
      <c r="DH15" s="1059"/>
      <c r="DI15" s="1059"/>
      <c r="DJ15" s="1059"/>
      <c r="DK15" s="1060"/>
      <c r="DL15" s="1058" t="s">
        <v>615</v>
      </c>
      <c r="DM15" s="1059"/>
      <c r="DN15" s="1059"/>
      <c r="DO15" s="1059"/>
      <c r="DP15" s="1060"/>
      <c r="DQ15" s="1058" t="s">
        <v>615</v>
      </c>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599</v>
      </c>
      <c r="BT16" s="1084"/>
      <c r="BU16" s="1084"/>
      <c r="BV16" s="1084"/>
      <c r="BW16" s="1084"/>
      <c r="BX16" s="1084"/>
      <c r="BY16" s="1084"/>
      <c r="BZ16" s="1084"/>
      <c r="CA16" s="1084"/>
      <c r="CB16" s="1084"/>
      <c r="CC16" s="1084"/>
      <c r="CD16" s="1084"/>
      <c r="CE16" s="1084"/>
      <c r="CF16" s="1084"/>
      <c r="CG16" s="1085"/>
      <c r="CH16" s="1058">
        <v>651</v>
      </c>
      <c r="CI16" s="1059"/>
      <c r="CJ16" s="1059"/>
      <c r="CK16" s="1059"/>
      <c r="CL16" s="1060"/>
      <c r="CM16" s="1058">
        <v>5729</v>
      </c>
      <c r="CN16" s="1059"/>
      <c r="CO16" s="1059"/>
      <c r="CP16" s="1059"/>
      <c r="CQ16" s="1060"/>
      <c r="CR16" s="1058">
        <v>9</v>
      </c>
      <c r="CS16" s="1059"/>
      <c r="CT16" s="1059"/>
      <c r="CU16" s="1059"/>
      <c r="CV16" s="1060"/>
      <c r="CW16" s="1058">
        <v>78</v>
      </c>
      <c r="CX16" s="1059"/>
      <c r="CY16" s="1059"/>
      <c r="CZ16" s="1059"/>
      <c r="DA16" s="1060"/>
      <c r="DB16" s="1058" t="s">
        <v>615</v>
      </c>
      <c r="DC16" s="1059"/>
      <c r="DD16" s="1059"/>
      <c r="DE16" s="1059"/>
      <c r="DF16" s="1060"/>
      <c r="DG16" s="1058" t="s">
        <v>609</v>
      </c>
      <c r="DH16" s="1059"/>
      <c r="DI16" s="1059"/>
      <c r="DJ16" s="1059"/>
      <c r="DK16" s="1060"/>
      <c r="DL16" s="1058" t="s">
        <v>615</v>
      </c>
      <c r="DM16" s="1059"/>
      <c r="DN16" s="1059"/>
      <c r="DO16" s="1059"/>
      <c r="DP16" s="1060"/>
      <c r="DQ16" s="1058" t="s">
        <v>615</v>
      </c>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388</v>
      </c>
      <c r="B23" s="1013" t="s">
        <v>389</v>
      </c>
      <c r="C23" s="1014"/>
      <c r="D23" s="1014"/>
      <c r="E23" s="1014"/>
      <c r="F23" s="1014"/>
      <c r="G23" s="1014"/>
      <c r="H23" s="1014"/>
      <c r="I23" s="1014"/>
      <c r="J23" s="1014"/>
      <c r="K23" s="1014"/>
      <c r="L23" s="1014"/>
      <c r="M23" s="1014"/>
      <c r="N23" s="1014"/>
      <c r="O23" s="1014"/>
      <c r="P23" s="1015"/>
      <c r="Q23" s="1137">
        <v>160941</v>
      </c>
      <c r="R23" s="1138"/>
      <c r="S23" s="1138"/>
      <c r="T23" s="1138"/>
      <c r="U23" s="1138"/>
      <c r="V23" s="1138">
        <v>153706</v>
      </c>
      <c r="W23" s="1138"/>
      <c r="X23" s="1138"/>
      <c r="Y23" s="1138"/>
      <c r="Z23" s="1138"/>
      <c r="AA23" s="1138">
        <v>7236</v>
      </c>
      <c r="AB23" s="1138"/>
      <c r="AC23" s="1138"/>
      <c r="AD23" s="1138"/>
      <c r="AE23" s="1139"/>
      <c r="AF23" s="1140">
        <v>6937</v>
      </c>
      <c r="AG23" s="1138"/>
      <c r="AH23" s="1138"/>
      <c r="AI23" s="1138"/>
      <c r="AJ23" s="1141"/>
      <c r="AK23" s="1142"/>
      <c r="AL23" s="1143"/>
      <c r="AM23" s="1143"/>
      <c r="AN23" s="1143"/>
      <c r="AO23" s="1143"/>
      <c r="AP23" s="1138">
        <v>134047</v>
      </c>
      <c r="AQ23" s="1138"/>
      <c r="AR23" s="1138"/>
      <c r="AS23" s="1138"/>
      <c r="AT23" s="1138"/>
      <c r="AU23" s="1144"/>
      <c r="AV23" s="1144"/>
      <c r="AW23" s="1144"/>
      <c r="AX23" s="1144"/>
      <c r="AY23" s="1145"/>
      <c r="AZ23" s="1134" t="s">
        <v>390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391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366</v>
      </c>
      <c r="B26" s="1065"/>
      <c r="C26" s="1065"/>
      <c r="D26" s="1065"/>
      <c r="E26" s="1065"/>
      <c r="F26" s="1065"/>
      <c r="G26" s="1065"/>
      <c r="H26" s="1065"/>
      <c r="I26" s="1065"/>
      <c r="J26" s="1065"/>
      <c r="K26" s="1065"/>
      <c r="L26" s="1065"/>
      <c r="M26" s="1065"/>
      <c r="N26" s="1065"/>
      <c r="O26" s="1065"/>
      <c r="P26" s="1066"/>
      <c r="Q26" s="1070" t="s">
        <v>393</v>
      </c>
      <c r="R26" s="1071"/>
      <c r="S26" s="1071"/>
      <c r="T26" s="1071"/>
      <c r="U26" s="1072"/>
      <c r="V26" s="1070" t="s">
        <v>394</v>
      </c>
      <c r="W26" s="1071"/>
      <c r="X26" s="1071"/>
      <c r="Y26" s="1071"/>
      <c r="Z26" s="1072"/>
      <c r="AA26" s="1070" t="s">
        <v>395</v>
      </c>
      <c r="AB26" s="1071"/>
      <c r="AC26" s="1071"/>
      <c r="AD26" s="1071"/>
      <c r="AE26" s="1071"/>
      <c r="AF26" s="1128" t="s">
        <v>396</v>
      </c>
      <c r="AG26" s="1077"/>
      <c r="AH26" s="1077"/>
      <c r="AI26" s="1077"/>
      <c r="AJ26" s="1129"/>
      <c r="AK26" s="1071" t="s">
        <v>397</v>
      </c>
      <c r="AL26" s="1071"/>
      <c r="AM26" s="1071"/>
      <c r="AN26" s="1071"/>
      <c r="AO26" s="1072"/>
      <c r="AP26" s="1070" t="s">
        <v>398</v>
      </c>
      <c r="AQ26" s="1071"/>
      <c r="AR26" s="1071"/>
      <c r="AS26" s="1071"/>
      <c r="AT26" s="1072"/>
      <c r="AU26" s="1070" t="s">
        <v>399</v>
      </c>
      <c r="AV26" s="1071"/>
      <c r="AW26" s="1071"/>
      <c r="AX26" s="1071"/>
      <c r="AY26" s="1072"/>
      <c r="AZ26" s="1070" t="s">
        <v>400</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401</v>
      </c>
      <c r="C28" s="1120"/>
      <c r="D28" s="1120"/>
      <c r="E28" s="1120"/>
      <c r="F28" s="1120"/>
      <c r="G28" s="1120"/>
      <c r="H28" s="1120"/>
      <c r="I28" s="1120"/>
      <c r="J28" s="1120"/>
      <c r="K28" s="1120"/>
      <c r="L28" s="1120"/>
      <c r="M28" s="1120"/>
      <c r="N28" s="1120"/>
      <c r="O28" s="1120"/>
      <c r="P28" s="1121"/>
      <c r="Q28" s="1122">
        <v>11545</v>
      </c>
      <c r="R28" s="1123"/>
      <c r="S28" s="1123"/>
      <c r="T28" s="1123"/>
      <c r="U28" s="1123"/>
      <c r="V28" s="1123">
        <v>10362</v>
      </c>
      <c r="W28" s="1123"/>
      <c r="X28" s="1123"/>
      <c r="Y28" s="1123"/>
      <c r="Z28" s="1123"/>
      <c r="AA28" s="1123">
        <v>1183</v>
      </c>
      <c r="AB28" s="1123"/>
      <c r="AC28" s="1123"/>
      <c r="AD28" s="1123"/>
      <c r="AE28" s="1124"/>
      <c r="AF28" s="1125">
        <v>1183</v>
      </c>
      <c r="AG28" s="1123"/>
      <c r="AH28" s="1123"/>
      <c r="AI28" s="1123"/>
      <c r="AJ28" s="1126"/>
      <c r="AK28" s="1127">
        <v>125</v>
      </c>
      <c r="AL28" s="1115"/>
      <c r="AM28" s="1115"/>
      <c r="AN28" s="1115"/>
      <c r="AO28" s="1115"/>
      <c r="AP28" s="1115" t="s">
        <v>611</v>
      </c>
      <c r="AQ28" s="1115"/>
      <c r="AR28" s="1115"/>
      <c r="AS28" s="1115"/>
      <c r="AT28" s="1115"/>
      <c r="AU28" s="1115" t="s">
        <v>609</v>
      </c>
      <c r="AV28" s="1115"/>
      <c r="AW28" s="1115"/>
      <c r="AX28" s="1115"/>
      <c r="AY28" s="1115"/>
      <c r="AZ28" s="1116" t="s">
        <v>609</v>
      </c>
      <c r="BA28" s="1116"/>
      <c r="BB28" s="1116"/>
      <c r="BC28" s="1116"/>
      <c r="BD28" s="1116"/>
      <c r="BE28" s="1117" t="s">
        <v>612</v>
      </c>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402</v>
      </c>
      <c r="C29" s="1107"/>
      <c r="D29" s="1107"/>
      <c r="E29" s="1107"/>
      <c r="F29" s="1107"/>
      <c r="G29" s="1107"/>
      <c r="H29" s="1107"/>
      <c r="I29" s="1107"/>
      <c r="J29" s="1107"/>
      <c r="K29" s="1107"/>
      <c r="L29" s="1107"/>
      <c r="M29" s="1107"/>
      <c r="N29" s="1107"/>
      <c r="O29" s="1107"/>
      <c r="P29" s="1108"/>
      <c r="Q29" s="1112">
        <v>52510</v>
      </c>
      <c r="R29" s="1113"/>
      <c r="S29" s="1113"/>
      <c r="T29" s="1113"/>
      <c r="U29" s="1113"/>
      <c r="V29" s="1113">
        <v>51164</v>
      </c>
      <c r="W29" s="1113"/>
      <c r="X29" s="1113"/>
      <c r="Y29" s="1113"/>
      <c r="Z29" s="1113"/>
      <c r="AA29" s="1113">
        <v>1346</v>
      </c>
      <c r="AB29" s="1113"/>
      <c r="AC29" s="1113"/>
      <c r="AD29" s="1113"/>
      <c r="AE29" s="1114"/>
      <c r="AF29" s="1088">
        <v>1346</v>
      </c>
      <c r="AG29" s="1089"/>
      <c r="AH29" s="1089"/>
      <c r="AI29" s="1089"/>
      <c r="AJ29" s="1090"/>
      <c r="AK29" s="1049">
        <v>3738</v>
      </c>
      <c r="AL29" s="1040"/>
      <c r="AM29" s="1040"/>
      <c r="AN29" s="1040"/>
      <c r="AO29" s="1040"/>
      <c r="AP29" s="1040" t="s">
        <v>609</v>
      </c>
      <c r="AQ29" s="1040"/>
      <c r="AR29" s="1040"/>
      <c r="AS29" s="1040"/>
      <c r="AT29" s="1040"/>
      <c r="AU29" s="1040" t="s">
        <v>609</v>
      </c>
      <c r="AV29" s="1040"/>
      <c r="AW29" s="1040"/>
      <c r="AX29" s="1040"/>
      <c r="AY29" s="1040"/>
      <c r="AZ29" s="1111" t="s">
        <v>609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403</v>
      </c>
      <c r="C30" s="1107"/>
      <c r="D30" s="1107"/>
      <c r="E30" s="1107"/>
      <c r="F30" s="1107"/>
      <c r="G30" s="1107"/>
      <c r="H30" s="1107"/>
      <c r="I30" s="1107"/>
      <c r="J30" s="1107"/>
      <c r="K30" s="1107"/>
      <c r="L30" s="1107"/>
      <c r="M30" s="1107"/>
      <c r="N30" s="1107"/>
      <c r="O30" s="1107"/>
      <c r="P30" s="1108"/>
      <c r="Q30" s="1112">
        <v>36095</v>
      </c>
      <c r="R30" s="1113"/>
      <c r="S30" s="1113"/>
      <c r="T30" s="1113"/>
      <c r="U30" s="1113"/>
      <c r="V30" s="1113">
        <v>35498</v>
      </c>
      <c r="W30" s="1113"/>
      <c r="X30" s="1113"/>
      <c r="Y30" s="1113"/>
      <c r="Z30" s="1113"/>
      <c r="AA30" s="1113">
        <v>597</v>
      </c>
      <c r="AB30" s="1113"/>
      <c r="AC30" s="1113"/>
      <c r="AD30" s="1113"/>
      <c r="AE30" s="1114"/>
      <c r="AF30" s="1088">
        <v>597</v>
      </c>
      <c r="AG30" s="1089"/>
      <c r="AH30" s="1089"/>
      <c r="AI30" s="1089"/>
      <c r="AJ30" s="1090"/>
      <c r="AK30" s="1049">
        <v>4942</v>
      </c>
      <c r="AL30" s="1040"/>
      <c r="AM30" s="1040"/>
      <c r="AN30" s="1040"/>
      <c r="AO30" s="1040"/>
      <c r="AP30" s="1040" t="s">
        <v>609</v>
      </c>
      <c r="AQ30" s="1040"/>
      <c r="AR30" s="1040"/>
      <c r="AS30" s="1040"/>
      <c r="AT30" s="1040"/>
      <c r="AU30" s="1040" t="s">
        <v>609</v>
      </c>
      <c r="AV30" s="1040"/>
      <c r="AW30" s="1040"/>
      <c r="AX30" s="1040"/>
      <c r="AY30" s="1040"/>
      <c r="AZ30" s="1111" t="s">
        <v>609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404</v>
      </c>
      <c r="C31" s="1107"/>
      <c r="D31" s="1107"/>
      <c r="E31" s="1107"/>
      <c r="F31" s="1107"/>
      <c r="G31" s="1107"/>
      <c r="H31" s="1107"/>
      <c r="I31" s="1107"/>
      <c r="J31" s="1107"/>
      <c r="K31" s="1107"/>
      <c r="L31" s="1107"/>
      <c r="M31" s="1107"/>
      <c r="N31" s="1107"/>
      <c r="O31" s="1107"/>
      <c r="P31" s="1108"/>
      <c r="Q31" s="1112">
        <v>5443</v>
      </c>
      <c r="R31" s="1113"/>
      <c r="S31" s="1113"/>
      <c r="T31" s="1113"/>
      <c r="U31" s="1113"/>
      <c r="V31" s="1113">
        <v>5280</v>
      </c>
      <c r="W31" s="1113"/>
      <c r="X31" s="1113"/>
      <c r="Y31" s="1113"/>
      <c r="Z31" s="1113"/>
      <c r="AA31" s="1113">
        <v>162</v>
      </c>
      <c r="AB31" s="1113"/>
      <c r="AC31" s="1113"/>
      <c r="AD31" s="1113"/>
      <c r="AE31" s="1114"/>
      <c r="AF31" s="1088">
        <v>162</v>
      </c>
      <c r="AG31" s="1089"/>
      <c r="AH31" s="1089"/>
      <c r="AI31" s="1089"/>
      <c r="AJ31" s="1090"/>
      <c r="AK31" s="1049">
        <v>1137</v>
      </c>
      <c r="AL31" s="1040"/>
      <c r="AM31" s="1040"/>
      <c r="AN31" s="1040"/>
      <c r="AO31" s="1040"/>
      <c r="AP31" s="1040" t="s">
        <v>609</v>
      </c>
      <c r="AQ31" s="1040"/>
      <c r="AR31" s="1040"/>
      <c r="AS31" s="1040"/>
      <c r="AT31" s="1040"/>
      <c r="AU31" s="1040" t="s">
        <v>609</v>
      </c>
      <c r="AV31" s="1040"/>
      <c r="AW31" s="1040"/>
      <c r="AX31" s="1040"/>
      <c r="AY31" s="1040"/>
      <c r="AZ31" s="1111" t="s">
        <v>609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405</v>
      </c>
      <c r="C32" s="1107"/>
      <c r="D32" s="1107"/>
      <c r="E32" s="1107"/>
      <c r="F32" s="1107"/>
      <c r="G32" s="1107"/>
      <c r="H32" s="1107"/>
      <c r="I32" s="1107"/>
      <c r="J32" s="1107"/>
      <c r="K32" s="1107"/>
      <c r="L32" s="1107"/>
      <c r="M32" s="1107"/>
      <c r="N32" s="1107"/>
      <c r="O32" s="1107"/>
      <c r="P32" s="1108"/>
      <c r="Q32" s="1112">
        <v>545</v>
      </c>
      <c r="R32" s="1113"/>
      <c r="S32" s="1113"/>
      <c r="T32" s="1113"/>
      <c r="U32" s="1113"/>
      <c r="V32" s="1113">
        <v>545</v>
      </c>
      <c r="W32" s="1113"/>
      <c r="X32" s="1113"/>
      <c r="Y32" s="1113"/>
      <c r="Z32" s="1113"/>
      <c r="AA32" s="1113" t="s">
        <v>609</v>
      </c>
      <c r="AB32" s="1113"/>
      <c r="AC32" s="1113"/>
      <c r="AD32" s="1113"/>
      <c r="AE32" s="1114"/>
      <c r="AF32" s="1088" t="s">
        <v>406</v>
      </c>
      <c r="AG32" s="1089"/>
      <c r="AH32" s="1089"/>
      <c r="AI32" s="1089"/>
      <c r="AJ32" s="1090"/>
      <c r="AK32" s="1049">
        <v>373</v>
      </c>
      <c r="AL32" s="1040"/>
      <c r="AM32" s="1040"/>
      <c r="AN32" s="1040"/>
      <c r="AO32" s="1040"/>
      <c r="AP32" s="1040">
        <v>694</v>
      </c>
      <c r="AQ32" s="1040"/>
      <c r="AR32" s="1040"/>
      <c r="AS32" s="1040"/>
      <c r="AT32" s="1040"/>
      <c r="AU32" s="1040">
        <v>485</v>
      </c>
      <c r="AV32" s="1040"/>
      <c r="AW32" s="1040"/>
      <c r="AX32" s="1040"/>
      <c r="AY32" s="1040"/>
      <c r="AZ32" s="1111" t="s">
        <v>614</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407</v>
      </c>
      <c r="C33" s="1107"/>
      <c r="D33" s="1107"/>
      <c r="E33" s="1107"/>
      <c r="F33" s="1107"/>
      <c r="G33" s="1107"/>
      <c r="H33" s="1107"/>
      <c r="I33" s="1107"/>
      <c r="J33" s="1107"/>
      <c r="K33" s="1107"/>
      <c r="L33" s="1107"/>
      <c r="M33" s="1107"/>
      <c r="N33" s="1107"/>
      <c r="O33" s="1107"/>
      <c r="P33" s="1108"/>
      <c r="Q33" s="1112">
        <v>19259</v>
      </c>
      <c r="R33" s="1113"/>
      <c r="S33" s="1113"/>
      <c r="T33" s="1113"/>
      <c r="U33" s="1113"/>
      <c r="V33" s="1113">
        <v>19647</v>
      </c>
      <c r="W33" s="1113"/>
      <c r="X33" s="1113"/>
      <c r="Y33" s="1113"/>
      <c r="Z33" s="1113"/>
      <c r="AA33" s="1113">
        <v>-388</v>
      </c>
      <c r="AB33" s="1113"/>
      <c r="AC33" s="1113"/>
      <c r="AD33" s="1113"/>
      <c r="AE33" s="1114"/>
      <c r="AF33" s="1088">
        <v>6154</v>
      </c>
      <c r="AG33" s="1089"/>
      <c r="AH33" s="1089"/>
      <c r="AI33" s="1089"/>
      <c r="AJ33" s="1090"/>
      <c r="AK33" s="1049">
        <v>2110</v>
      </c>
      <c r="AL33" s="1040"/>
      <c r="AM33" s="1040"/>
      <c r="AN33" s="1040"/>
      <c r="AO33" s="1040"/>
      <c r="AP33" s="1040">
        <v>14920</v>
      </c>
      <c r="AQ33" s="1040"/>
      <c r="AR33" s="1040"/>
      <c r="AS33" s="1040"/>
      <c r="AT33" s="1040"/>
      <c r="AU33" s="1040">
        <v>8444</v>
      </c>
      <c r="AV33" s="1040"/>
      <c r="AW33" s="1040"/>
      <c r="AX33" s="1040"/>
      <c r="AY33" s="1040"/>
      <c r="AZ33" s="1111" t="s">
        <v>614</v>
      </c>
      <c r="BA33" s="1111"/>
      <c r="BB33" s="1111"/>
      <c r="BC33" s="1111"/>
      <c r="BD33" s="1111"/>
      <c r="BE33" s="1101" t="s">
        <v>408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409</v>
      </c>
      <c r="C34" s="1107"/>
      <c r="D34" s="1107"/>
      <c r="E34" s="1107"/>
      <c r="F34" s="1107"/>
      <c r="G34" s="1107"/>
      <c r="H34" s="1107"/>
      <c r="I34" s="1107"/>
      <c r="J34" s="1107"/>
      <c r="K34" s="1107"/>
      <c r="L34" s="1107"/>
      <c r="M34" s="1107"/>
      <c r="N34" s="1107"/>
      <c r="O34" s="1107"/>
      <c r="P34" s="1108"/>
      <c r="Q34" s="1112">
        <v>648</v>
      </c>
      <c r="R34" s="1113"/>
      <c r="S34" s="1113"/>
      <c r="T34" s="1113"/>
      <c r="U34" s="1113"/>
      <c r="V34" s="1113">
        <v>580</v>
      </c>
      <c r="W34" s="1113"/>
      <c r="X34" s="1113"/>
      <c r="Y34" s="1113"/>
      <c r="Z34" s="1113"/>
      <c r="AA34" s="1113">
        <v>68</v>
      </c>
      <c r="AB34" s="1113"/>
      <c r="AC34" s="1113"/>
      <c r="AD34" s="1113"/>
      <c r="AE34" s="1114"/>
      <c r="AF34" s="1088">
        <v>661</v>
      </c>
      <c r="AG34" s="1089"/>
      <c r="AH34" s="1089"/>
      <c r="AI34" s="1089"/>
      <c r="AJ34" s="1090"/>
      <c r="AK34" s="1049">
        <v>169</v>
      </c>
      <c r="AL34" s="1040"/>
      <c r="AM34" s="1040"/>
      <c r="AN34" s="1040"/>
      <c r="AO34" s="1040"/>
      <c r="AP34" s="1040" t="s">
        <v>615</v>
      </c>
      <c r="AQ34" s="1040"/>
      <c r="AR34" s="1040"/>
      <c r="AS34" s="1040"/>
      <c r="AT34" s="1040"/>
      <c r="AU34" s="1040" t="s">
        <v>609</v>
      </c>
      <c r="AV34" s="1040"/>
      <c r="AW34" s="1040"/>
      <c r="AX34" s="1040"/>
      <c r="AY34" s="1040"/>
      <c r="AZ34" s="1111" t="s">
        <v>609</v>
      </c>
      <c r="BA34" s="1111"/>
      <c r="BB34" s="1111"/>
      <c r="BC34" s="1111"/>
      <c r="BD34" s="1111"/>
      <c r="BE34" s="1101" t="s">
        <v>408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410</v>
      </c>
      <c r="C35" s="1107"/>
      <c r="D35" s="1107"/>
      <c r="E35" s="1107"/>
      <c r="F35" s="1107"/>
      <c r="G35" s="1107"/>
      <c r="H35" s="1107"/>
      <c r="I35" s="1107"/>
      <c r="J35" s="1107"/>
      <c r="K35" s="1107"/>
      <c r="L35" s="1107"/>
      <c r="M35" s="1107"/>
      <c r="N35" s="1107"/>
      <c r="O35" s="1107"/>
      <c r="P35" s="1108"/>
      <c r="Q35" s="1112">
        <v>5534</v>
      </c>
      <c r="R35" s="1113"/>
      <c r="S35" s="1113"/>
      <c r="T35" s="1113"/>
      <c r="U35" s="1113"/>
      <c r="V35" s="1113">
        <v>4557</v>
      </c>
      <c r="W35" s="1113"/>
      <c r="X35" s="1113"/>
      <c r="Y35" s="1113"/>
      <c r="Z35" s="1113"/>
      <c r="AA35" s="1113">
        <v>977</v>
      </c>
      <c r="AB35" s="1113"/>
      <c r="AC35" s="1113"/>
      <c r="AD35" s="1113"/>
      <c r="AE35" s="1114"/>
      <c r="AF35" s="1088">
        <v>3101</v>
      </c>
      <c r="AG35" s="1089"/>
      <c r="AH35" s="1089"/>
      <c r="AI35" s="1089"/>
      <c r="AJ35" s="1090"/>
      <c r="AK35" s="1049">
        <v>240</v>
      </c>
      <c r="AL35" s="1040"/>
      <c r="AM35" s="1040"/>
      <c r="AN35" s="1040"/>
      <c r="AO35" s="1040"/>
      <c r="AP35" s="1040">
        <v>32875</v>
      </c>
      <c r="AQ35" s="1040"/>
      <c r="AR35" s="1040"/>
      <c r="AS35" s="1040"/>
      <c r="AT35" s="1040"/>
      <c r="AU35" s="1040">
        <v>559</v>
      </c>
      <c r="AV35" s="1040"/>
      <c r="AW35" s="1040"/>
      <c r="AX35" s="1040"/>
      <c r="AY35" s="1040"/>
      <c r="AZ35" s="1111" t="s">
        <v>614</v>
      </c>
      <c r="BA35" s="1111"/>
      <c r="BB35" s="1111"/>
      <c r="BC35" s="1111"/>
      <c r="BD35" s="1111"/>
      <c r="BE35" s="1101" t="s">
        <v>408</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411</v>
      </c>
      <c r="C36" s="1107"/>
      <c r="D36" s="1107"/>
      <c r="E36" s="1107"/>
      <c r="F36" s="1107"/>
      <c r="G36" s="1107"/>
      <c r="H36" s="1107"/>
      <c r="I36" s="1107"/>
      <c r="J36" s="1107"/>
      <c r="K36" s="1107"/>
      <c r="L36" s="1107"/>
      <c r="M36" s="1107"/>
      <c r="N36" s="1107"/>
      <c r="O36" s="1107"/>
      <c r="P36" s="1108"/>
      <c r="Q36" s="1112">
        <v>8359</v>
      </c>
      <c r="R36" s="1113"/>
      <c r="S36" s="1113"/>
      <c r="T36" s="1113"/>
      <c r="U36" s="1113"/>
      <c r="V36" s="1113">
        <v>7751</v>
      </c>
      <c r="W36" s="1113"/>
      <c r="X36" s="1113"/>
      <c r="Y36" s="1113"/>
      <c r="Z36" s="1113"/>
      <c r="AA36" s="1113">
        <v>608</v>
      </c>
      <c r="AB36" s="1113"/>
      <c r="AC36" s="1113"/>
      <c r="AD36" s="1113"/>
      <c r="AE36" s="1114"/>
      <c r="AF36" s="1088">
        <v>2532</v>
      </c>
      <c r="AG36" s="1089"/>
      <c r="AH36" s="1089"/>
      <c r="AI36" s="1089"/>
      <c r="AJ36" s="1090"/>
      <c r="AK36" s="1049">
        <v>1792</v>
      </c>
      <c r="AL36" s="1040"/>
      <c r="AM36" s="1040"/>
      <c r="AN36" s="1040"/>
      <c r="AO36" s="1040"/>
      <c r="AP36" s="1040">
        <v>61551</v>
      </c>
      <c r="AQ36" s="1040"/>
      <c r="AR36" s="1040"/>
      <c r="AS36" s="1040"/>
      <c r="AT36" s="1040"/>
      <c r="AU36" s="1040">
        <v>20127</v>
      </c>
      <c r="AV36" s="1040"/>
      <c r="AW36" s="1040"/>
      <c r="AX36" s="1040"/>
      <c r="AY36" s="1040"/>
      <c r="AZ36" s="1111" t="s">
        <v>614</v>
      </c>
      <c r="BA36" s="1111"/>
      <c r="BB36" s="1111"/>
      <c r="BC36" s="1111"/>
      <c r="BD36" s="1111"/>
      <c r="BE36" s="1101" t="s">
        <v>408</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412</v>
      </c>
      <c r="C37" s="1107"/>
      <c r="D37" s="1107"/>
      <c r="E37" s="1107"/>
      <c r="F37" s="1107"/>
      <c r="G37" s="1107"/>
      <c r="H37" s="1107"/>
      <c r="I37" s="1107"/>
      <c r="J37" s="1107"/>
      <c r="K37" s="1107"/>
      <c r="L37" s="1107"/>
      <c r="M37" s="1107"/>
      <c r="N37" s="1107"/>
      <c r="O37" s="1107"/>
      <c r="P37" s="1108"/>
      <c r="Q37" s="1112">
        <v>363</v>
      </c>
      <c r="R37" s="1113"/>
      <c r="S37" s="1113"/>
      <c r="T37" s="1113"/>
      <c r="U37" s="1113"/>
      <c r="V37" s="1113">
        <v>287</v>
      </c>
      <c r="W37" s="1113"/>
      <c r="X37" s="1113"/>
      <c r="Y37" s="1113"/>
      <c r="Z37" s="1113"/>
      <c r="AA37" s="1113">
        <v>76</v>
      </c>
      <c r="AB37" s="1113"/>
      <c r="AC37" s="1113"/>
      <c r="AD37" s="1113"/>
      <c r="AE37" s="1114"/>
      <c r="AF37" s="1088">
        <v>76</v>
      </c>
      <c r="AG37" s="1089"/>
      <c r="AH37" s="1089"/>
      <c r="AI37" s="1089"/>
      <c r="AJ37" s="1090"/>
      <c r="AK37" s="1049" t="s">
        <v>609</v>
      </c>
      <c r="AL37" s="1040"/>
      <c r="AM37" s="1040"/>
      <c r="AN37" s="1040"/>
      <c r="AO37" s="1040"/>
      <c r="AP37" s="1040" t="s">
        <v>613</v>
      </c>
      <c r="AQ37" s="1040"/>
      <c r="AR37" s="1040"/>
      <c r="AS37" s="1040"/>
      <c r="AT37" s="1040"/>
      <c r="AU37" s="1040" t="s">
        <v>609</v>
      </c>
      <c r="AV37" s="1040"/>
      <c r="AW37" s="1040"/>
      <c r="AX37" s="1040"/>
      <c r="AY37" s="1040"/>
      <c r="AZ37" s="1111" t="s">
        <v>609</v>
      </c>
      <c r="BA37" s="1111"/>
      <c r="BB37" s="1111"/>
      <c r="BC37" s="1111"/>
      <c r="BD37" s="1111"/>
      <c r="BE37" s="1101" t="s">
        <v>413</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414</v>
      </c>
      <c r="C38" s="1107"/>
      <c r="D38" s="1107"/>
      <c r="E38" s="1107"/>
      <c r="F38" s="1107"/>
      <c r="G38" s="1107"/>
      <c r="H38" s="1107"/>
      <c r="I38" s="1107"/>
      <c r="J38" s="1107"/>
      <c r="K38" s="1107"/>
      <c r="L38" s="1107"/>
      <c r="M38" s="1107"/>
      <c r="N38" s="1107"/>
      <c r="O38" s="1107"/>
      <c r="P38" s="1108"/>
      <c r="Q38" s="1112">
        <v>244</v>
      </c>
      <c r="R38" s="1113"/>
      <c r="S38" s="1113"/>
      <c r="T38" s="1113"/>
      <c r="U38" s="1113"/>
      <c r="V38" s="1113">
        <v>244</v>
      </c>
      <c r="W38" s="1113"/>
      <c r="X38" s="1113"/>
      <c r="Y38" s="1113"/>
      <c r="Z38" s="1113"/>
      <c r="AA38" s="1113" t="s">
        <v>609</v>
      </c>
      <c r="AB38" s="1113"/>
      <c r="AC38" s="1113"/>
      <c r="AD38" s="1113"/>
      <c r="AE38" s="1114"/>
      <c r="AF38" s="1088" t="s">
        <v>406</v>
      </c>
      <c r="AG38" s="1089"/>
      <c r="AH38" s="1089"/>
      <c r="AI38" s="1089"/>
      <c r="AJ38" s="1090"/>
      <c r="AK38" s="1049">
        <v>115</v>
      </c>
      <c r="AL38" s="1040"/>
      <c r="AM38" s="1040"/>
      <c r="AN38" s="1040"/>
      <c r="AO38" s="1040"/>
      <c r="AP38" s="1040">
        <v>127</v>
      </c>
      <c r="AQ38" s="1040"/>
      <c r="AR38" s="1040"/>
      <c r="AS38" s="1040"/>
      <c r="AT38" s="1040"/>
      <c r="AU38" s="1040">
        <v>61</v>
      </c>
      <c r="AV38" s="1040"/>
      <c r="AW38" s="1040"/>
      <c r="AX38" s="1040"/>
      <c r="AY38" s="1040"/>
      <c r="AZ38" s="1111" t="s">
        <v>609</v>
      </c>
      <c r="BA38" s="1111"/>
      <c r="BB38" s="1111"/>
      <c r="BC38" s="1111"/>
      <c r="BD38" s="1111"/>
      <c r="BE38" s="1101" t="s">
        <v>413</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t="s">
        <v>415</v>
      </c>
      <c r="C39" s="1107"/>
      <c r="D39" s="1107"/>
      <c r="E39" s="1107"/>
      <c r="F39" s="1107"/>
      <c r="G39" s="1107"/>
      <c r="H39" s="1107"/>
      <c r="I39" s="1107"/>
      <c r="J39" s="1107"/>
      <c r="K39" s="1107"/>
      <c r="L39" s="1107"/>
      <c r="M39" s="1107"/>
      <c r="N39" s="1107"/>
      <c r="O39" s="1107"/>
      <c r="P39" s="1108"/>
      <c r="Q39" s="1112">
        <v>604</v>
      </c>
      <c r="R39" s="1113"/>
      <c r="S39" s="1113"/>
      <c r="T39" s="1113"/>
      <c r="U39" s="1113"/>
      <c r="V39" s="1113">
        <v>604</v>
      </c>
      <c r="W39" s="1113"/>
      <c r="X39" s="1113"/>
      <c r="Y39" s="1113"/>
      <c r="Z39" s="1113"/>
      <c r="AA39" s="1113" t="s">
        <v>609</v>
      </c>
      <c r="AB39" s="1113"/>
      <c r="AC39" s="1113"/>
      <c r="AD39" s="1113"/>
      <c r="AE39" s="1114"/>
      <c r="AF39" s="1088" t="s">
        <v>406</v>
      </c>
      <c r="AG39" s="1089"/>
      <c r="AH39" s="1089"/>
      <c r="AI39" s="1089"/>
      <c r="AJ39" s="1090"/>
      <c r="AK39" s="1049">
        <v>201</v>
      </c>
      <c r="AL39" s="1040"/>
      <c r="AM39" s="1040"/>
      <c r="AN39" s="1040"/>
      <c r="AO39" s="1040"/>
      <c r="AP39" s="1040">
        <v>45</v>
      </c>
      <c r="AQ39" s="1040"/>
      <c r="AR39" s="1040"/>
      <c r="AS39" s="1040"/>
      <c r="AT39" s="1040"/>
      <c r="AU39" s="1040">
        <v>16</v>
      </c>
      <c r="AV39" s="1040"/>
      <c r="AW39" s="1040"/>
      <c r="AX39" s="1040"/>
      <c r="AY39" s="1040"/>
      <c r="AZ39" s="1111" t="s">
        <v>614</v>
      </c>
      <c r="BA39" s="1111"/>
      <c r="BB39" s="1111"/>
      <c r="BC39" s="1111"/>
      <c r="BD39" s="1111"/>
      <c r="BE39" s="1101" t="s">
        <v>413</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388</v>
      </c>
      <c r="B63" s="1013" t="s">
        <v>417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15813</v>
      </c>
      <c r="AG63" s="1028"/>
      <c r="AH63" s="1028"/>
      <c r="AI63" s="1028"/>
      <c r="AJ63" s="1099"/>
      <c r="AK63" s="1100"/>
      <c r="AL63" s="1032"/>
      <c r="AM63" s="1032"/>
      <c r="AN63" s="1032"/>
      <c r="AO63" s="1032"/>
      <c r="AP63" s="1028">
        <v>110211</v>
      </c>
      <c r="AQ63" s="1028"/>
      <c r="AR63" s="1028"/>
      <c r="AS63" s="1028"/>
      <c r="AT63" s="1028"/>
      <c r="AU63" s="1028">
        <v>29693</v>
      </c>
      <c r="AV63" s="1028"/>
      <c r="AW63" s="1028"/>
      <c r="AX63" s="1028"/>
      <c r="AY63" s="1028"/>
      <c r="AZ63" s="1094"/>
      <c r="BA63" s="1094"/>
      <c r="BB63" s="1094"/>
      <c r="BC63" s="1094"/>
      <c r="BD63" s="1094"/>
      <c r="BE63" s="1029"/>
      <c r="BF63" s="1029"/>
      <c r="BG63" s="1029"/>
      <c r="BH63" s="1029"/>
      <c r="BI63" s="1030"/>
      <c r="BJ63" s="1095" t="s">
        <v>418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420</v>
      </c>
      <c r="B66" s="1065"/>
      <c r="C66" s="1065"/>
      <c r="D66" s="1065"/>
      <c r="E66" s="1065"/>
      <c r="F66" s="1065"/>
      <c r="G66" s="1065"/>
      <c r="H66" s="1065"/>
      <c r="I66" s="1065"/>
      <c r="J66" s="1065"/>
      <c r="K66" s="1065"/>
      <c r="L66" s="1065"/>
      <c r="M66" s="1065"/>
      <c r="N66" s="1065"/>
      <c r="O66" s="1065"/>
      <c r="P66" s="1066"/>
      <c r="Q66" s="1070" t="s">
        <v>421</v>
      </c>
      <c r="R66" s="1071"/>
      <c r="S66" s="1071"/>
      <c r="T66" s="1071"/>
      <c r="U66" s="1072"/>
      <c r="V66" s="1070" t="s">
        <v>422</v>
      </c>
      <c r="W66" s="1071"/>
      <c r="X66" s="1071"/>
      <c r="Y66" s="1071"/>
      <c r="Z66" s="1072"/>
      <c r="AA66" s="1070" t="s">
        <v>423</v>
      </c>
      <c r="AB66" s="1071"/>
      <c r="AC66" s="1071"/>
      <c r="AD66" s="1071"/>
      <c r="AE66" s="1072"/>
      <c r="AF66" s="1076" t="s">
        <v>424</v>
      </c>
      <c r="AG66" s="1077"/>
      <c r="AH66" s="1077"/>
      <c r="AI66" s="1077"/>
      <c r="AJ66" s="1078"/>
      <c r="AK66" s="1070" t="s">
        <v>425</v>
      </c>
      <c r="AL66" s="1065"/>
      <c r="AM66" s="1065"/>
      <c r="AN66" s="1065"/>
      <c r="AO66" s="1066"/>
      <c r="AP66" s="1070" t="s">
        <v>426</v>
      </c>
      <c r="AQ66" s="1071"/>
      <c r="AR66" s="1071"/>
      <c r="AS66" s="1071"/>
      <c r="AT66" s="1072"/>
      <c r="AU66" s="1070" t="s">
        <v>427</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600</v>
      </c>
      <c r="C68" s="1055"/>
      <c r="D68" s="1055"/>
      <c r="E68" s="1055"/>
      <c r="F68" s="1055"/>
      <c r="G68" s="1055"/>
      <c r="H68" s="1055"/>
      <c r="I68" s="1055"/>
      <c r="J68" s="1055"/>
      <c r="K68" s="1055"/>
      <c r="L68" s="1055"/>
      <c r="M68" s="1055"/>
      <c r="N68" s="1055"/>
      <c r="O68" s="1055"/>
      <c r="P68" s="1056"/>
      <c r="Q68" s="1057">
        <v>250</v>
      </c>
      <c r="R68" s="1051"/>
      <c r="S68" s="1051"/>
      <c r="T68" s="1051"/>
      <c r="U68" s="1051"/>
      <c r="V68" s="1051">
        <v>234</v>
      </c>
      <c r="W68" s="1051"/>
      <c r="X68" s="1051"/>
      <c r="Y68" s="1051"/>
      <c r="Z68" s="1051"/>
      <c r="AA68" s="1051">
        <v>16</v>
      </c>
      <c r="AB68" s="1051"/>
      <c r="AC68" s="1051"/>
      <c r="AD68" s="1051"/>
      <c r="AE68" s="1051"/>
      <c r="AF68" s="1051">
        <v>16</v>
      </c>
      <c r="AG68" s="1051"/>
      <c r="AH68" s="1051"/>
      <c r="AI68" s="1051"/>
      <c r="AJ68" s="1051"/>
      <c r="AK68" s="1051" t="s">
        <v>622</v>
      </c>
      <c r="AL68" s="1051"/>
      <c r="AM68" s="1051"/>
      <c r="AN68" s="1051"/>
      <c r="AO68" s="1051"/>
      <c r="AP68" s="1051" t="s">
        <v>622</v>
      </c>
      <c r="AQ68" s="1051"/>
      <c r="AR68" s="1051"/>
      <c r="AS68" s="1051"/>
      <c r="AT68" s="1051"/>
      <c r="AU68" s="1051" t="s">
        <v>622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601</v>
      </c>
      <c r="C69" s="1044"/>
      <c r="D69" s="1044"/>
      <c r="E69" s="1044"/>
      <c r="F69" s="1044"/>
      <c r="G69" s="1044"/>
      <c r="H69" s="1044"/>
      <c r="I69" s="1044"/>
      <c r="J69" s="1044"/>
      <c r="K69" s="1044"/>
      <c r="L69" s="1044"/>
      <c r="M69" s="1044"/>
      <c r="N69" s="1044"/>
      <c r="O69" s="1044"/>
      <c r="P69" s="1045"/>
      <c r="Q69" s="1046">
        <v>253621</v>
      </c>
      <c r="R69" s="1040"/>
      <c r="S69" s="1040"/>
      <c r="T69" s="1040"/>
      <c r="U69" s="1040"/>
      <c r="V69" s="1040">
        <v>241656</v>
      </c>
      <c r="W69" s="1040"/>
      <c r="X69" s="1040"/>
      <c r="Y69" s="1040"/>
      <c r="Z69" s="1040"/>
      <c r="AA69" s="1040">
        <v>11965</v>
      </c>
      <c r="AB69" s="1040"/>
      <c r="AC69" s="1040"/>
      <c r="AD69" s="1040"/>
      <c r="AE69" s="1040"/>
      <c r="AF69" s="1040">
        <v>11965</v>
      </c>
      <c r="AG69" s="1040"/>
      <c r="AH69" s="1040"/>
      <c r="AI69" s="1040"/>
      <c r="AJ69" s="1040"/>
      <c r="AK69" s="1040" t="s">
        <v>622</v>
      </c>
      <c r="AL69" s="1040"/>
      <c r="AM69" s="1040"/>
      <c r="AN69" s="1040"/>
      <c r="AO69" s="1040"/>
      <c r="AP69" s="1040" t="s">
        <v>623</v>
      </c>
      <c r="AQ69" s="1040"/>
      <c r="AR69" s="1040"/>
      <c r="AS69" s="1040"/>
      <c r="AT69" s="1040"/>
      <c r="AU69" s="1040" t="s">
        <v>622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602</v>
      </c>
      <c r="C70" s="1044"/>
      <c r="D70" s="1044"/>
      <c r="E70" s="1044"/>
      <c r="F70" s="1044"/>
      <c r="G70" s="1044"/>
      <c r="H70" s="1044"/>
      <c r="I70" s="1044"/>
      <c r="J70" s="1044"/>
      <c r="K70" s="1044"/>
      <c r="L70" s="1044"/>
      <c r="M70" s="1044"/>
      <c r="N70" s="1044"/>
      <c r="O70" s="1044"/>
      <c r="P70" s="1045"/>
      <c r="Q70" s="1046">
        <v>68</v>
      </c>
      <c r="R70" s="1040"/>
      <c r="S70" s="1040"/>
      <c r="T70" s="1040"/>
      <c r="U70" s="1040"/>
      <c r="V70" s="1040">
        <v>64</v>
      </c>
      <c r="W70" s="1040"/>
      <c r="X70" s="1040"/>
      <c r="Y70" s="1040"/>
      <c r="Z70" s="1040"/>
      <c r="AA70" s="1040">
        <v>3</v>
      </c>
      <c r="AB70" s="1040"/>
      <c r="AC70" s="1040"/>
      <c r="AD70" s="1040"/>
      <c r="AE70" s="1040"/>
      <c r="AF70" s="1040">
        <v>3</v>
      </c>
      <c r="AG70" s="1040"/>
      <c r="AH70" s="1040"/>
      <c r="AI70" s="1040"/>
      <c r="AJ70" s="1040"/>
      <c r="AK70" s="1040" t="s">
        <v>622</v>
      </c>
      <c r="AL70" s="1040"/>
      <c r="AM70" s="1040"/>
      <c r="AN70" s="1040"/>
      <c r="AO70" s="1040"/>
      <c r="AP70" s="1040" t="s">
        <v>622</v>
      </c>
      <c r="AQ70" s="1040"/>
      <c r="AR70" s="1040"/>
      <c r="AS70" s="1040"/>
      <c r="AT70" s="1040"/>
      <c r="AU70" s="1040" t="s">
        <v>622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603</v>
      </c>
      <c r="C71" s="1044"/>
      <c r="D71" s="1044"/>
      <c r="E71" s="1044"/>
      <c r="F71" s="1044"/>
      <c r="G71" s="1044"/>
      <c r="H71" s="1044"/>
      <c r="I71" s="1044"/>
      <c r="J71" s="1044"/>
      <c r="K71" s="1044"/>
      <c r="L71" s="1044"/>
      <c r="M71" s="1044"/>
      <c r="N71" s="1044"/>
      <c r="O71" s="1044"/>
      <c r="P71" s="1045"/>
      <c r="Q71" s="1046">
        <v>118</v>
      </c>
      <c r="R71" s="1040"/>
      <c r="S71" s="1040"/>
      <c r="T71" s="1040"/>
      <c r="U71" s="1040"/>
      <c r="V71" s="1040">
        <v>113</v>
      </c>
      <c r="W71" s="1040"/>
      <c r="X71" s="1040"/>
      <c r="Y71" s="1040"/>
      <c r="Z71" s="1040"/>
      <c r="AA71" s="1040">
        <v>5</v>
      </c>
      <c r="AB71" s="1040"/>
      <c r="AC71" s="1040"/>
      <c r="AD71" s="1040"/>
      <c r="AE71" s="1040"/>
      <c r="AF71" s="1040">
        <v>5</v>
      </c>
      <c r="AG71" s="1040"/>
      <c r="AH71" s="1040"/>
      <c r="AI71" s="1040"/>
      <c r="AJ71" s="1040"/>
      <c r="AK71" s="1040">
        <v>15</v>
      </c>
      <c r="AL71" s="1040"/>
      <c r="AM71" s="1040"/>
      <c r="AN71" s="1040"/>
      <c r="AO71" s="1040"/>
      <c r="AP71" s="1040" t="s">
        <v>622</v>
      </c>
      <c r="AQ71" s="1040"/>
      <c r="AR71" s="1040"/>
      <c r="AS71" s="1040"/>
      <c r="AT71" s="1040"/>
      <c r="AU71" s="1040" t="s">
        <v>622</v>
      </c>
      <c r="AV71" s="1040"/>
      <c r="AW71" s="1040"/>
      <c r="AX71" s="1040"/>
      <c r="AY71" s="1040"/>
      <c r="AZ71" s="1041" t="s">
        <v>624</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604</v>
      </c>
      <c r="C72" s="1044"/>
      <c r="D72" s="1044"/>
      <c r="E72" s="1044"/>
      <c r="F72" s="1044"/>
      <c r="G72" s="1044"/>
      <c r="H72" s="1044"/>
      <c r="I72" s="1044"/>
      <c r="J72" s="1044"/>
      <c r="K72" s="1044"/>
      <c r="L72" s="1044"/>
      <c r="M72" s="1044"/>
      <c r="N72" s="1044"/>
      <c r="O72" s="1044"/>
      <c r="P72" s="1045"/>
      <c r="Q72" s="1046">
        <v>450</v>
      </c>
      <c r="R72" s="1040"/>
      <c r="S72" s="1040"/>
      <c r="T72" s="1040"/>
      <c r="U72" s="1040"/>
      <c r="V72" s="1040">
        <v>282</v>
      </c>
      <c r="W72" s="1040"/>
      <c r="X72" s="1040"/>
      <c r="Y72" s="1040"/>
      <c r="Z72" s="1040"/>
      <c r="AA72" s="1040">
        <v>168</v>
      </c>
      <c r="AB72" s="1040"/>
      <c r="AC72" s="1040"/>
      <c r="AD72" s="1040"/>
      <c r="AE72" s="1040"/>
      <c r="AF72" s="1040">
        <v>168</v>
      </c>
      <c r="AG72" s="1040"/>
      <c r="AH72" s="1040"/>
      <c r="AI72" s="1040"/>
      <c r="AJ72" s="1040"/>
      <c r="AK72" s="1040" t="s">
        <v>625</v>
      </c>
      <c r="AL72" s="1040"/>
      <c r="AM72" s="1040"/>
      <c r="AN72" s="1040"/>
      <c r="AO72" s="1040"/>
      <c r="AP72" s="1040">
        <v>207</v>
      </c>
      <c r="AQ72" s="1040"/>
      <c r="AR72" s="1040"/>
      <c r="AS72" s="1040"/>
      <c r="AT72" s="1040"/>
      <c r="AU72" s="1040">
        <v>101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605</v>
      </c>
      <c r="C73" s="1044"/>
      <c r="D73" s="1044"/>
      <c r="E73" s="1044"/>
      <c r="F73" s="1044"/>
      <c r="G73" s="1044"/>
      <c r="H73" s="1044"/>
      <c r="I73" s="1044"/>
      <c r="J73" s="1044"/>
      <c r="K73" s="1044"/>
      <c r="L73" s="1044"/>
      <c r="M73" s="1044"/>
      <c r="N73" s="1044"/>
      <c r="O73" s="1044"/>
      <c r="P73" s="1045"/>
      <c r="Q73" s="1046" t="s">
        <v>622</v>
      </c>
      <c r="R73" s="1040"/>
      <c r="S73" s="1040"/>
      <c r="T73" s="1040"/>
      <c r="U73" s="1040"/>
      <c r="V73" s="1040" t="s">
        <v>622</v>
      </c>
      <c r="W73" s="1040"/>
      <c r="X73" s="1040"/>
      <c r="Y73" s="1040"/>
      <c r="Z73" s="1040"/>
      <c r="AA73" s="1040" t="s">
        <v>622</v>
      </c>
      <c r="AB73" s="1040"/>
      <c r="AC73" s="1040"/>
      <c r="AD73" s="1040"/>
      <c r="AE73" s="1040"/>
      <c r="AF73" s="1040" t="s">
        <v>622</v>
      </c>
      <c r="AG73" s="1040"/>
      <c r="AH73" s="1040"/>
      <c r="AI73" s="1040"/>
      <c r="AJ73" s="1040"/>
      <c r="AK73" s="1040" t="s">
        <v>622</v>
      </c>
      <c r="AL73" s="1040"/>
      <c r="AM73" s="1040"/>
      <c r="AN73" s="1040"/>
      <c r="AO73" s="1040"/>
      <c r="AP73" s="1040" t="s">
        <v>622</v>
      </c>
      <c r="AQ73" s="1040"/>
      <c r="AR73" s="1040"/>
      <c r="AS73" s="1040"/>
      <c r="AT73" s="1040"/>
      <c r="AU73" s="1040" t="s">
        <v>623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606</v>
      </c>
      <c r="C74" s="1044"/>
      <c r="D74" s="1044"/>
      <c r="E74" s="1044"/>
      <c r="F74" s="1044"/>
      <c r="G74" s="1044"/>
      <c r="H74" s="1044"/>
      <c r="I74" s="1044"/>
      <c r="J74" s="1044"/>
      <c r="K74" s="1044"/>
      <c r="L74" s="1044"/>
      <c r="M74" s="1044"/>
      <c r="N74" s="1044"/>
      <c r="O74" s="1044"/>
      <c r="P74" s="1045"/>
      <c r="Q74" s="1046">
        <v>35</v>
      </c>
      <c r="R74" s="1040"/>
      <c r="S74" s="1040"/>
      <c r="T74" s="1040"/>
      <c r="U74" s="1040"/>
      <c r="V74" s="1040">
        <v>28</v>
      </c>
      <c r="W74" s="1040"/>
      <c r="X74" s="1040"/>
      <c r="Y74" s="1040"/>
      <c r="Z74" s="1040"/>
      <c r="AA74" s="1040">
        <v>7</v>
      </c>
      <c r="AB74" s="1040"/>
      <c r="AC74" s="1040"/>
      <c r="AD74" s="1040"/>
      <c r="AE74" s="1040"/>
      <c r="AF74" s="1040">
        <v>7</v>
      </c>
      <c r="AG74" s="1040"/>
      <c r="AH74" s="1040"/>
      <c r="AI74" s="1040"/>
      <c r="AJ74" s="1040"/>
      <c r="AK74" s="1040" t="s">
        <v>626</v>
      </c>
      <c r="AL74" s="1040"/>
      <c r="AM74" s="1040"/>
      <c r="AN74" s="1040"/>
      <c r="AO74" s="1040"/>
      <c r="AP74" s="1040" t="s">
        <v>622</v>
      </c>
      <c r="AQ74" s="1040"/>
      <c r="AR74" s="1040"/>
      <c r="AS74" s="1040"/>
      <c r="AT74" s="1040"/>
      <c r="AU74" s="1040" t="s">
        <v>622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388</v>
      </c>
      <c r="B88" s="1013" t="s">
        <v>428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12164</v>
      </c>
      <c r="AG88" s="1028"/>
      <c r="AH88" s="1028"/>
      <c r="AI88" s="1028"/>
      <c r="AJ88" s="1028"/>
      <c r="AK88" s="1032"/>
      <c r="AL88" s="1032"/>
      <c r="AM88" s="1032"/>
      <c r="AN88" s="1032"/>
      <c r="AO88" s="1032"/>
      <c r="AP88" s="1028">
        <v>207</v>
      </c>
      <c r="AQ88" s="1028"/>
      <c r="AR88" s="1028"/>
      <c r="AS88" s="1028"/>
      <c r="AT88" s="1028"/>
      <c r="AU88" s="1028">
        <v>101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1013" t="s">
        <v>429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384</v>
      </c>
      <c r="CS102" s="1020"/>
      <c r="CT102" s="1020"/>
      <c r="CU102" s="1020"/>
      <c r="CV102" s="1021"/>
      <c r="CW102" s="1019">
        <v>185</v>
      </c>
      <c r="CX102" s="1020"/>
      <c r="CY102" s="1020"/>
      <c r="CZ102" s="1020"/>
      <c r="DA102" s="1021"/>
      <c r="DB102" s="1019">
        <v>1635</v>
      </c>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436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437</v>
      </c>
      <c r="AB109" s="963"/>
      <c r="AC109" s="963"/>
      <c r="AD109" s="963"/>
      <c r="AE109" s="964"/>
      <c r="AF109" s="965" t="s">
        <v>304</v>
      </c>
      <c r="AG109" s="963"/>
      <c r="AH109" s="963"/>
      <c r="AI109" s="963"/>
      <c r="AJ109" s="964"/>
      <c r="AK109" s="965" t="s">
        <v>303</v>
      </c>
      <c r="AL109" s="963"/>
      <c r="AM109" s="963"/>
      <c r="AN109" s="963"/>
      <c r="AO109" s="964"/>
      <c r="AP109" s="965" t="s">
        <v>438</v>
      </c>
      <c r="AQ109" s="963"/>
      <c r="AR109" s="963"/>
      <c r="AS109" s="963"/>
      <c r="AT109" s="994"/>
      <c r="AU109" s="962" t="s">
        <v>436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437</v>
      </c>
      <c r="BR109" s="963"/>
      <c r="BS109" s="963"/>
      <c r="BT109" s="963"/>
      <c r="BU109" s="964"/>
      <c r="BV109" s="965" t="s">
        <v>304</v>
      </c>
      <c r="BW109" s="963"/>
      <c r="BX109" s="963"/>
      <c r="BY109" s="963"/>
      <c r="BZ109" s="964"/>
      <c r="CA109" s="965" t="s">
        <v>303</v>
      </c>
      <c r="CB109" s="963"/>
      <c r="CC109" s="963"/>
      <c r="CD109" s="963"/>
      <c r="CE109" s="964"/>
      <c r="CF109" s="1001" t="s">
        <v>438</v>
      </c>
      <c r="CG109" s="1001"/>
      <c r="CH109" s="1001"/>
      <c r="CI109" s="1001"/>
      <c r="CJ109" s="1001"/>
      <c r="CK109" s="965" t="s">
        <v>439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437</v>
      </c>
      <c r="DH109" s="963"/>
      <c r="DI109" s="963"/>
      <c r="DJ109" s="963"/>
      <c r="DK109" s="964"/>
      <c r="DL109" s="965" t="s">
        <v>304</v>
      </c>
      <c r="DM109" s="963"/>
      <c r="DN109" s="963"/>
      <c r="DO109" s="963"/>
      <c r="DP109" s="964"/>
      <c r="DQ109" s="965" t="s">
        <v>303</v>
      </c>
      <c r="DR109" s="963"/>
      <c r="DS109" s="963"/>
      <c r="DT109" s="963"/>
      <c r="DU109" s="964"/>
      <c r="DV109" s="965" t="s">
        <v>438</v>
      </c>
      <c r="DW109" s="963"/>
      <c r="DX109" s="963"/>
      <c r="DY109" s="963"/>
      <c r="DZ109" s="994"/>
    </row>
    <row r="110" spans="1:131" s="226" customFormat="1" ht="26.25" customHeight="1">
      <c r="A110" s="865" t="s">
        <v>440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12769085</v>
      </c>
      <c r="AB110" s="956"/>
      <c r="AC110" s="956"/>
      <c r="AD110" s="956"/>
      <c r="AE110" s="957"/>
      <c r="AF110" s="958">
        <v>13240395</v>
      </c>
      <c r="AG110" s="956"/>
      <c r="AH110" s="956"/>
      <c r="AI110" s="956"/>
      <c r="AJ110" s="957"/>
      <c r="AK110" s="958">
        <v>13286742</v>
      </c>
      <c r="AL110" s="956"/>
      <c r="AM110" s="956"/>
      <c r="AN110" s="956"/>
      <c r="AO110" s="957"/>
      <c r="AP110" s="959">
        <v>18.100000000000001</v>
      </c>
      <c r="AQ110" s="960"/>
      <c r="AR110" s="960"/>
      <c r="AS110" s="960"/>
      <c r="AT110" s="961"/>
      <c r="AU110" s="995" t="s">
        <v>66</v>
      </c>
      <c r="AV110" s="996"/>
      <c r="AW110" s="996"/>
      <c r="AX110" s="996"/>
      <c r="AY110" s="996"/>
      <c r="AZ110" s="921" t="s">
        <v>441</v>
      </c>
      <c r="BA110" s="866"/>
      <c r="BB110" s="866"/>
      <c r="BC110" s="866"/>
      <c r="BD110" s="866"/>
      <c r="BE110" s="866"/>
      <c r="BF110" s="866"/>
      <c r="BG110" s="866"/>
      <c r="BH110" s="866"/>
      <c r="BI110" s="866"/>
      <c r="BJ110" s="866"/>
      <c r="BK110" s="866"/>
      <c r="BL110" s="866"/>
      <c r="BM110" s="866"/>
      <c r="BN110" s="866"/>
      <c r="BO110" s="866"/>
      <c r="BP110" s="867"/>
      <c r="BQ110" s="922">
        <v>134011314</v>
      </c>
      <c r="BR110" s="903"/>
      <c r="BS110" s="903"/>
      <c r="BT110" s="903"/>
      <c r="BU110" s="903"/>
      <c r="BV110" s="903">
        <v>133432670</v>
      </c>
      <c r="BW110" s="903"/>
      <c r="BX110" s="903"/>
      <c r="BY110" s="903"/>
      <c r="BZ110" s="903"/>
      <c r="CA110" s="903">
        <v>134047234</v>
      </c>
      <c r="CB110" s="903"/>
      <c r="CC110" s="903"/>
      <c r="CD110" s="903"/>
      <c r="CE110" s="903"/>
      <c r="CF110" s="927">
        <v>182.7</v>
      </c>
      <c r="CG110" s="928"/>
      <c r="CH110" s="928"/>
      <c r="CI110" s="928"/>
      <c r="CJ110" s="928"/>
      <c r="CK110" s="991" t="s">
        <v>442</v>
      </c>
      <c r="CL110" s="877"/>
      <c r="CM110" s="952" t="s">
        <v>443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444</v>
      </c>
      <c r="DH110" s="903"/>
      <c r="DI110" s="903"/>
      <c r="DJ110" s="903"/>
      <c r="DK110" s="903"/>
      <c r="DL110" s="903" t="s">
        <v>445</v>
      </c>
      <c r="DM110" s="903"/>
      <c r="DN110" s="903"/>
      <c r="DO110" s="903"/>
      <c r="DP110" s="903"/>
      <c r="DQ110" s="903" t="s">
        <v>446</v>
      </c>
      <c r="DR110" s="903"/>
      <c r="DS110" s="903"/>
      <c r="DT110" s="903"/>
      <c r="DU110" s="903"/>
      <c r="DV110" s="904" t="s">
        <v>447</v>
      </c>
      <c r="DW110" s="904"/>
      <c r="DX110" s="904"/>
      <c r="DY110" s="904"/>
      <c r="DZ110" s="905"/>
    </row>
    <row r="111" spans="1:131" s="226" customFormat="1" ht="26.25" customHeight="1">
      <c r="A111" s="832" t="s">
        <v>448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449</v>
      </c>
      <c r="AB111" s="984"/>
      <c r="AC111" s="984"/>
      <c r="AD111" s="984"/>
      <c r="AE111" s="985"/>
      <c r="AF111" s="986" t="s">
        <v>447</v>
      </c>
      <c r="AG111" s="984"/>
      <c r="AH111" s="984"/>
      <c r="AI111" s="984"/>
      <c r="AJ111" s="985"/>
      <c r="AK111" s="986" t="s">
        <v>447</v>
      </c>
      <c r="AL111" s="984"/>
      <c r="AM111" s="984"/>
      <c r="AN111" s="984"/>
      <c r="AO111" s="985"/>
      <c r="AP111" s="987" t="s">
        <v>449</v>
      </c>
      <c r="AQ111" s="988"/>
      <c r="AR111" s="988"/>
      <c r="AS111" s="988"/>
      <c r="AT111" s="989"/>
      <c r="AU111" s="997"/>
      <c r="AV111" s="998"/>
      <c r="AW111" s="998"/>
      <c r="AX111" s="998"/>
      <c r="AY111" s="998"/>
      <c r="AZ111" s="873" t="s">
        <v>450</v>
      </c>
      <c r="BA111" s="808"/>
      <c r="BB111" s="808"/>
      <c r="BC111" s="808"/>
      <c r="BD111" s="808"/>
      <c r="BE111" s="808"/>
      <c r="BF111" s="808"/>
      <c r="BG111" s="808"/>
      <c r="BH111" s="808"/>
      <c r="BI111" s="808"/>
      <c r="BJ111" s="808"/>
      <c r="BK111" s="808"/>
      <c r="BL111" s="808"/>
      <c r="BM111" s="808"/>
      <c r="BN111" s="808"/>
      <c r="BO111" s="808"/>
      <c r="BP111" s="809"/>
      <c r="BQ111" s="874">
        <v>2306710</v>
      </c>
      <c r="BR111" s="875"/>
      <c r="BS111" s="875"/>
      <c r="BT111" s="875"/>
      <c r="BU111" s="875"/>
      <c r="BV111" s="875">
        <v>2418151</v>
      </c>
      <c r="BW111" s="875"/>
      <c r="BX111" s="875"/>
      <c r="BY111" s="875"/>
      <c r="BZ111" s="875"/>
      <c r="CA111" s="875">
        <v>1634515</v>
      </c>
      <c r="CB111" s="875"/>
      <c r="CC111" s="875"/>
      <c r="CD111" s="875"/>
      <c r="CE111" s="875"/>
      <c r="CF111" s="936">
        <v>2.2000000000000002</v>
      </c>
      <c r="CG111" s="937"/>
      <c r="CH111" s="937"/>
      <c r="CI111" s="937"/>
      <c r="CJ111" s="937"/>
      <c r="CK111" s="992"/>
      <c r="CL111" s="879"/>
      <c r="CM111" s="882" t="s">
        <v>451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444</v>
      </c>
      <c r="DH111" s="875"/>
      <c r="DI111" s="875"/>
      <c r="DJ111" s="875"/>
      <c r="DK111" s="875"/>
      <c r="DL111" s="875" t="s">
        <v>452</v>
      </c>
      <c r="DM111" s="875"/>
      <c r="DN111" s="875"/>
      <c r="DO111" s="875"/>
      <c r="DP111" s="875"/>
      <c r="DQ111" s="875" t="s">
        <v>444</v>
      </c>
      <c r="DR111" s="875"/>
      <c r="DS111" s="875"/>
      <c r="DT111" s="875"/>
      <c r="DU111" s="875"/>
      <c r="DV111" s="852" t="s">
        <v>446</v>
      </c>
      <c r="DW111" s="852"/>
      <c r="DX111" s="852"/>
      <c r="DY111" s="852"/>
      <c r="DZ111" s="853"/>
    </row>
    <row r="112" spans="1:131" s="226" customFormat="1" ht="26.25" customHeight="1">
      <c r="A112" s="977" t="s">
        <v>453</v>
      </c>
      <c r="B112" s="978"/>
      <c r="C112" s="808" t="s">
        <v>454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449</v>
      </c>
      <c r="AB112" s="838"/>
      <c r="AC112" s="838"/>
      <c r="AD112" s="838"/>
      <c r="AE112" s="839"/>
      <c r="AF112" s="840" t="s">
        <v>445</v>
      </c>
      <c r="AG112" s="838"/>
      <c r="AH112" s="838"/>
      <c r="AI112" s="838"/>
      <c r="AJ112" s="839"/>
      <c r="AK112" s="840" t="s">
        <v>445</v>
      </c>
      <c r="AL112" s="838"/>
      <c r="AM112" s="838"/>
      <c r="AN112" s="838"/>
      <c r="AO112" s="839"/>
      <c r="AP112" s="885" t="s">
        <v>444</v>
      </c>
      <c r="AQ112" s="886"/>
      <c r="AR112" s="886"/>
      <c r="AS112" s="886"/>
      <c r="AT112" s="887"/>
      <c r="AU112" s="997"/>
      <c r="AV112" s="998"/>
      <c r="AW112" s="998"/>
      <c r="AX112" s="998"/>
      <c r="AY112" s="998"/>
      <c r="AZ112" s="873" t="s">
        <v>455</v>
      </c>
      <c r="BA112" s="808"/>
      <c r="BB112" s="808"/>
      <c r="BC112" s="808"/>
      <c r="BD112" s="808"/>
      <c r="BE112" s="808"/>
      <c r="BF112" s="808"/>
      <c r="BG112" s="808"/>
      <c r="BH112" s="808"/>
      <c r="BI112" s="808"/>
      <c r="BJ112" s="808"/>
      <c r="BK112" s="808"/>
      <c r="BL112" s="808"/>
      <c r="BM112" s="808"/>
      <c r="BN112" s="808"/>
      <c r="BO112" s="808"/>
      <c r="BP112" s="809"/>
      <c r="BQ112" s="874">
        <v>32060298</v>
      </c>
      <c r="BR112" s="875"/>
      <c r="BS112" s="875"/>
      <c r="BT112" s="875"/>
      <c r="BU112" s="875"/>
      <c r="BV112" s="875">
        <v>30886455</v>
      </c>
      <c r="BW112" s="875"/>
      <c r="BX112" s="875"/>
      <c r="BY112" s="875"/>
      <c r="BZ112" s="875"/>
      <c r="CA112" s="875">
        <v>29692559</v>
      </c>
      <c r="CB112" s="875"/>
      <c r="CC112" s="875"/>
      <c r="CD112" s="875"/>
      <c r="CE112" s="875"/>
      <c r="CF112" s="936">
        <v>40.5</v>
      </c>
      <c r="CG112" s="937"/>
      <c r="CH112" s="937"/>
      <c r="CI112" s="937"/>
      <c r="CJ112" s="937"/>
      <c r="CK112" s="992"/>
      <c r="CL112" s="879"/>
      <c r="CM112" s="882" t="s">
        <v>456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446</v>
      </c>
      <c r="DH112" s="875"/>
      <c r="DI112" s="875"/>
      <c r="DJ112" s="875"/>
      <c r="DK112" s="875"/>
      <c r="DL112" s="875" t="s">
        <v>130</v>
      </c>
      <c r="DM112" s="875"/>
      <c r="DN112" s="875"/>
      <c r="DO112" s="875"/>
      <c r="DP112" s="875"/>
      <c r="DQ112" s="875" t="s">
        <v>457</v>
      </c>
      <c r="DR112" s="875"/>
      <c r="DS112" s="875"/>
      <c r="DT112" s="875"/>
      <c r="DU112" s="875"/>
      <c r="DV112" s="852" t="s">
        <v>447</v>
      </c>
      <c r="DW112" s="852"/>
      <c r="DX112" s="852"/>
      <c r="DY112" s="852"/>
      <c r="DZ112" s="853"/>
    </row>
    <row r="113" spans="1:130" s="226" customFormat="1" ht="26.25" customHeight="1">
      <c r="A113" s="979"/>
      <c r="B113" s="980"/>
      <c r="C113" s="808" t="s">
        <v>458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2908127</v>
      </c>
      <c r="AB113" s="984"/>
      <c r="AC113" s="984"/>
      <c r="AD113" s="984"/>
      <c r="AE113" s="985"/>
      <c r="AF113" s="986">
        <v>2839519</v>
      </c>
      <c r="AG113" s="984"/>
      <c r="AH113" s="984"/>
      <c r="AI113" s="984"/>
      <c r="AJ113" s="985"/>
      <c r="AK113" s="986">
        <v>2621616</v>
      </c>
      <c r="AL113" s="984"/>
      <c r="AM113" s="984"/>
      <c r="AN113" s="984"/>
      <c r="AO113" s="985"/>
      <c r="AP113" s="987">
        <v>3.6</v>
      </c>
      <c r="AQ113" s="988"/>
      <c r="AR113" s="988"/>
      <c r="AS113" s="988"/>
      <c r="AT113" s="989"/>
      <c r="AU113" s="997"/>
      <c r="AV113" s="998"/>
      <c r="AW113" s="998"/>
      <c r="AX113" s="998"/>
      <c r="AY113" s="998"/>
      <c r="AZ113" s="873" t="s">
        <v>459</v>
      </c>
      <c r="BA113" s="808"/>
      <c r="BB113" s="808"/>
      <c r="BC113" s="808"/>
      <c r="BD113" s="808"/>
      <c r="BE113" s="808"/>
      <c r="BF113" s="808"/>
      <c r="BG113" s="808"/>
      <c r="BH113" s="808"/>
      <c r="BI113" s="808"/>
      <c r="BJ113" s="808"/>
      <c r="BK113" s="808"/>
      <c r="BL113" s="808"/>
      <c r="BM113" s="808"/>
      <c r="BN113" s="808"/>
      <c r="BO113" s="808"/>
      <c r="BP113" s="809"/>
      <c r="BQ113" s="874">
        <v>125291</v>
      </c>
      <c r="BR113" s="875"/>
      <c r="BS113" s="875"/>
      <c r="BT113" s="875"/>
      <c r="BU113" s="875"/>
      <c r="BV113" s="875">
        <v>112849</v>
      </c>
      <c r="BW113" s="875"/>
      <c r="BX113" s="875"/>
      <c r="BY113" s="875"/>
      <c r="BZ113" s="875"/>
      <c r="CA113" s="875">
        <v>101027</v>
      </c>
      <c r="CB113" s="875"/>
      <c r="CC113" s="875"/>
      <c r="CD113" s="875"/>
      <c r="CE113" s="875"/>
      <c r="CF113" s="936">
        <v>0.1</v>
      </c>
      <c r="CG113" s="937"/>
      <c r="CH113" s="937"/>
      <c r="CI113" s="937"/>
      <c r="CJ113" s="937"/>
      <c r="CK113" s="992"/>
      <c r="CL113" s="879"/>
      <c r="CM113" s="882" t="s">
        <v>460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444</v>
      </c>
      <c r="DH113" s="838"/>
      <c r="DI113" s="838"/>
      <c r="DJ113" s="838"/>
      <c r="DK113" s="839"/>
      <c r="DL113" s="840" t="s">
        <v>457</v>
      </c>
      <c r="DM113" s="838"/>
      <c r="DN113" s="838"/>
      <c r="DO113" s="838"/>
      <c r="DP113" s="839"/>
      <c r="DQ113" s="840" t="s">
        <v>447</v>
      </c>
      <c r="DR113" s="838"/>
      <c r="DS113" s="838"/>
      <c r="DT113" s="838"/>
      <c r="DU113" s="839"/>
      <c r="DV113" s="885" t="s">
        <v>444</v>
      </c>
      <c r="DW113" s="886"/>
      <c r="DX113" s="886"/>
      <c r="DY113" s="886"/>
      <c r="DZ113" s="887"/>
    </row>
    <row r="114" spans="1:130" s="226" customFormat="1" ht="26.25" customHeight="1">
      <c r="A114" s="979"/>
      <c r="B114" s="980"/>
      <c r="C114" s="808" t="s">
        <v>461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444</v>
      </c>
      <c r="AB114" s="838"/>
      <c r="AC114" s="838"/>
      <c r="AD114" s="838"/>
      <c r="AE114" s="839"/>
      <c r="AF114" s="840">
        <v>12588</v>
      </c>
      <c r="AG114" s="838"/>
      <c r="AH114" s="838"/>
      <c r="AI114" s="838"/>
      <c r="AJ114" s="839"/>
      <c r="AK114" s="840">
        <v>12695</v>
      </c>
      <c r="AL114" s="838"/>
      <c r="AM114" s="838"/>
      <c r="AN114" s="838"/>
      <c r="AO114" s="839"/>
      <c r="AP114" s="885">
        <v>0</v>
      </c>
      <c r="AQ114" s="886"/>
      <c r="AR114" s="886"/>
      <c r="AS114" s="886"/>
      <c r="AT114" s="887"/>
      <c r="AU114" s="997"/>
      <c r="AV114" s="998"/>
      <c r="AW114" s="998"/>
      <c r="AX114" s="998"/>
      <c r="AY114" s="998"/>
      <c r="AZ114" s="873" t="s">
        <v>462</v>
      </c>
      <c r="BA114" s="808"/>
      <c r="BB114" s="808"/>
      <c r="BC114" s="808"/>
      <c r="BD114" s="808"/>
      <c r="BE114" s="808"/>
      <c r="BF114" s="808"/>
      <c r="BG114" s="808"/>
      <c r="BH114" s="808"/>
      <c r="BI114" s="808"/>
      <c r="BJ114" s="808"/>
      <c r="BK114" s="808"/>
      <c r="BL114" s="808"/>
      <c r="BM114" s="808"/>
      <c r="BN114" s="808"/>
      <c r="BO114" s="808"/>
      <c r="BP114" s="809"/>
      <c r="BQ114" s="874">
        <v>17568383</v>
      </c>
      <c r="BR114" s="875"/>
      <c r="BS114" s="875"/>
      <c r="BT114" s="875"/>
      <c r="BU114" s="875"/>
      <c r="BV114" s="875">
        <v>16601267</v>
      </c>
      <c r="BW114" s="875"/>
      <c r="BX114" s="875"/>
      <c r="BY114" s="875"/>
      <c r="BZ114" s="875"/>
      <c r="CA114" s="875">
        <v>16182291</v>
      </c>
      <c r="CB114" s="875"/>
      <c r="CC114" s="875"/>
      <c r="CD114" s="875"/>
      <c r="CE114" s="875"/>
      <c r="CF114" s="936">
        <v>22.1</v>
      </c>
      <c r="CG114" s="937"/>
      <c r="CH114" s="937"/>
      <c r="CI114" s="937"/>
      <c r="CJ114" s="937"/>
      <c r="CK114" s="992"/>
      <c r="CL114" s="879"/>
      <c r="CM114" s="882" t="s">
        <v>463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464</v>
      </c>
      <c r="DH114" s="838"/>
      <c r="DI114" s="838"/>
      <c r="DJ114" s="838"/>
      <c r="DK114" s="839"/>
      <c r="DL114" s="840" t="s">
        <v>449</v>
      </c>
      <c r="DM114" s="838"/>
      <c r="DN114" s="838"/>
      <c r="DO114" s="838"/>
      <c r="DP114" s="839"/>
      <c r="DQ114" s="840" t="s">
        <v>446</v>
      </c>
      <c r="DR114" s="838"/>
      <c r="DS114" s="838"/>
      <c r="DT114" s="838"/>
      <c r="DU114" s="839"/>
      <c r="DV114" s="885" t="s">
        <v>452</v>
      </c>
      <c r="DW114" s="886"/>
      <c r="DX114" s="886"/>
      <c r="DY114" s="886"/>
      <c r="DZ114" s="887"/>
    </row>
    <row r="115" spans="1:130" s="226" customFormat="1" ht="26.25" customHeight="1">
      <c r="A115" s="979"/>
      <c r="B115" s="980"/>
      <c r="C115" s="808" t="s">
        <v>465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447</v>
      </c>
      <c r="AB115" s="984"/>
      <c r="AC115" s="984"/>
      <c r="AD115" s="984"/>
      <c r="AE115" s="985"/>
      <c r="AF115" s="986" t="s">
        <v>446</v>
      </c>
      <c r="AG115" s="984"/>
      <c r="AH115" s="984"/>
      <c r="AI115" s="984"/>
      <c r="AJ115" s="985"/>
      <c r="AK115" s="986">
        <v>3549</v>
      </c>
      <c r="AL115" s="984"/>
      <c r="AM115" s="984"/>
      <c r="AN115" s="984"/>
      <c r="AO115" s="985"/>
      <c r="AP115" s="987">
        <v>0</v>
      </c>
      <c r="AQ115" s="988"/>
      <c r="AR115" s="988"/>
      <c r="AS115" s="988"/>
      <c r="AT115" s="989"/>
      <c r="AU115" s="997"/>
      <c r="AV115" s="998"/>
      <c r="AW115" s="998"/>
      <c r="AX115" s="998"/>
      <c r="AY115" s="998"/>
      <c r="AZ115" s="873" t="s">
        <v>466</v>
      </c>
      <c r="BA115" s="808"/>
      <c r="BB115" s="808"/>
      <c r="BC115" s="808"/>
      <c r="BD115" s="808"/>
      <c r="BE115" s="808"/>
      <c r="BF115" s="808"/>
      <c r="BG115" s="808"/>
      <c r="BH115" s="808"/>
      <c r="BI115" s="808"/>
      <c r="BJ115" s="808"/>
      <c r="BK115" s="808"/>
      <c r="BL115" s="808"/>
      <c r="BM115" s="808"/>
      <c r="BN115" s="808"/>
      <c r="BO115" s="808"/>
      <c r="BP115" s="809"/>
      <c r="BQ115" s="874" t="s">
        <v>457</v>
      </c>
      <c r="BR115" s="875"/>
      <c r="BS115" s="875"/>
      <c r="BT115" s="875"/>
      <c r="BU115" s="875"/>
      <c r="BV115" s="875" t="s">
        <v>449</v>
      </c>
      <c r="BW115" s="875"/>
      <c r="BX115" s="875"/>
      <c r="BY115" s="875"/>
      <c r="BZ115" s="875"/>
      <c r="CA115" s="875" t="s">
        <v>447</v>
      </c>
      <c r="CB115" s="875"/>
      <c r="CC115" s="875"/>
      <c r="CD115" s="875"/>
      <c r="CE115" s="875"/>
      <c r="CF115" s="936" t="s">
        <v>446</v>
      </c>
      <c r="CG115" s="937"/>
      <c r="CH115" s="937"/>
      <c r="CI115" s="937"/>
      <c r="CJ115" s="937"/>
      <c r="CK115" s="992"/>
      <c r="CL115" s="879"/>
      <c r="CM115" s="873" t="s">
        <v>467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2306710</v>
      </c>
      <c r="DH115" s="838"/>
      <c r="DI115" s="838"/>
      <c r="DJ115" s="838"/>
      <c r="DK115" s="839"/>
      <c r="DL115" s="840">
        <v>2418151</v>
      </c>
      <c r="DM115" s="838"/>
      <c r="DN115" s="838"/>
      <c r="DO115" s="838"/>
      <c r="DP115" s="839"/>
      <c r="DQ115" s="840">
        <v>1634515</v>
      </c>
      <c r="DR115" s="838"/>
      <c r="DS115" s="838"/>
      <c r="DT115" s="838"/>
      <c r="DU115" s="839"/>
      <c r="DV115" s="885">
        <v>2.2000000000000002</v>
      </c>
      <c r="DW115" s="886"/>
      <c r="DX115" s="886"/>
      <c r="DY115" s="886"/>
      <c r="DZ115" s="887"/>
    </row>
    <row r="116" spans="1:130" s="226" customFormat="1" ht="26.25" customHeight="1">
      <c r="A116" s="981"/>
      <c r="B116" s="982"/>
      <c r="C116" s="941" t="s">
        <v>468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1029</v>
      </c>
      <c r="AB116" s="838"/>
      <c r="AC116" s="838"/>
      <c r="AD116" s="838"/>
      <c r="AE116" s="839"/>
      <c r="AF116" s="840">
        <v>1114</v>
      </c>
      <c r="AG116" s="838"/>
      <c r="AH116" s="838"/>
      <c r="AI116" s="838"/>
      <c r="AJ116" s="839"/>
      <c r="AK116" s="840">
        <v>1220</v>
      </c>
      <c r="AL116" s="838"/>
      <c r="AM116" s="838"/>
      <c r="AN116" s="838"/>
      <c r="AO116" s="839"/>
      <c r="AP116" s="885">
        <v>0</v>
      </c>
      <c r="AQ116" s="886"/>
      <c r="AR116" s="886"/>
      <c r="AS116" s="886"/>
      <c r="AT116" s="887"/>
      <c r="AU116" s="997"/>
      <c r="AV116" s="998"/>
      <c r="AW116" s="998"/>
      <c r="AX116" s="998"/>
      <c r="AY116" s="998"/>
      <c r="AZ116" s="924" t="s">
        <v>469</v>
      </c>
      <c r="BA116" s="925"/>
      <c r="BB116" s="925"/>
      <c r="BC116" s="925"/>
      <c r="BD116" s="925"/>
      <c r="BE116" s="925"/>
      <c r="BF116" s="925"/>
      <c r="BG116" s="925"/>
      <c r="BH116" s="925"/>
      <c r="BI116" s="925"/>
      <c r="BJ116" s="925"/>
      <c r="BK116" s="925"/>
      <c r="BL116" s="925"/>
      <c r="BM116" s="925"/>
      <c r="BN116" s="925"/>
      <c r="BO116" s="925"/>
      <c r="BP116" s="926"/>
      <c r="BQ116" s="874" t="s">
        <v>130</v>
      </c>
      <c r="BR116" s="875"/>
      <c r="BS116" s="875"/>
      <c r="BT116" s="875"/>
      <c r="BU116" s="875"/>
      <c r="BV116" s="875" t="s">
        <v>457</v>
      </c>
      <c r="BW116" s="875"/>
      <c r="BX116" s="875"/>
      <c r="BY116" s="875"/>
      <c r="BZ116" s="875"/>
      <c r="CA116" s="875" t="s">
        <v>470</v>
      </c>
      <c r="CB116" s="875"/>
      <c r="CC116" s="875"/>
      <c r="CD116" s="875"/>
      <c r="CE116" s="875"/>
      <c r="CF116" s="936" t="s">
        <v>449</v>
      </c>
      <c r="CG116" s="937"/>
      <c r="CH116" s="937"/>
      <c r="CI116" s="937"/>
      <c r="CJ116" s="937"/>
      <c r="CK116" s="992"/>
      <c r="CL116" s="879"/>
      <c r="CM116" s="882" t="s">
        <v>471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457</v>
      </c>
      <c r="DH116" s="838"/>
      <c r="DI116" s="838"/>
      <c r="DJ116" s="838"/>
      <c r="DK116" s="839"/>
      <c r="DL116" s="840" t="s">
        <v>457</v>
      </c>
      <c r="DM116" s="838"/>
      <c r="DN116" s="838"/>
      <c r="DO116" s="838"/>
      <c r="DP116" s="839"/>
      <c r="DQ116" s="840" t="s">
        <v>444</v>
      </c>
      <c r="DR116" s="838"/>
      <c r="DS116" s="838"/>
      <c r="DT116" s="838"/>
      <c r="DU116" s="839"/>
      <c r="DV116" s="885" t="s">
        <v>289</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472</v>
      </c>
      <c r="Z117" s="964"/>
      <c r="AA117" s="969">
        <v>15678241</v>
      </c>
      <c r="AB117" s="970"/>
      <c r="AC117" s="970"/>
      <c r="AD117" s="970"/>
      <c r="AE117" s="971"/>
      <c r="AF117" s="972">
        <v>16093616</v>
      </c>
      <c r="AG117" s="970"/>
      <c r="AH117" s="970"/>
      <c r="AI117" s="970"/>
      <c r="AJ117" s="971"/>
      <c r="AK117" s="972">
        <v>15925822</v>
      </c>
      <c r="AL117" s="970"/>
      <c r="AM117" s="970"/>
      <c r="AN117" s="970"/>
      <c r="AO117" s="971"/>
      <c r="AP117" s="973"/>
      <c r="AQ117" s="974"/>
      <c r="AR117" s="974"/>
      <c r="AS117" s="974"/>
      <c r="AT117" s="975"/>
      <c r="AU117" s="997"/>
      <c r="AV117" s="998"/>
      <c r="AW117" s="998"/>
      <c r="AX117" s="998"/>
      <c r="AY117" s="998"/>
      <c r="AZ117" s="924" t="s">
        <v>473</v>
      </c>
      <c r="BA117" s="925"/>
      <c r="BB117" s="925"/>
      <c r="BC117" s="925"/>
      <c r="BD117" s="925"/>
      <c r="BE117" s="925"/>
      <c r="BF117" s="925"/>
      <c r="BG117" s="925"/>
      <c r="BH117" s="925"/>
      <c r="BI117" s="925"/>
      <c r="BJ117" s="925"/>
      <c r="BK117" s="925"/>
      <c r="BL117" s="925"/>
      <c r="BM117" s="925"/>
      <c r="BN117" s="925"/>
      <c r="BO117" s="925"/>
      <c r="BP117" s="926"/>
      <c r="BQ117" s="874" t="s">
        <v>457</v>
      </c>
      <c r="BR117" s="875"/>
      <c r="BS117" s="875"/>
      <c r="BT117" s="875"/>
      <c r="BU117" s="875"/>
      <c r="BV117" s="875" t="s">
        <v>447</v>
      </c>
      <c r="BW117" s="875"/>
      <c r="BX117" s="875"/>
      <c r="BY117" s="875"/>
      <c r="BZ117" s="875"/>
      <c r="CA117" s="875" t="s">
        <v>464</v>
      </c>
      <c r="CB117" s="875"/>
      <c r="CC117" s="875"/>
      <c r="CD117" s="875"/>
      <c r="CE117" s="875"/>
      <c r="CF117" s="936" t="s">
        <v>444</v>
      </c>
      <c r="CG117" s="937"/>
      <c r="CH117" s="937"/>
      <c r="CI117" s="937"/>
      <c r="CJ117" s="937"/>
      <c r="CK117" s="992"/>
      <c r="CL117" s="879"/>
      <c r="CM117" s="882" t="s">
        <v>474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446</v>
      </c>
      <c r="DH117" s="838"/>
      <c r="DI117" s="838"/>
      <c r="DJ117" s="838"/>
      <c r="DK117" s="839"/>
      <c r="DL117" s="840" t="s">
        <v>470</v>
      </c>
      <c r="DM117" s="838"/>
      <c r="DN117" s="838"/>
      <c r="DO117" s="838"/>
      <c r="DP117" s="839"/>
      <c r="DQ117" s="840" t="s">
        <v>457</v>
      </c>
      <c r="DR117" s="838"/>
      <c r="DS117" s="838"/>
      <c r="DT117" s="838"/>
      <c r="DU117" s="839"/>
      <c r="DV117" s="885" t="s">
        <v>447</v>
      </c>
      <c r="DW117" s="886"/>
      <c r="DX117" s="886"/>
      <c r="DY117" s="886"/>
      <c r="DZ117" s="887"/>
    </row>
    <row r="118" spans="1:130" s="226" customFormat="1" ht="26.25" customHeight="1">
      <c r="A118" s="962" t="s">
        <v>439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437</v>
      </c>
      <c r="AB118" s="963"/>
      <c r="AC118" s="963"/>
      <c r="AD118" s="963"/>
      <c r="AE118" s="964"/>
      <c r="AF118" s="965" t="s">
        <v>304</v>
      </c>
      <c r="AG118" s="963"/>
      <c r="AH118" s="963"/>
      <c r="AI118" s="963"/>
      <c r="AJ118" s="964"/>
      <c r="AK118" s="965" t="s">
        <v>303</v>
      </c>
      <c r="AL118" s="963"/>
      <c r="AM118" s="963"/>
      <c r="AN118" s="963"/>
      <c r="AO118" s="964"/>
      <c r="AP118" s="966" t="s">
        <v>438</v>
      </c>
      <c r="AQ118" s="967"/>
      <c r="AR118" s="967"/>
      <c r="AS118" s="967"/>
      <c r="AT118" s="968"/>
      <c r="AU118" s="997"/>
      <c r="AV118" s="998"/>
      <c r="AW118" s="998"/>
      <c r="AX118" s="998"/>
      <c r="AY118" s="998"/>
      <c r="AZ118" s="940" t="s">
        <v>475</v>
      </c>
      <c r="BA118" s="941"/>
      <c r="BB118" s="941"/>
      <c r="BC118" s="941"/>
      <c r="BD118" s="941"/>
      <c r="BE118" s="941"/>
      <c r="BF118" s="941"/>
      <c r="BG118" s="941"/>
      <c r="BH118" s="941"/>
      <c r="BI118" s="941"/>
      <c r="BJ118" s="941"/>
      <c r="BK118" s="941"/>
      <c r="BL118" s="941"/>
      <c r="BM118" s="941"/>
      <c r="BN118" s="941"/>
      <c r="BO118" s="941"/>
      <c r="BP118" s="942"/>
      <c r="BQ118" s="943" t="s">
        <v>452</v>
      </c>
      <c r="BR118" s="906"/>
      <c r="BS118" s="906"/>
      <c r="BT118" s="906"/>
      <c r="BU118" s="906"/>
      <c r="BV118" s="906" t="s">
        <v>447</v>
      </c>
      <c r="BW118" s="906"/>
      <c r="BX118" s="906"/>
      <c r="BY118" s="906"/>
      <c r="BZ118" s="906"/>
      <c r="CA118" s="906" t="s">
        <v>446</v>
      </c>
      <c r="CB118" s="906"/>
      <c r="CC118" s="906"/>
      <c r="CD118" s="906"/>
      <c r="CE118" s="906"/>
      <c r="CF118" s="936" t="s">
        <v>289</v>
      </c>
      <c r="CG118" s="937"/>
      <c r="CH118" s="937"/>
      <c r="CI118" s="937"/>
      <c r="CJ118" s="937"/>
      <c r="CK118" s="992"/>
      <c r="CL118" s="879"/>
      <c r="CM118" s="882" t="s">
        <v>476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447</v>
      </c>
      <c r="DH118" s="838"/>
      <c r="DI118" s="838"/>
      <c r="DJ118" s="838"/>
      <c r="DK118" s="839"/>
      <c r="DL118" s="840" t="s">
        <v>444</v>
      </c>
      <c r="DM118" s="838"/>
      <c r="DN118" s="838"/>
      <c r="DO118" s="838"/>
      <c r="DP118" s="839"/>
      <c r="DQ118" s="840" t="s">
        <v>470</v>
      </c>
      <c r="DR118" s="838"/>
      <c r="DS118" s="838"/>
      <c r="DT118" s="838"/>
      <c r="DU118" s="839"/>
      <c r="DV118" s="885" t="s">
        <v>464</v>
      </c>
      <c r="DW118" s="886"/>
      <c r="DX118" s="886"/>
      <c r="DY118" s="886"/>
      <c r="DZ118" s="887"/>
    </row>
    <row r="119" spans="1:130" s="226" customFormat="1" ht="26.25" customHeight="1">
      <c r="A119" s="876" t="s">
        <v>442</v>
      </c>
      <c r="B119" s="877"/>
      <c r="C119" s="952" t="s">
        <v>443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446</v>
      </c>
      <c r="AB119" s="956"/>
      <c r="AC119" s="956"/>
      <c r="AD119" s="956"/>
      <c r="AE119" s="957"/>
      <c r="AF119" s="958" t="s">
        <v>446</v>
      </c>
      <c r="AG119" s="956"/>
      <c r="AH119" s="956"/>
      <c r="AI119" s="956"/>
      <c r="AJ119" s="957"/>
      <c r="AK119" s="958" t="s">
        <v>452</v>
      </c>
      <c r="AL119" s="956"/>
      <c r="AM119" s="956"/>
      <c r="AN119" s="956"/>
      <c r="AO119" s="957"/>
      <c r="AP119" s="959" t="s">
        <v>445</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477</v>
      </c>
      <c r="BP119" s="939"/>
      <c r="BQ119" s="943">
        <v>186071996</v>
      </c>
      <c r="BR119" s="906"/>
      <c r="BS119" s="906"/>
      <c r="BT119" s="906"/>
      <c r="BU119" s="906"/>
      <c r="BV119" s="906">
        <v>183451392</v>
      </c>
      <c r="BW119" s="906"/>
      <c r="BX119" s="906"/>
      <c r="BY119" s="906"/>
      <c r="BZ119" s="906"/>
      <c r="CA119" s="906">
        <v>181657626</v>
      </c>
      <c r="CB119" s="906"/>
      <c r="CC119" s="906"/>
      <c r="CD119" s="906"/>
      <c r="CE119" s="906"/>
      <c r="CF119" s="804"/>
      <c r="CG119" s="805"/>
      <c r="CH119" s="805"/>
      <c r="CI119" s="805"/>
      <c r="CJ119" s="895"/>
      <c r="CK119" s="993"/>
      <c r="CL119" s="881"/>
      <c r="CM119" s="899" t="s">
        <v>478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452</v>
      </c>
      <c r="DH119" s="821"/>
      <c r="DI119" s="821"/>
      <c r="DJ119" s="821"/>
      <c r="DK119" s="822"/>
      <c r="DL119" s="823" t="s">
        <v>452</v>
      </c>
      <c r="DM119" s="821"/>
      <c r="DN119" s="821"/>
      <c r="DO119" s="821"/>
      <c r="DP119" s="822"/>
      <c r="DQ119" s="823" t="s">
        <v>445</v>
      </c>
      <c r="DR119" s="821"/>
      <c r="DS119" s="821"/>
      <c r="DT119" s="821"/>
      <c r="DU119" s="822"/>
      <c r="DV119" s="909" t="s">
        <v>444</v>
      </c>
      <c r="DW119" s="910"/>
      <c r="DX119" s="910"/>
      <c r="DY119" s="910"/>
      <c r="DZ119" s="911"/>
    </row>
    <row r="120" spans="1:130" s="226" customFormat="1" ht="26.25" customHeight="1">
      <c r="A120" s="878"/>
      <c r="B120" s="879"/>
      <c r="C120" s="882" t="s">
        <v>451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470</v>
      </c>
      <c r="AB120" s="838"/>
      <c r="AC120" s="838"/>
      <c r="AD120" s="838"/>
      <c r="AE120" s="839"/>
      <c r="AF120" s="840" t="s">
        <v>457</v>
      </c>
      <c r="AG120" s="838"/>
      <c r="AH120" s="838"/>
      <c r="AI120" s="838"/>
      <c r="AJ120" s="839"/>
      <c r="AK120" s="840" t="s">
        <v>457</v>
      </c>
      <c r="AL120" s="838"/>
      <c r="AM120" s="838"/>
      <c r="AN120" s="838"/>
      <c r="AO120" s="839"/>
      <c r="AP120" s="885" t="s">
        <v>457</v>
      </c>
      <c r="AQ120" s="886"/>
      <c r="AR120" s="886"/>
      <c r="AS120" s="886"/>
      <c r="AT120" s="887"/>
      <c r="AU120" s="944" t="s">
        <v>479</v>
      </c>
      <c r="AV120" s="945"/>
      <c r="AW120" s="945"/>
      <c r="AX120" s="945"/>
      <c r="AY120" s="946"/>
      <c r="AZ120" s="921" t="s">
        <v>480</v>
      </c>
      <c r="BA120" s="866"/>
      <c r="BB120" s="866"/>
      <c r="BC120" s="866"/>
      <c r="BD120" s="866"/>
      <c r="BE120" s="866"/>
      <c r="BF120" s="866"/>
      <c r="BG120" s="866"/>
      <c r="BH120" s="866"/>
      <c r="BI120" s="866"/>
      <c r="BJ120" s="866"/>
      <c r="BK120" s="866"/>
      <c r="BL120" s="866"/>
      <c r="BM120" s="866"/>
      <c r="BN120" s="866"/>
      <c r="BO120" s="866"/>
      <c r="BP120" s="867"/>
      <c r="BQ120" s="922">
        <v>40857244</v>
      </c>
      <c r="BR120" s="903"/>
      <c r="BS120" s="903"/>
      <c r="BT120" s="903"/>
      <c r="BU120" s="903"/>
      <c r="BV120" s="903">
        <v>36762364</v>
      </c>
      <c r="BW120" s="903"/>
      <c r="BX120" s="903"/>
      <c r="BY120" s="903"/>
      <c r="BZ120" s="903"/>
      <c r="CA120" s="903">
        <v>37143383</v>
      </c>
      <c r="CB120" s="903"/>
      <c r="CC120" s="903"/>
      <c r="CD120" s="903"/>
      <c r="CE120" s="903"/>
      <c r="CF120" s="927">
        <v>50.6</v>
      </c>
      <c r="CG120" s="928"/>
      <c r="CH120" s="928"/>
      <c r="CI120" s="928"/>
      <c r="CJ120" s="928"/>
      <c r="CK120" s="929" t="s">
        <v>481</v>
      </c>
      <c r="CL120" s="913"/>
      <c r="CM120" s="913"/>
      <c r="CN120" s="913"/>
      <c r="CO120" s="914"/>
      <c r="CP120" s="933" t="s">
        <v>482</v>
      </c>
      <c r="CQ120" s="934"/>
      <c r="CR120" s="934"/>
      <c r="CS120" s="934"/>
      <c r="CT120" s="934"/>
      <c r="CU120" s="934"/>
      <c r="CV120" s="934"/>
      <c r="CW120" s="934"/>
      <c r="CX120" s="934"/>
      <c r="CY120" s="934"/>
      <c r="CZ120" s="934"/>
      <c r="DA120" s="934"/>
      <c r="DB120" s="934"/>
      <c r="DC120" s="934"/>
      <c r="DD120" s="934"/>
      <c r="DE120" s="934"/>
      <c r="DF120" s="935"/>
      <c r="DG120" s="922">
        <v>21396032</v>
      </c>
      <c r="DH120" s="903"/>
      <c r="DI120" s="903"/>
      <c r="DJ120" s="903"/>
      <c r="DK120" s="903"/>
      <c r="DL120" s="903">
        <v>20377071</v>
      </c>
      <c r="DM120" s="903"/>
      <c r="DN120" s="903"/>
      <c r="DO120" s="903"/>
      <c r="DP120" s="903"/>
      <c r="DQ120" s="903">
        <v>20127246</v>
      </c>
      <c r="DR120" s="903"/>
      <c r="DS120" s="903"/>
      <c r="DT120" s="903"/>
      <c r="DU120" s="903"/>
      <c r="DV120" s="904">
        <v>27.4</v>
      </c>
      <c r="DW120" s="904"/>
      <c r="DX120" s="904"/>
      <c r="DY120" s="904"/>
      <c r="DZ120" s="905"/>
    </row>
    <row r="121" spans="1:130" s="226" customFormat="1" ht="26.25" customHeight="1">
      <c r="A121" s="878"/>
      <c r="B121" s="879"/>
      <c r="C121" s="924" t="s">
        <v>483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444</v>
      </c>
      <c r="AB121" s="838"/>
      <c r="AC121" s="838"/>
      <c r="AD121" s="838"/>
      <c r="AE121" s="839"/>
      <c r="AF121" s="840" t="s">
        <v>464</v>
      </c>
      <c r="AG121" s="838"/>
      <c r="AH121" s="838"/>
      <c r="AI121" s="838"/>
      <c r="AJ121" s="839"/>
      <c r="AK121" s="840" t="s">
        <v>444</v>
      </c>
      <c r="AL121" s="838"/>
      <c r="AM121" s="838"/>
      <c r="AN121" s="838"/>
      <c r="AO121" s="839"/>
      <c r="AP121" s="885" t="s">
        <v>444</v>
      </c>
      <c r="AQ121" s="886"/>
      <c r="AR121" s="886"/>
      <c r="AS121" s="886"/>
      <c r="AT121" s="887"/>
      <c r="AU121" s="947"/>
      <c r="AV121" s="948"/>
      <c r="AW121" s="948"/>
      <c r="AX121" s="948"/>
      <c r="AY121" s="949"/>
      <c r="AZ121" s="873" t="s">
        <v>484</v>
      </c>
      <c r="BA121" s="808"/>
      <c r="BB121" s="808"/>
      <c r="BC121" s="808"/>
      <c r="BD121" s="808"/>
      <c r="BE121" s="808"/>
      <c r="BF121" s="808"/>
      <c r="BG121" s="808"/>
      <c r="BH121" s="808"/>
      <c r="BI121" s="808"/>
      <c r="BJ121" s="808"/>
      <c r="BK121" s="808"/>
      <c r="BL121" s="808"/>
      <c r="BM121" s="808"/>
      <c r="BN121" s="808"/>
      <c r="BO121" s="808"/>
      <c r="BP121" s="809"/>
      <c r="BQ121" s="874">
        <v>34039326</v>
      </c>
      <c r="BR121" s="875"/>
      <c r="BS121" s="875"/>
      <c r="BT121" s="875"/>
      <c r="BU121" s="875"/>
      <c r="BV121" s="875">
        <v>32956167</v>
      </c>
      <c r="BW121" s="875"/>
      <c r="BX121" s="875"/>
      <c r="BY121" s="875"/>
      <c r="BZ121" s="875"/>
      <c r="CA121" s="875">
        <v>32648692</v>
      </c>
      <c r="CB121" s="875"/>
      <c r="CC121" s="875"/>
      <c r="CD121" s="875"/>
      <c r="CE121" s="875"/>
      <c r="CF121" s="936">
        <v>44.5</v>
      </c>
      <c r="CG121" s="937"/>
      <c r="CH121" s="937"/>
      <c r="CI121" s="937"/>
      <c r="CJ121" s="937"/>
      <c r="CK121" s="930"/>
      <c r="CL121" s="916"/>
      <c r="CM121" s="916"/>
      <c r="CN121" s="916"/>
      <c r="CO121" s="917"/>
      <c r="CP121" s="896" t="s">
        <v>485</v>
      </c>
      <c r="CQ121" s="897"/>
      <c r="CR121" s="897"/>
      <c r="CS121" s="897"/>
      <c r="CT121" s="897"/>
      <c r="CU121" s="897"/>
      <c r="CV121" s="897"/>
      <c r="CW121" s="897"/>
      <c r="CX121" s="897"/>
      <c r="CY121" s="897"/>
      <c r="CZ121" s="897"/>
      <c r="DA121" s="897"/>
      <c r="DB121" s="897"/>
      <c r="DC121" s="897"/>
      <c r="DD121" s="897"/>
      <c r="DE121" s="897"/>
      <c r="DF121" s="898"/>
      <c r="DG121" s="874">
        <v>8715330</v>
      </c>
      <c r="DH121" s="875"/>
      <c r="DI121" s="875"/>
      <c r="DJ121" s="875"/>
      <c r="DK121" s="875"/>
      <c r="DL121" s="875">
        <v>8984014</v>
      </c>
      <c r="DM121" s="875"/>
      <c r="DN121" s="875"/>
      <c r="DO121" s="875"/>
      <c r="DP121" s="875"/>
      <c r="DQ121" s="875">
        <v>8444459</v>
      </c>
      <c r="DR121" s="875"/>
      <c r="DS121" s="875"/>
      <c r="DT121" s="875"/>
      <c r="DU121" s="875"/>
      <c r="DV121" s="852">
        <v>11.5</v>
      </c>
      <c r="DW121" s="852"/>
      <c r="DX121" s="852"/>
      <c r="DY121" s="852"/>
      <c r="DZ121" s="853"/>
    </row>
    <row r="122" spans="1:130" s="226" customFormat="1" ht="26.25" customHeight="1">
      <c r="A122" s="878"/>
      <c r="B122" s="879"/>
      <c r="C122" s="882" t="s">
        <v>463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464</v>
      </c>
      <c r="AB122" s="838"/>
      <c r="AC122" s="838"/>
      <c r="AD122" s="838"/>
      <c r="AE122" s="839"/>
      <c r="AF122" s="840" t="s">
        <v>444</v>
      </c>
      <c r="AG122" s="838"/>
      <c r="AH122" s="838"/>
      <c r="AI122" s="838"/>
      <c r="AJ122" s="839"/>
      <c r="AK122" s="840" t="s">
        <v>445</v>
      </c>
      <c r="AL122" s="838"/>
      <c r="AM122" s="838"/>
      <c r="AN122" s="838"/>
      <c r="AO122" s="839"/>
      <c r="AP122" s="885" t="s">
        <v>445</v>
      </c>
      <c r="AQ122" s="886"/>
      <c r="AR122" s="886"/>
      <c r="AS122" s="886"/>
      <c r="AT122" s="887"/>
      <c r="AU122" s="947"/>
      <c r="AV122" s="948"/>
      <c r="AW122" s="948"/>
      <c r="AX122" s="948"/>
      <c r="AY122" s="949"/>
      <c r="AZ122" s="940" t="s">
        <v>486</v>
      </c>
      <c r="BA122" s="941"/>
      <c r="BB122" s="941"/>
      <c r="BC122" s="941"/>
      <c r="BD122" s="941"/>
      <c r="BE122" s="941"/>
      <c r="BF122" s="941"/>
      <c r="BG122" s="941"/>
      <c r="BH122" s="941"/>
      <c r="BI122" s="941"/>
      <c r="BJ122" s="941"/>
      <c r="BK122" s="941"/>
      <c r="BL122" s="941"/>
      <c r="BM122" s="941"/>
      <c r="BN122" s="941"/>
      <c r="BO122" s="941"/>
      <c r="BP122" s="942"/>
      <c r="BQ122" s="943">
        <v>127112567</v>
      </c>
      <c r="BR122" s="906"/>
      <c r="BS122" s="906"/>
      <c r="BT122" s="906"/>
      <c r="BU122" s="906"/>
      <c r="BV122" s="906">
        <v>128960128</v>
      </c>
      <c r="BW122" s="906"/>
      <c r="BX122" s="906"/>
      <c r="BY122" s="906"/>
      <c r="BZ122" s="906"/>
      <c r="CA122" s="906">
        <v>130224331</v>
      </c>
      <c r="CB122" s="906"/>
      <c r="CC122" s="906"/>
      <c r="CD122" s="906"/>
      <c r="CE122" s="906"/>
      <c r="CF122" s="907">
        <v>177.5</v>
      </c>
      <c r="CG122" s="908"/>
      <c r="CH122" s="908"/>
      <c r="CI122" s="908"/>
      <c r="CJ122" s="908"/>
      <c r="CK122" s="930"/>
      <c r="CL122" s="916"/>
      <c r="CM122" s="916"/>
      <c r="CN122" s="916"/>
      <c r="CO122" s="917"/>
      <c r="CP122" s="896" t="s">
        <v>487</v>
      </c>
      <c r="CQ122" s="897"/>
      <c r="CR122" s="897"/>
      <c r="CS122" s="897"/>
      <c r="CT122" s="897"/>
      <c r="CU122" s="897"/>
      <c r="CV122" s="897"/>
      <c r="CW122" s="897"/>
      <c r="CX122" s="897"/>
      <c r="CY122" s="897"/>
      <c r="CZ122" s="897"/>
      <c r="DA122" s="897"/>
      <c r="DB122" s="897"/>
      <c r="DC122" s="897"/>
      <c r="DD122" s="897"/>
      <c r="DE122" s="897"/>
      <c r="DF122" s="898"/>
      <c r="DG122" s="874">
        <v>825227</v>
      </c>
      <c r="DH122" s="875"/>
      <c r="DI122" s="875"/>
      <c r="DJ122" s="875"/>
      <c r="DK122" s="875"/>
      <c r="DL122" s="875">
        <v>705355</v>
      </c>
      <c r="DM122" s="875"/>
      <c r="DN122" s="875"/>
      <c r="DO122" s="875"/>
      <c r="DP122" s="875"/>
      <c r="DQ122" s="875">
        <v>558871</v>
      </c>
      <c r="DR122" s="875"/>
      <c r="DS122" s="875"/>
      <c r="DT122" s="875"/>
      <c r="DU122" s="875"/>
      <c r="DV122" s="852">
        <v>0.8</v>
      </c>
      <c r="DW122" s="852"/>
      <c r="DX122" s="852"/>
      <c r="DY122" s="852"/>
      <c r="DZ122" s="853"/>
    </row>
    <row r="123" spans="1:130" s="226" customFormat="1" ht="26.25" customHeight="1">
      <c r="A123" s="878"/>
      <c r="B123" s="879"/>
      <c r="C123" s="882" t="s">
        <v>471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470</v>
      </c>
      <c r="AB123" s="838"/>
      <c r="AC123" s="838"/>
      <c r="AD123" s="838"/>
      <c r="AE123" s="839"/>
      <c r="AF123" s="840" t="s">
        <v>452</v>
      </c>
      <c r="AG123" s="838"/>
      <c r="AH123" s="838"/>
      <c r="AI123" s="838"/>
      <c r="AJ123" s="839"/>
      <c r="AK123" s="840" t="s">
        <v>444</v>
      </c>
      <c r="AL123" s="838"/>
      <c r="AM123" s="838"/>
      <c r="AN123" s="838"/>
      <c r="AO123" s="839"/>
      <c r="AP123" s="885" t="s">
        <v>452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488</v>
      </c>
      <c r="BP123" s="939"/>
      <c r="BQ123" s="893">
        <v>202009137</v>
      </c>
      <c r="BR123" s="894"/>
      <c r="BS123" s="894"/>
      <c r="BT123" s="894"/>
      <c r="BU123" s="894"/>
      <c r="BV123" s="894">
        <v>198678659</v>
      </c>
      <c r="BW123" s="894"/>
      <c r="BX123" s="894"/>
      <c r="BY123" s="894"/>
      <c r="BZ123" s="894"/>
      <c r="CA123" s="894">
        <v>200016406</v>
      </c>
      <c r="CB123" s="894"/>
      <c r="CC123" s="894"/>
      <c r="CD123" s="894"/>
      <c r="CE123" s="894"/>
      <c r="CF123" s="804"/>
      <c r="CG123" s="805"/>
      <c r="CH123" s="805"/>
      <c r="CI123" s="805"/>
      <c r="CJ123" s="895"/>
      <c r="CK123" s="930"/>
      <c r="CL123" s="916"/>
      <c r="CM123" s="916"/>
      <c r="CN123" s="916"/>
      <c r="CO123" s="917"/>
      <c r="CP123" s="896" t="s">
        <v>489</v>
      </c>
      <c r="CQ123" s="897"/>
      <c r="CR123" s="897"/>
      <c r="CS123" s="897"/>
      <c r="CT123" s="897"/>
      <c r="CU123" s="897"/>
      <c r="CV123" s="897"/>
      <c r="CW123" s="897"/>
      <c r="CX123" s="897"/>
      <c r="CY123" s="897"/>
      <c r="CZ123" s="897"/>
      <c r="DA123" s="897"/>
      <c r="DB123" s="897"/>
      <c r="DC123" s="897"/>
      <c r="DD123" s="897"/>
      <c r="DE123" s="897"/>
      <c r="DF123" s="898"/>
      <c r="DG123" s="837">
        <v>986874</v>
      </c>
      <c r="DH123" s="838"/>
      <c r="DI123" s="838"/>
      <c r="DJ123" s="838"/>
      <c r="DK123" s="839"/>
      <c r="DL123" s="840">
        <v>735086</v>
      </c>
      <c r="DM123" s="838"/>
      <c r="DN123" s="838"/>
      <c r="DO123" s="838"/>
      <c r="DP123" s="839"/>
      <c r="DQ123" s="840">
        <v>484896</v>
      </c>
      <c r="DR123" s="838"/>
      <c r="DS123" s="838"/>
      <c r="DT123" s="838"/>
      <c r="DU123" s="839"/>
      <c r="DV123" s="885">
        <v>0.7</v>
      </c>
      <c r="DW123" s="886"/>
      <c r="DX123" s="886"/>
      <c r="DY123" s="886"/>
      <c r="DZ123" s="887"/>
    </row>
    <row r="124" spans="1:130" s="226" customFormat="1" ht="26.25" customHeight="1" thickBot="1">
      <c r="A124" s="878"/>
      <c r="B124" s="879"/>
      <c r="C124" s="882" t="s">
        <v>474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452</v>
      </c>
      <c r="AB124" s="838"/>
      <c r="AC124" s="838"/>
      <c r="AD124" s="838"/>
      <c r="AE124" s="839"/>
      <c r="AF124" s="840" t="s">
        <v>444</v>
      </c>
      <c r="AG124" s="838"/>
      <c r="AH124" s="838"/>
      <c r="AI124" s="838"/>
      <c r="AJ124" s="839"/>
      <c r="AK124" s="840" t="s">
        <v>289</v>
      </c>
      <c r="AL124" s="838"/>
      <c r="AM124" s="838"/>
      <c r="AN124" s="838"/>
      <c r="AO124" s="839"/>
      <c r="AP124" s="885" t="s">
        <v>447</v>
      </c>
      <c r="AQ124" s="886"/>
      <c r="AR124" s="886"/>
      <c r="AS124" s="886"/>
      <c r="AT124" s="887"/>
      <c r="AU124" s="888" t="s">
        <v>490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444</v>
      </c>
      <c r="BR124" s="892"/>
      <c r="BS124" s="892"/>
      <c r="BT124" s="892"/>
      <c r="BU124" s="892"/>
      <c r="BV124" s="892" t="s">
        <v>446</v>
      </c>
      <c r="BW124" s="892"/>
      <c r="BX124" s="892"/>
      <c r="BY124" s="892"/>
      <c r="BZ124" s="892"/>
      <c r="CA124" s="892" t="s">
        <v>452</v>
      </c>
      <c r="CB124" s="892"/>
      <c r="CC124" s="892"/>
      <c r="CD124" s="892"/>
      <c r="CE124" s="892"/>
      <c r="CF124" s="782"/>
      <c r="CG124" s="783"/>
      <c r="CH124" s="783"/>
      <c r="CI124" s="783"/>
      <c r="CJ124" s="923"/>
      <c r="CK124" s="931"/>
      <c r="CL124" s="931"/>
      <c r="CM124" s="931"/>
      <c r="CN124" s="931"/>
      <c r="CO124" s="932"/>
      <c r="CP124" s="896" t="s">
        <v>491</v>
      </c>
      <c r="CQ124" s="897"/>
      <c r="CR124" s="897"/>
      <c r="CS124" s="897"/>
      <c r="CT124" s="897"/>
      <c r="CU124" s="897"/>
      <c r="CV124" s="897"/>
      <c r="CW124" s="897"/>
      <c r="CX124" s="897"/>
      <c r="CY124" s="897"/>
      <c r="CZ124" s="897"/>
      <c r="DA124" s="897"/>
      <c r="DB124" s="897"/>
      <c r="DC124" s="897"/>
      <c r="DD124" s="897"/>
      <c r="DE124" s="897"/>
      <c r="DF124" s="898"/>
      <c r="DG124" s="820">
        <v>136835</v>
      </c>
      <c r="DH124" s="821"/>
      <c r="DI124" s="821"/>
      <c r="DJ124" s="821"/>
      <c r="DK124" s="822"/>
      <c r="DL124" s="823">
        <v>84929</v>
      </c>
      <c r="DM124" s="821"/>
      <c r="DN124" s="821"/>
      <c r="DO124" s="821"/>
      <c r="DP124" s="822"/>
      <c r="DQ124" s="823">
        <v>77087</v>
      </c>
      <c r="DR124" s="821"/>
      <c r="DS124" s="821"/>
      <c r="DT124" s="821"/>
      <c r="DU124" s="822"/>
      <c r="DV124" s="909">
        <v>0.1</v>
      </c>
      <c r="DW124" s="910"/>
      <c r="DX124" s="910"/>
      <c r="DY124" s="910"/>
      <c r="DZ124" s="911"/>
    </row>
    <row r="125" spans="1:130" s="226" customFormat="1" ht="26.25" customHeight="1">
      <c r="A125" s="878"/>
      <c r="B125" s="879"/>
      <c r="C125" s="882" t="s">
        <v>476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130</v>
      </c>
      <c r="AB125" s="838"/>
      <c r="AC125" s="838"/>
      <c r="AD125" s="838"/>
      <c r="AE125" s="839"/>
      <c r="AF125" s="840" t="s">
        <v>447</v>
      </c>
      <c r="AG125" s="838"/>
      <c r="AH125" s="838"/>
      <c r="AI125" s="838"/>
      <c r="AJ125" s="839"/>
      <c r="AK125" s="840" t="s">
        <v>130</v>
      </c>
      <c r="AL125" s="838"/>
      <c r="AM125" s="838"/>
      <c r="AN125" s="838"/>
      <c r="AO125" s="839"/>
      <c r="AP125" s="885" t="s">
        <v>452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492</v>
      </c>
      <c r="CL125" s="913"/>
      <c r="CM125" s="913"/>
      <c r="CN125" s="913"/>
      <c r="CO125" s="914"/>
      <c r="CP125" s="921" t="s">
        <v>493</v>
      </c>
      <c r="CQ125" s="866"/>
      <c r="CR125" s="866"/>
      <c r="CS125" s="866"/>
      <c r="CT125" s="866"/>
      <c r="CU125" s="866"/>
      <c r="CV125" s="866"/>
      <c r="CW125" s="866"/>
      <c r="CX125" s="866"/>
      <c r="CY125" s="866"/>
      <c r="CZ125" s="866"/>
      <c r="DA125" s="866"/>
      <c r="DB125" s="866"/>
      <c r="DC125" s="866"/>
      <c r="DD125" s="866"/>
      <c r="DE125" s="866"/>
      <c r="DF125" s="867"/>
      <c r="DG125" s="922" t="s">
        <v>447</v>
      </c>
      <c r="DH125" s="903"/>
      <c r="DI125" s="903"/>
      <c r="DJ125" s="903"/>
      <c r="DK125" s="903"/>
      <c r="DL125" s="903" t="s">
        <v>470</v>
      </c>
      <c r="DM125" s="903"/>
      <c r="DN125" s="903"/>
      <c r="DO125" s="903"/>
      <c r="DP125" s="903"/>
      <c r="DQ125" s="903" t="s">
        <v>130</v>
      </c>
      <c r="DR125" s="903"/>
      <c r="DS125" s="903"/>
      <c r="DT125" s="903"/>
      <c r="DU125" s="903"/>
      <c r="DV125" s="904" t="s">
        <v>289</v>
      </c>
      <c r="DW125" s="904"/>
      <c r="DX125" s="904"/>
      <c r="DY125" s="904"/>
      <c r="DZ125" s="905"/>
    </row>
    <row r="126" spans="1:130" s="226" customFormat="1" ht="26.25" customHeight="1" thickBot="1">
      <c r="A126" s="878"/>
      <c r="B126" s="879"/>
      <c r="C126" s="882" t="s">
        <v>478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446</v>
      </c>
      <c r="AB126" s="838"/>
      <c r="AC126" s="838"/>
      <c r="AD126" s="838"/>
      <c r="AE126" s="839"/>
      <c r="AF126" s="840" t="s">
        <v>446</v>
      </c>
      <c r="AG126" s="838"/>
      <c r="AH126" s="838"/>
      <c r="AI126" s="838"/>
      <c r="AJ126" s="839"/>
      <c r="AK126" s="840">
        <v>3549</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494</v>
      </c>
      <c r="CQ126" s="808"/>
      <c r="CR126" s="808"/>
      <c r="CS126" s="808"/>
      <c r="CT126" s="808"/>
      <c r="CU126" s="808"/>
      <c r="CV126" s="808"/>
      <c r="CW126" s="808"/>
      <c r="CX126" s="808"/>
      <c r="CY126" s="808"/>
      <c r="CZ126" s="808"/>
      <c r="DA126" s="808"/>
      <c r="DB126" s="808"/>
      <c r="DC126" s="808"/>
      <c r="DD126" s="808"/>
      <c r="DE126" s="808"/>
      <c r="DF126" s="809"/>
      <c r="DG126" s="874" t="s">
        <v>289</v>
      </c>
      <c r="DH126" s="875"/>
      <c r="DI126" s="875"/>
      <c r="DJ126" s="875"/>
      <c r="DK126" s="875"/>
      <c r="DL126" s="875" t="s">
        <v>446</v>
      </c>
      <c r="DM126" s="875"/>
      <c r="DN126" s="875"/>
      <c r="DO126" s="875"/>
      <c r="DP126" s="875"/>
      <c r="DQ126" s="875" t="s">
        <v>447</v>
      </c>
      <c r="DR126" s="875"/>
      <c r="DS126" s="875"/>
      <c r="DT126" s="875"/>
      <c r="DU126" s="875"/>
      <c r="DV126" s="852" t="s">
        <v>470</v>
      </c>
      <c r="DW126" s="852"/>
      <c r="DX126" s="852"/>
      <c r="DY126" s="852"/>
      <c r="DZ126" s="853"/>
    </row>
    <row r="127" spans="1:130" s="226" customFormat="1" ht="26.25" customHeight="1">
      <c r="A127" s="880"/>
      <c r="B127" s="881"/>
      <c r="C127" s="899" t="s">
        <v>495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470</v>
      </c>
      <c r="AB127" s="838"/>
      <c r="AC127" s="838"/>
      <c r="AD127" s="838"/>
      <c r="AE127" s="839"/>
      <c r="AF127" s="840" t="s">
        <v>452</v>
      </c>
      <c r="AG127" s="838"/>
      <c r="AH127" s="838"/>
      <c r="AI127" s="838"/>
      <c r="AJ127" s="839"/>
      <c r="AK127" s="840" t="s">
        <v>470</v>
      </c>
      <c r="AL127" s="838"/>
      <c r="AM127" s="838"/>
      <c r="AN127" s="838"/>
      <c r="AO127" s="839"/>
      <c r="AP127" s="885" t="s">
        <v>470</v>
      </c>
      <c r="AQ127" s="886"/>
      <c r="AR127" s="886"/>
      <c r="AS127" s="886"/>
      <c r="AT127" s="887"/>
      <c r="AU127" s="262"/>
      <c r="AV127" s="262"/>
      <c r="AW127" s="262"/>
      <c r="AX127" s="902" t="s">
        <v>496</v>
      </c>
      <c r="AY127" s="870"/>
      <c r="AZ127" s="870"/>
      <c r="BA127" s="870"/>
      <c r="BB127" s="870"/>
      <c r="BC127" s="870"/>
      <c r="BD127" s="870"/>
      <c r="BE127" s="871"/>
      <c r="BF127" s="869" t="s">
        <v>497</v>
      </c>
      <c r="BG127" s="870"/>
      <c r="BH127" s="870"/>
      <c r="BI127" s="870"/>
      <c r="BJ127" s="870"/>
      <c r="BK127" s="870"/>
      <c r="BL127" s="871"/>
      <c r="BM127" s="869" t="s">
        <v>498</v>
      </c>
      <c r="BN127" s="870"/>
      <c r="BO127" s="870"/>
      <c r="BP127" s="870"/>
      <c r="BQ127" s="870"/>
      <c r="BR127" s="870"/>
      <c r="BS127" s="871"/>
      <c r="BT127" s="869" t="s">
        <v>499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500</v>
      </c>
      <c r="CQ127" s="808"/>
      <c r="CR127" s="808"/>
      <c r="CS127" s="808"/>
      <c r="CT127" s="808"/>
      <c r="CU127" s="808"/>
      <c r="CV127" s="808"/>
      <c r="CW127" s="808"/>
      <c r="CX127" s="808"/>
      <c r="CY127" s="808"/>
      <c r="CZ127" s="808"/>
      <c r="DA127" s="808"/>
      <c r="DB127" s="808"/>
      <c r="DC127" s="808"/>
      <c r="DD127" s="808"/>
      <c r="DE127" s="808"/>
      <c r="DF127" s="809"/>
      <c r="DG127" s="874" t="s">
        <v>470</v>
      </c>
      <c r="DH127" s="875"/>
      <c r="DI127" s="875"/>
      <c r="DJ127" s="875"/>
      <c r="DK127" s="875"/>
      <c r="DL127" s="875" t="s">
        <v>447</v>
      </c>
      <c r="DM127" s="875"/>
      <c r="DN127" s="875"/>
      <c r="DO127" s="875"/>
      <c r="DP127" s="875"/>
      <c r="DQ127" s="875" t="s">
        <v>446</v>
      </c>
      <c r="DR127" s="875"/>
      <c r="DS127" s="875"/>
      <c r="DT127" s="875"/>
      <c r="DU127" s="875"/>
      <c r="DV127" s="852" t="s">
        <v>446</v>
      </c>
      <c r="DW127" s="852"/>
      <c r="DX127" s="852"/>
      <c r="DY127" s="852"/>
      <c r="DZ127" s="853"/>
    </row>
    <row r="128" spans="1:130" s="226" customFormat="1" ht="26.25" customHeight="1" thickBot="1">
      <c r="A128" s="854" t="s">
        <v>501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502</v>
      </c>
      <c r="X128" s="856"/>
      <c r="Y128" s="856"/>
      <c r="Z128" s="857"/>
      <c r="AA128" s="858">
        <v>2743571</v>
      </c>
      <c r="AB128" s="859"/>
      <c r="AC128" s="859"/>
      <c r="AD128" s="859"/>
      <c r="AE128" s="860"/>
      <c r="AF128" s="861">
        <v>2697276</v>
      </c>
      <c r="AG128" s="859"/>
      <c r="AH128" s="859"/>
      <c r="AI128" s="859"/>
      <c r="AJ128" s="860"/>
      <c r="AK128" s="861">
        <v>2601758</v>
      </c>
      <c r="AL128" s="859"/>
      <c r="AM128" s="859"/>
      <c r="AN128" s="859"/>
      <c r="AO128" s="860"/>
      <c r="AP128" s="862"/>
      <c r="AQ128" s="863"/>
      <c r="AR128" s="863"/>
      <c r="AS128" s="863"/>
      <c r="AT128" s="864"/>
      <c r="AU128" s="262"/>
      <c r="AV128" s="262"/>
      <c r="AW128" s="262"/>
      <c r="AX128" s="865" t="s">
        <v>503</v>
      </c>
      <c r="AY128" s="866"/>
      <c r="AZ128" s="866"/>
      <c r="BA128" s="866"/>
      <c r="BB128" s="866"/>
      <c r="BC128" s="866"/>
      <c r="BD128" s="866"/>
      <c r="BE128" s="867"/>
      <c r="BF128" s="844" t="s">
        <v>447</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504</v>
      </c>
      <c r="CQ128" s="786"/>
      <c r="CR128" s="786"/>
      <c r="CS128" s="786"/>
      <c r="CT128" s="786"/>
      <c r="CU128" s="786"/>
      <c r="CV128" s="786"/>
      <c r="CW128" s="786"/>
      <c r="CX128" s="786"/>
      <c r="CY128" s="786"/>
      <c r="CZ128" s="786"/>
      <c r="DA128" s="786"/>
      <c r="DB128" s="786"/>
      <c r="DC128" s="786"/>
      <c r="DD128" s="786"/>
      <c r="DE128" s="786"/>
      <c r="DF128" s="787"/>
      <c r="DG128" s="848" t="s">
        <v>447</v>
      </c>
      <c r="DH128" s="849"/>
      <c r="DI128" s="849"/>
      <c r="DJ128" s="849"/>
      <c r="DK128" s="849"/>
      <c r="DL128" s="849" t="s">
        <v>452</v>
      </c>
      <c r="DM128" s="849"/>
      <c r="DN128" s="849"/>
      <c r="DO128" s="849"/>
      <c r="DP128" s="849"/>
      <c r="DQ128" s="849" t="s">
        <v>452</v>
      </c>
      <c r="DR128" s="849"/>
      <c r="DS128" s="849"/>
      <c r="DT128" s="849"/>
      <c r="DU128" s="849"/>
      <c r="DV128" s="850" t="s">
        <v>452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505</v>
      </c>
      <c r="X129" s="835"/>
      <c r="Y129" s="835"/>
      <c r="Z129" s="836"/>
      <c r="AA129" s="837">
        <v>85432557</v>
      </c>
      <c r="AB129" s="838"/>
      <c r="AC129" s="838"/>
      <c r="AD129" s="838"/>
      <c r="AE129" s="839"/>
      <c r="AF129" s="840">
        <v>83122024</v>
      </c>
      <c r="AG129" s="838"/>
      <c r="AH129" s="838"/>
      <c r="AI129" s="838"/>
      <c r="AJ129" s="839"/>
      <c r="AK129" s="840">
        <v>83164555</v>
      </c>
      <c r="AL129" s="838"/>
      <c r="AM129" s="838"/>
      <c r="AN129" s="838"/>
      <c r="AO129" s="839"/>
      <c r="AP129" s="841"/>
      <c r="AQ129" s="842"/>
      <c r="AR129" s="842"/>
      <c r="AS129" s="842"/>
      <c r="AT129" s="843"/>
      <c r="AU129" s="264"/>
      <c r="AV129" s="264"/>
      <c r="AW129" s="264"/>
      <c r="AX129" s="807" t="s">
        <v>506</v>
      </c>
      <c r="AY129" s="808"/>
      <c r="AZ129" s="808"/>
      <c r="BA129" s="808"/>
      <c r="BB129" s="808"/>
      <c r="BC129" s="808"/>
      <c r="BD129" s="808"/>
      <c r="BE129" s="809"/>
      <c r="BF129" s="827" t="s">
        <v>447</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508</v>
      </c>
      <c r="X130" s="835"/>
      <c r="Y130" s="835"/>
      <c r="Z130" s="836"/>
      <c r="AA130" s="837">
        <v>9648316</v>
      </c>
      <c r="AB130" s="838"/>
      <c r="AC130" s="838"/>
      <c r="AD130" s="838"/>
      <c r="AE130" s="839"/>
      <c r="AF130" s="840">
        <v>9824325</v>
      </c>
      <c r="AG130" s="838"/>
      <c r="AH130" s="838"/>
      <c r="AI130" s="838"/>
      <c r="AJ130" s="839"/>
      <c r="AK130" s="840">
        <v>9786083</v>
      </c>
      <c r="AL130" s="838"/>
      <c r="AM130" s="838"/>
      <c r="AN130" s="838"/>
      <c r="AO130" s="839"/>
      <c r="AP130" s="841"/>
      <c r="AQ130" s="842"/>
      <c r="AR130" s="842"/>
      <c r="AS130" s="842"/>
      <c r="AT130" s="843"/>
      <c r="AU130" s="264"/>
      <c r="AV130" s="264"/>
      <c r="AW130" s="264"/>
      <c r="AX130" s="807" t="s">
        <v>509</v>
      </c>
      <c r="AY130" s="808"/>
      <c r="AZ130" s="808"/>
      <c r="BA130" s="808"/>
      <c r="BB130" s="808"/>
      <c r="BC130" s="808"/>
      <c r="BD130" s="808"/>
      <c r="BE130" s="809"/>
      <c r="BF130" s="810">
        <v>4.5999999999999996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510</v>
      </c>
      <c r="X131" s="818"/>
      <c r="Y131" s="818"/>
      <c r="Z131" s="819"/>
      <c r="AA131" s="820">
        <v>75784241</v>
      </c>
      <c r="AB131" s="821"/>
      <c r="AC131" s="821"/>
      <c r="AD131" s="821"/>
      <c r="AE131" s="822"/>
      <c r="AF131" s="823">
        <v>73297699</v>
      </c>
      <c r="AG131" s="821"/>
      <c r="AH131" s="821"/>
      <c r="AI131" s="821"/>
      <c r="AJ131" s="822"/>
      <c r="AK131" s="823">
        <v>73378472</v>
      </c>
      <c r="AL131" s="821"/>
      <c r="AM131" s="821"/>
      <c r="AN131" s="821"/>
      <c r="AO131" s="822"/>
      <c r="AP131" s="824"/>
      <c r="AQ131" s="825"/>
      <c r="AR131" s="825"/>
      <c r="AS131" s="825"/>
      <c r="AT131" s="826"/>
      <c r="AU131" s="264"/>
      <c r="AV131" s="264"/>
      <c r="AW131" s="264"/>
      <c r="AX131" s="785" t="s">
        <v>511</v>
      </c>
      <c r="AY131" s="786"/>
      <c r="AZ131" s="786"/>
      <c r="BA131" s="786"/>
      <c r="BB131" s="786"/>
      <c r="BC131" s="786"/>
      <c r="BD131" s="786"/>
      <c r="BE131" s="787"/>
      <c r="BF131" s="788" t="s">
        <v>452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512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513</v>
      </c>
      <c r="W132" s="798"/>
      <c r="X132" s="798"/>
      <c r="Y132" s="798"/>
      <c r="Z132" s="799"/>
      <c r="AA132" s="800">
        <v>4.3364609270000001</v>
      </c>
      <c r="AB132" s="801"/>
      <c r="AC132" s="801"/>
      <c r="AD132" s="801"/>
      <c r="AE132" s="802"/>
      <c r="AF132" s="803">
        <v>4.8732975920000001</v>
      </c>
      <c r="AG132" s="801"/>
      <c r="AH132" s="801"/>
      <c r="AI132" s="801"/>
      <c r="AJ132" s="802"/>
      <c r="AK132" s="803">
        <v>4.8215517490000002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514</v>
      </c>
      <c r="W133" s="777"/>
      <c r="X133" s="777"/>
      <c r="Y133" s="777"/>
      <c r="Z133" s="778"/>
      <c r="AA133" s="779">
        <v>4.4000000000000004</v>
      </c>
      <c r="AB133" s="780"/>
      <c r="AC133" s="780"/>
      <c r="AD133" s="780"/>
      <c r="AE133" s="781"/>
      <c r="AF133" s="779">
        <v>4.5999999999999996</v>
      </c>
      <c r="AG133" s="780"/>
      <c r="AH133" s="780"/>
      <c r="AI133" s="780"/>
      <c r="AJ133" s="781"/>
      <c r="AK133" s="779">
        <v>4.5999999999999996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4o2D9a8GC8J/zeu1GpzY1WQIC/ltb8t6dd1vEXLN0FwMVPZXOY3cCOb5TtNSWBCw8kErBXiIpt/n+YVmKdKdJA==" saltValue="cG+LM9Eg4ntAYPLcVGUd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K82" zoomScaleNormal="85" zoomScaleSheetLayoutView="100" workbookViewId="0">
      <selection activeCell="CN95" sqref="CN9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PEmjKuJS0G/xDEzGlMfGu7sUmjEX7e3pi9VPulX8aaWX+r1VauhEHa5CeE0kxh6i0CFK1nQLM4iNy6okCw+qQ==" saltValue="9hZq9cPYajmBJ83emFtv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A7" zoomScaleNormal="100" zoomScaleSheetLayoutView="55" workbookViewId="0">
      <selection activeCell="BR3" sqref="BR3"/>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LyXVzUxfxMJOcegry9VNyTdbUdVwE3Ln28vL/EGNkUTmrK2qLgo0vUbnz/ToCnSpThy6dv5w3WlKbEXlVrgDQ==" saltValue="U5hIb6QDvaDPW/E/kUURz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election activeCell="AP50" sqref="AP50"/>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518</v>
      </c>
      <c r="AP7" s="283"/>
      <c r="AQ7" s="284" t="s">
        <v>519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520</v>
      </c>
      <c r="AQ8" s="290" t="s">
        <v>521</v>
      </c>
      <c r="AR8" s="291" t="s">
        <v>522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523</v>
      </c>
      <c r="AL9" s="1207"/>
      <c r="AM9" s="1207"/>
      <c r="AN9" s="1208"/>
      <c r="AO9" s="292">
        <v>25573151</v>
      </c>
      <c r="AP9" s="292">
        <v>62138</v>
      </c>
      <c r="AQ9" s="293">
        <v>57800</v>
      </c>
      <c r="AR9" s="294">
        <v>7.5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524</v>
      </c>
      <c r="AL10" s="1207"/>
      <c r="AM10" s="1207"/>
      <c r="AN10" s="1208"/>
      <c r="AO10" s="295">
        <v>1042587</v>
      </c>
      <c r="AP10" s="295">
        <v>2533</v>
      </c>
      <c r="AQ10" s="296">
        <v>2573</v>
      </c>
      <c r="AR10" s="297">
        <v>-1.6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525</v>
      </c>
      <c r="AL11" s="1207"/>
      <c r="AM11" s="1207"/>
      <c r="AN11" s="1208"/>
      <c r="AO11" s="295">
        <v>75632</v>
      </c>
      <c r="AP11" s="295">
        <v>184</v>
      </c>
      <c r="AQ11" s="296">
        <v>1586</v>
      </c>
      <c r="AR11" s="297">
        <v>-88.4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526</v>
      </c>
      <c r="AL12" s="1207"/>
      <c r="AM12" s="1207"/>
      <c r="AN12" s="1208"/>
      <c r="AO12" s="295">
        <v>835189</v>
      </c>
      <c r="AP12" s="295">
        <v>2029</v>
      </c>
      <c r="AQ12" s="296">
        <v>532</v>
      </c>
      <c r="AR12" s="297">
        <v>281.39999999999998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527</v>
      </c>
      <c r="AL13" s="1207"/>
      <c r="AM13" s="1207"/>
      <c r="AN13" s="1208"/>
      <c r="AO13" s="295" t="s">
        <v>528</v>
      </c>
      <c r="AP13" s="295" t="s">
        <v>528</v>
      </c>
      <c r="AQ13" s="296">
        <v>18</v>
      </c>
      <c r="AR13" s="297" t="s">
        <v>528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529</v>
      </c>
      <c r="AL14" s="1207"/>
      <c r="AM14" s="1207"/>
      <c r="AN14" s="1208"/>
      <c r="AO14" s="295">
        <v>803681</v>
      </c>
      <c r="AP14" s="295">
        <v>1953</v>
      </c>
      <c r="AQ14" s="296">
        <v>1833</v>
      </c>
      <c r="AR14" s="297">
        <v>6.5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530</v>
      </c>
      <c r="AL15" s="1207"/>
      <c r="AM15" s="1207"/>
      <c r="AN15" s="1208"/>
      <c r="AO15" s="295">
        <v>1016822</v>
      </c>
      <c r="AP15" s="295">
        <v>2471</v>
      </c>
      <c r="AQ15" s="296">
        <v>1281</v>
      </c>
      <c r="AR15" s="297">
        <v>92.9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531</v>
      </c>
      <c r="AL16" s="1210"/>
      <c r="AM16" s="1210"/>
      <c r="AN16" s="1211"/>
      <c r="AO16" s="295">
        <v>-1910390</v>
      </c>
      <c r="AP16" s="295">
        <v>-4642</v>
      </c>
      <c r="AQ16" s="296">
        <v>-4437</v>
      </c>
      <c r="AR16" s="297">
        <v>4.5999999999999996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27436672</v>
      </c>
      <c r="AP17" s="295">
        <v>66666</v>
      </c>
      <c r="AQ17" s="296">
        <v>61185</v>
      </c>
      <c r="AR17" s="297">
        <v>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533</v>
      </c>
      <c r="AP20" s="303" t="s">
        <v>534</v>
      </c>
      <c r="AQ20" s="304" t="s">
        <v>535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536</v>
      </c>
      <c r="AL21" s="1204"/>
      <c r="AM21" s="1204"/>
      <c r="AN21" s="1205"/>
      <c r="AO21" s="307">
        <v>6.47</v>
      </c>
      <c r="AP21" s="308">
        <v>6.2</v>
      </c>
      <c r="AQ21" s="309">
        <v>0.27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537</v>
      </c>
      <c r="AL22" s="1204"/>
      <c r="AM22" s="1204"/>
      <c r="AN22" s="1205"/>
      <c r="AO22" s="312">
        <v>101.3</v>
      </c>
      <c r="AP22" s="313">
        <v>100.2</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539</v>
      </c>
      <c r="AO27" s="273"/>
      <c r="AP27" s="273"/>
      <c r="AQ27" s="273"/>
      <c r="AR27" s="273"/>
      <c r="AS27" s="273"/>
      <c r="AT27" s="273"/>
    </row>
    <row r="28" spans="1:46" ht="17.25">
      <c r="A28" s="274" t="s">
        <v>540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518</v>
      </c>
      <c r="AP30" s="283"/>
      <c r="AQ30" s="284" t="s">
        <v>519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520</v>
      </c>
      <c r="AQ31" s="290" t="s">
        <v>521</v>
      </c>
      <c r="AR31" s="291" t="s">
        <v>522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542</v>
      </c>
      <c r="AL32" s="1195"/>
      <c r="AM32" s="1195"/>
      <c r="AN32" s="1196"/>
      <c r="AO32" s="322">
        <v>13286742</v>
      </c>
      <c r="AP32" s="322">
        <v>32284</v>
      </c>
      <c r="AQ32" s="323">
        <v>37891</v>
      </c>
      <c r="AR32" s="324">
        <v>-14.8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543</v>
      </c>
      <c r="AL33" s="1195"/>
      <c r="AM33" s="1195"/>
      <c r="AN33" s="1196"/>
      <c r="AO33" s="322" t="s">
        <v>528</v>
      </c>
      <c r="AP33" s="322" t="s">
        <v>528</v>
      </c>
      <c r="AQ33" s="323">
        <v>3</v>
      </c>
      <c r="AR33" s="324" t="s">
        <v>528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544</v>
      </c>
      <c r="AL34" s="1195"/>
      <c r="AM34" s="1195"/>
      <c r="AN34" s="1196"/>
      <c r="AO34" s="322" t="s">
        <v>528</v>
      </c>
      <c r="AP34" s="322" t="s">
        <v>528</v>
      </c>
      <c r="AQ34" s="323">
        <v>103</v>
      </c>
      <c r="AR34" s="324" t="s">
        <v>528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545</v>
      </c>
      <c r="AL35" s="1195"/>
      <c r="AM35" s="1195"/>
      <c r="AN35" s="1196"/>
      <c r="AO35" s="322">
        <v>2621616</v>
      </c>
      <c r="AP35" s="322">
        <v>6370</v>
      </c>
      <c r="AQ35" s="323">
        <v>9138</v>
      </c>
      <c r="AR35" s="324">
        <v>-30.3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546</v>
      </c>
      <c r="AL36" s="1195"/>
      <c r="AM36" s="1195"/>
      <c r="AN36" s="1196"/>
      <c r="AO36" s="322">
        <v>12695</v>
      </c>
      <c r="AP36" s="322">
        <v>31</v>
      </c>
      <c r="AQ36" s="323">
        <v>348</v>
      </c>
      <c r="AR36" s="324">
        <v>-91.1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547</v>
      </c>
      <c r="AL37" s="1195"/>
      <c r="AM37" s="1195"/>
      <c r="AN37" s="1196"/>
      <c r="AO37" s="322">
        <v>3549</v>
      </c>
      <c r="AP37" s="322">
        <v>9</v>
      </c>
      <c r="AQ37" s="323">
        <v>851</v>
      </c>
      <c r="AR37" s="324">
        <v>-98.9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548</v>
      </c>
      <c r="AL38" s="1198"/>
      <c r="AM38" s="1198"/>
      <c r="AN38" s="1199"/>
      <c r="AO38" s="325">
        <v>1220</v>
      </c>
      <c r="AP38" s="325">
        <v>3</v>
      </c>
      <c r="AQ38" s="326">
        <v>1</v>
      </c>
      <c r="AR38" s="314">
        <v>200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549</v>
      </c>
      <c r="AL39" s="1198"/>
      <c r="AM39" s="1198"/>
      <c r="AN39" s="1199"/>
      <c r="AO39" s="322">
        <v>-2601758</v>
      </c>
      <c r="AP39" s="322">
        <v>-6322</v>
      </c>
      <c r="AQ39" s="323">
        <v>-8418</v>
      </c>
      <c r="AR39" s="324">
        <v>-24.9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550</v>
      </c>
      <c r="AL40" s="1195"/>
      <c r="AM40" s="1195"/>
      <c r="AN40" s="1196"/>
      <c r="AO40" s="322">
        <v>-9786083</v>
      </c>
      <c r="AP40" s="322">
        <v>-23778</v>
      </c>
      <c r="AQ40" s="323">
        <v>-29250</v>
      </c>
      <c r="AR40" s="324">
        <v>-18.7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3537981</v>
      </c>
      <c r="AP41" s="322">
        <v>8597</v>
      </c>
      <c r="AQ41" s="323">
        <v>10666</v>
      </c>
      <c r="AR41" s="324">
        <v>-19.399999999999999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518</v>
      </c>
      <c r="AN49" s="1189" t="s">
        <v>554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555</v>
      </c>
      <c r="AO50" s="339" t="s">
        <v>556</v>
      </c>
      <c r="AP50" s="340" t="s">
        <v>557</v>
      </c>
      <c r="AQ50" s="341" t="s">
        <v>558</v>
      </c>
      <c r="AR50" s="342" t="s">
        <v>559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560</v>
      </c>
      <c r="AL51" s="335"/>
      <c r="AM51" s="343">
        <v>19573196</v>
      </c>
      <c r="AN51" s="344">
        <v>46980</v>
      </c>
      <c r="AO51" s="345">
        <v>33</v>
      </c>
      <c r="AP51" s="346">
        <v>47677</v>
      </c>
      <c r="AQ51" s="347">
        <v>14.3</v>
      </c>
      <c r="AR51" s="348">
        <v>18.7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561</v>
      </c>
      <c r="AM52" s="351">
        <v>8313928</v>
      </c>
      <c r="AN52" s="352">
        <v>19955</v>
      </c>
      <c r="AO52" s="353">
        <v>18.2</v>
      </c>
      <c r="AP52" s="354">
        <v>23360</v>
      </c>
      <c r="AQ52" s="355">
        <v>2.7</v>
      </c>
      <c r="AR52" s="356">
        <v>15.5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562</v>
      </c>
      <c r="AL53" s="335"/>
      <c r="AM53" s="343">
        <v>23136780</v>
      </c>
      <c r="AN53" s="344">
        <v>55682</v>
      </c>
      <c r="AO53" s="345">
        <v>18.5</v>
      </c>
      <c r="AP53" s="346">
        <v>51613</v>
      </c>
      <c r="AQ53" s="347">
        <v>8.3000000000000007</v>
      </c>
      <c r="AR53" s="348">
        <v>10.199999999999999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561</v>
      </c>
      <c r="AM54" s="351">
        <v>9616091</v>
      </c>
      <c r="AN54" s="352">
        <v>23142</v>
      </c>
      <c r="AO54" s="353">
        <v>16</v>
      </c>
      <c r="AP54" s="354">
        <v>25872</v>
      </c>
      <c r="AQ54" s="355">
        <v>10.8</v>
      </c>
      <c r="AR54" s="356">
        <v>5.2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563</v>
      </c>
      <c r="AL55" s="335"/>
      <c r="AM55" s="343">
        <v>16838318</v>
      </c>
      <c r="AN55" s="344">
        <v>40673</v>
      </c>
      <c r="AO55" s="345">
        <v>-27</v>
      </c>
      <c r="AP55" s="346">
        <v>50880</v>
      </c>
      <c r="AQ55" s="347">
        <v>-1.4</v>
      </c>
      <c r="AR55" s="348">
        <v>-25.6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561</v>
      </c>
      <c r="AM56" s="351">
        <v>9131906</v>
      </c>
      <c r="AN56" s="352">
        <v>22058</v>
      </c>
      <c r="AO56" s="353">
        <v>-4.7</v>
      </c>
      <c r="AP56" s="354">
        <v>27819</v>
      </c>
      <c r="AQ56" s="355">
        <v>7.5</v>
      </c>
      <c r="AR56" s="356">
        <v>-12.2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564</v>
      </c>
      <c r="AL57" s="335"/>
      <c r="AM57" s="343">
        <v>18345552</v>
      </c>
      <c r="AN57" s="344">
        <v>44408</v>
      </c>
      <c r="AO57" s="345">
        <v>9.1999999999999993</v>
      </c>
      <c r="AP57" s="346">
        <v>46395</v>
      </c>
      <c r="AQ57" s="347">
        <v>-8.8000000000000007</v>
      </c>
      <c r="AR57" s="348">
        <v>18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561</v>
      </c>
      <c r="AM58" s="351">
        <v>11104098</v>
      </c>
      <c r="AN58" s="352">
        <v>26879</v>
      </c>
      <c r="AO58" s="353">
        <v>21.9</v>
      </c>
      <c r="AP58" s="354">
        <v>26304</v>
      </c>
      <c r="AQ58" s="355">
        <v>-5.4</v>
      </c>
      <c r="AR58" s="356">
        <v>27.3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565</v>
      </c>
      <c r="AL59" s="335"/>
      <c r="AM59" s="343">
        <v>19481243</v>
      </c>
      <c r="AN59" s="344">
        <v>47336</v>
      </c>
      <c r="AO59" s="345">
        <v>6.6</v>
      </c>
      <c r="AP59" s="346">
        <v>48088</v>
      </c>
      <c r="AQ59" s="347">
        <v>3.6</v>
      </c>
      <c r="AR59" s="348">
        <v>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561</v>
      </c>
      <c r="AM60" s="351">
        <v>9779260</v>
      </c>
      <c r="AN60" s="352">
        <v>23762</v>
      </c>
      <c r="AO60" s="353">
        <v>-11.6</v>
      </c>
      <c r="AP60" s="354">
        <v>25183</v>
      </c>
      <c r="AQ60" s="355">
        <v>-4.3</v>
      </c>
      <c r="AR60" s="356">
        <v>-7.3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566</v>
      </c>
      <c r="AL61" s="357"/>
      <c r="AM61" s="358">
        <v>19475018</v>
      </c>
      <c r="AN61" s="359">
        <v>47016</v>
      </c>
      <c r="AO61" s="360">
        <v>8.1</v>
      </c>
      <c r="AP61" s="361">
        <v>48931</v>
      </c>
      <c r="AQ61" s="362">
        <v>3.2</v>
      </c>
      <c r="AR61" s="348">
        <v>4.9000000000000004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561</v>
      </c>
      <c r="AM62" s="351">
        <v>9589057</v>
      </c>
      <c r="AN62" s="352">
        <v>23159</v>
      </c>
      <c r="AO62" s="353">
        <v>8</v>
      </c>
      <c r="AP62" s="354">
        <v>25708</v>
      </c>
      <c r="AQ62" s="355">
        <v>2.2999999999999998</v>
      </c>
      <c r="AR62" s="356">
        <v>5.7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OyX+mX8Qmo4/nevxB5O3T57HmUev/IQ6C1xhdBLUcWFnRqZSAZl7ZDyOux6JZtzljCQpo/5YCHjzXyf6u+ndA==" saltValue="IbaqKHBYMCX/RjqH9eql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D88" zoomScaleNormal="100" zoomScaleSheetLayoutView="55" workbookViewId="0">
      <selection activeCell="AP50" sqref="AP50"/>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bdmIAoulUfmR0CU1314G5sxcOq9WOF57Fi4TIavWyT0IH+Ie5pP3RKTMmWLMXXjpD47et7vgjBgIz0fBZQgOw==" saltValue="XZ6lcDfxsCjG0BRExgne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J101" sqref="BJ10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QyCQOeBM/8s+RqaAtuk9+nFKLfYzbnhsqF+qMMd3EZ2VTpR8pRWiD+ZarBVGD7K2ihFZ/SqimV0c11sm/FCrw==" saltValue="g+MCtGMS7VNWbrQukahw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12" t="s">
        <v>3</v>
      </c>
      <c r="D47" s="1212"/>
      <c r="E47" s="1213"/>
      <c r="F47" s="11">
        <v>17.5</v>
      </c>
      <c r="G47" s="12">
        <v>17.62</v>
      </c>
      <c r="H47" s="12">
        <v>17.170000000000002</v>
      </c>
      <c r="I47" s="12">
        <v>14.89</v>
      </c>
      <c r="J47" s="13">
        <v>12.48</v>
      </c>
    </row>
    <row r="48" spans="2:10" ht="57.75" customHeight="1">
      <c r="B48" s="14"/>
      <c r="C48" s="1214" t="s">
        <v>4</v>
      </c>
      <c r="D48" s="1214"/>
      <c r="E48" s="1215"/>
      <c r="F48" s="15">
        <v>10.7</v>
      </c>
      <c r="G48" s="16">
        <v>8.7799999999999994</v>
      </c>
      <c r="H48" s="16">
        <v>9</v>
      </c>
      <c r="I48" s="16">
        <v>8.81</v>
      </c>
      <c r="J48" s="17">
        <v>8.34</v>
      </c>
    </row>
    <row r="49" spans="2:10" ht="57.75" customHeight="1" thickBot="1">
      <c r="B49" s="18"/>
      <c r="C49" s="1216" t="s">
        <v>5</v>
      </c>
      <c r="D49" s="1216"/>
      <c r="E49" s="1217"/>
      <c r="F49" s="19" t="s">
        <v>575</v>
      </c>
      <c r="G49" s="20" t="s">
        <v>576</v>
      </c>
      <c r="H49" s="20" t="s">
        <v>577</v>
      </c>
      <c r="I49" s="20" t="s">
        <v>578</v>
      </c>
      <c r="J49" s="21" t="s">
        <v>579</v>
      </c>
    </row>
    <row r="50" spans="2:10" ht="13.5" customHeight="1"/>
    <row r="51" spans="2:10" ht="13.5" hidden="1" customHeight="1"/>
    <row r="52" spans="2:10" ht="13.5" hidden="1" customHeight="1"/>
    <row r="53" spans="2:10" ht="13.5" hidden="1" customHeight="1"/>
  </sheetData>
  <sheetProtection algorithmName="SHA-512" hashValue="ZhSDgkC7SQIpPwmOQmDwLMQPtTcBtisefmM0UbJYCntXP3+/8jJa8/DZSkUxT8DFSGQMcQnUnYdvDWxeVC42Fg==" saltValue="u3XDUWUXbPTIAqzooVuC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2019-10-28T06:53:31Z</cp:lastPrinted>
  <dcterms:created xsi:type="dcterms:W3CDTF">2019-02-14T03:03:25Z</dcterms:created>
  <dcterms:modified xsi:type="dcterms:W3CDTF">2019-10-28T06:53:37Z</dcterms:modified>
  <cp:category/>
</cp:coreProperties>
</file>