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A">'Sheet1'!$C$27:$C$28</definedName>
    <definedName name="_xlnm.Print_Area" localSheetId="0">'Sheet1'!$A$1:$V$66</definedName>
  </definedNames>
  <calcPr fullCalcOnLoad="1"/>
</workbook>
</file>

<file path=xl/sharedStrings.xml><?xml version="1.0" encoding="utf-8"?>
<sst xmlns="http://schemas.openxmlformats.org/spreadsheetml/2006/main" count="168" uniqueCount="109">
  <si>
    <t>把握入院患者数 *1</t>
  </si>
  <si>
    <t xml:space="preserve">  *2</t>
  </si>
  <si>
    <t>計</t>
  </si>
  <si>
    <t>男</t>
  </si>
  <si>
    <t>女</t>
  </si>
  <si>
    <t>総      数</t>
  </si>
  <si>
    <t>１０～１９歳</t>
  </si>
  <si>
    <t>２０～２９歳</t>
  </si>
  <si>
    <t>３０～３９歳</t>
  </si>
  <si>
    <t>４０～４９歳</t>
  </si>
  <si>
    <t>５０～５９歳</t>
  </si>
  <si>
    <t>０～９歳</t>
  </si>
  <si>
    <t>うち措置入院</t>
  </si>
  <si>
    <t>通 院 患 者 数</t>
  </si>
  <si>
    <t>推計患者数</t>
  </si>
  <si>
    <t>気</t>
  </si>
  <si>
    <t>神</t>
  </si>
  <si>
    <t>成</t>
  </si>
  <si>
    <t>精</t>
  </si>
  <si>
    <t>心</t>
  </si>
  <si>
    <t>て</t>
  </si>
  <si>
    <t>そ</t>
  </si>
  <si>
    <t>総</t>
  </si>
  <si>
    <t>分</t>
  </si>
  <si>
    <t>理</t>
  </si>
  <si>
    <t>人</t>
  </si>
  <si>
    <t>ん</t>
  </si>
  <si>
    <t>の</t>
  </si>
  <si>
    <t>推</t>
  </si>
  <si>
    <t>∧</t>
  </si>
  <si>
    <t>的</t>
  </si>
  <si>
    <t>遅</t>
  </si>
  <si>
    <t>か</t>
  </si>
  <si>
    <t>他</t>
  </si>
  <si>
    <t>感</t>
  </si>
  <si>
    <t>障</t>
  </si>
  <si>
    <t>滞</t>
  </si>
  <si>
    <t>発</t>
  </si>
  <si>
    <t>　</t>
  </si>
  <si>
    <t>数</t>
  </si>
  <si>
    <t>情</t>
  </si>
  <si>
    <t>格</t>
  </si>
  <si>
    <t>達</t>
  </si>
  <si>
    <t>∨</t>
  </si>
  <si>
    <t>及</t>
  </si>
  <si>
    <t>口</t>
  </si>
  <si>
    <t>び</t>
  </si>
  <si>
    <t>行</t>
  </si>
  <si>
    <t>＊</t>
  </si>
  <si>
    <t>動</t>
  </si>
  <si>
    <t>管内総数</t>
  </si>
  <si>
    <t>中津川市</t>
  </si>
  <si>
    <t>恵 那 市</t>
  </si>
  <si>
    <t>精神保健福祉手帳</t>
  </si>
  <si>
    <t>年　　　　　齢　　　　　別　　</t>
  </si>
  <si>
    <t>所　持　者　数</t>
  </si>
  <si>
    <t>神経症性障がい・ストレス関連障がい及び身体表現性障がい</t>
  </si>
  <si>
    <t>生理的障がい及び身体的要因に関連した行動症候群</t>
  </si>
  <si>
    <t>が</t>
  </si>
  <si>
    <t>い</t>
  </si>
  <si>
    <t>が</t>
  </si>
  <si>
    <t>小児期及び青年期に通常発症する行動及び　情緒の障がい及び特定不能の精神障がい</t>
  </si>
  <si>
    <t>統合失調症・分裂型障がい及び妄想性障がい</t>
  </si>
  <si>
    <t>い</t>
  </si>
  <si>
    <t>１ 把握患者数</t>
  </si>
  <si>
    <t>２　市別・年齢別・精神保健福祉手帳所持者数（Ｔ７－３）</t>
  </si>
  <si>
    <t>（２）市別・病名別精神障がい者把握患者数 （Ｔ７－２）</t>
  </si>
  <si>
    <t>10月1日現在</t>
  </si>
  <si>
    <t xml:space="preserve">（１）性・年齢階級・入院通院別精神障がい者把握患者数 （Ｔ７－１） </t>
  </si>
  <si>
    <t>等　級　別</t>
  </si>
  <si>
    <t>1級</t>
  </si>
  <si>
    <t>2級</t>
  </si>
  <si>
    <t>3級</t>
  </si>
  <si>
    <t>６０～６９歳</t>
  </si>
  <si>
    <t>７０歳以上</t>
  </si>
  <si>
    <t>総　　数</t>
  </si>
  <si>
    <t>＊推計数は、厚生労働省「患者調査」により平成２６年１０月に実施された人数による割合（３．０９㌫）により推計しています。</t>
  </si>
  <si>
    <t>　(平成28年度)</t>
  </si>
  <si>
    <t>（平成29年3月31日現在）</t>
  </si>
  <si>
    <t>平成28年</t>
  </si>
  <si>
    <t>症</t>
  </si>
  <si>
    <t>状</t>
  </si>
  <si>
    <t>性</t>
  </si>
  <si>
    <t>を</t>
  </si>
  <si>
    <t>む</t>
  </si>
  <si>
    <t>器</t>
  </si>
  <si>
    <t>質</t>
  </si>
  <si>
    <t>精</t>
  </si>
  <si>
    <t>神</t>
  </si>
  <si>
    <t>障</t>
  </si>
  <si>
    <t>が</t>
  </si>
  <si>
    <t>い</t>
  </si>
  <si>
    <t>含</t>
  </si>
  <si>
    <t>精神作用物質による精神及び行動の
障がい</t>
  </si>
  <si>
    <t>　(平成29年3月31日現在）</t>
  </si>
  <si>
    <t>0～9歳未満</t>
  </si>
  <si>
    <t>10歳～19歳</t>
  </si>
  <si>
    <t>20歳～29歳</t>
  </si>
  <si>
    <t>30歳～39歳</t>
  </si>
  <si>
    <t>40～49歳</t>
  </si>
  <si>
    <t>50～59歳</t>
  </si>
  <si>
    <t>計</t>
  </si>
  <si>
    <t>男</t>
  </si>
  <si>
    <t>女</t>
  </si>
  <si>
    <t>60～69歳</t>
  </si>
  <si>
    <t>70歳以上</t>
  </si>
  <si>
    <t>年　　齢　　別</t>
  </si>
  <si>
    <t xml:space="preserve">  *1  平成28年度内の措置入院、医療保護入院、応急入院及び仮入院の者（管内の精神科病院入院者のうち管内居住者の実人員）</t>
  </si>
  <si>
    <t xml:space="preserve">  *2  自立支援医療受給者証交付数(平成29年3月31日現在交付実人員)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</si>
</sst>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[$-411]g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&quot;¥&quot;#,##0_);[Red]\(&quot;¥&quot;#,##0\)"/>
  </numFmts>
  <fonts count="47">
    <font>
      <sz val="9.55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9.55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/>
    </xf>
    <xf numFmtId="1" fontId="9" fillId="0" borderId="14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 applyProtection="1">
      <alignment/>
      <protection locked="0"/>
    </xf>
    <xf numFmtId="1" fontId="9" fillId="0" borderId="0" xfId="0" applyNumberFormat="1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textRotation="255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9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178" fontId="3" fillId="0" borderId="0" xfId="0" applyNumberFormat="1" applyFont="1" applyAlignment="1">
      <alignment horizontal="center"/>
    </xf>
    <xf numFmtId="0" fontId="8" fillId="0" borderId="23" xfId="0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right"/>
    </xf>
    <xf numFmtId="0" fontId="0" fillId="0" borderId="0" xfId="0" applyFont="1" applyAlignment="1">
      <alignment horizontal="center"/>
    </xf>
    <xf numFmtId="3" fontId="9" fillId="0" borderId="24" xfId="0" applyNumberFormat="1" applyFont="1" applyBorder="1" applyAlignment="1">
      <alignment horizontal="right" vertical="center"/>
    </xf>
    <xf numFmtId="178" fontId="9" fillId="0" borderId="24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178" fontId="9" fillId="0" borderId="28" xfId="0" applyNumberFormat="1" applyFont="1" applyFill="1" applyBorder="1" applyAlignment="1">
      <alignment horizontal="right" vertical="center"/>
    </xf>
    <xf numFmtId="3" fontId="9" fillId="0" borderId="28" xfId="0" applyNumberFormat="1" applyFont="1" applyBorder="1" applyAlignment="1">
      <alignment vertical="center"/>
    </xf>
    <xf numFmtId="178" fontId="9" fillId="0" borderId="28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horizontal="right"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178" fontId="9" fillId="0" borderId="12" xfId="0" applyNumberFormat="1" applyFont="1" applyBorder="1" applyAlignment="1" applyProtection="1">
      <alignment vertical="center"/>
      <protection locked="0"/>
    </xf>
    <xf numFmtId="178" fontId="9" fillId="0" borderId="21" xfId="0" applyNumberFormat="1" applyFont="1" applyBorder="1" applyAlignment="1">
      <alignment vertical="center"/>
    </xf>
    <xf numFmtId="178" fontId="9" fillId="0" borderId="31" xfId="0" applyNumberFormat="1" applyFont="1" applyFill="1" applyBorder="1" applyAlignment="1">
      <alignment vertical="center"/>
    </xf>
    <xf numFmtId="178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28" xfId="0" applyNumberFormat="1" applyFont="1" applyBorder="1" applyAlignment="1" applyProtection="1">
      <alignment vertical="center"/>
      <protection locked="0"/>
    </xf>
    <xf numFmtId="3" fontId="9" fillId="0" borderId="28" xfId="0" applyNumberFormat="1" applyFont="1" applyBorder="1" applyAlignment="1" applyProtection="1">
      <alignment horizontal="right" vertical="center"/>
      <protection locked="0"/>
    </xf>
    <xf numFmtId="178" fontId="9" fillId="0" borderId="28" xfId="0" applyNumberFormat="1" applyFont="1" applyBorder="1" applyAlignment="1" applyProtection="1">
      <alignment horizontal="right" vertical="center"/>
      <protection locked="0"/>
    </xf>
    <xf numFmtId="178" fontId="9" fillId="0" borderId="28" xfId="0" applyNumberFormat="1" applyFont="1" applyBorder="1" applyAlignment="1">
      <alignment horizontal="right" vertical="center"/>
    </xf>
    <xf numFmtId="178" fontId="9" fillId="0" borderId="28" xfId="0" applyNumberFormat="1" applyFont="1" applyBorder="1" applyAlignment="1" applyProtection="1">
      <alignment vertical="center"/>
      <protection locked="0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/>
    </xf>
    <xf numFmtId="178" fontId="9" fillId="0" borderId="31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4" xfId="0" applyFont="1" applyBorder="1" applyAlignment="1">
      <alignment horizontal="distributed" vertical="center"/>
    </xf>
    <xf numFmtId="178" fontId="9" fillId="0" borderId="30" xfId="0" applyNumberFormat="1" applyFont="1" applyFill="1" applyBorder="1" applyAlignment="1">
      <alignment horizontal="right" vertical="center"/>
    </xf>
    <xf numFmtId="0" fontId="9" fillId="0" borderId="38" xfId="0" applyFont="1" applyFill="1" applyBorder="1" applyAlignment="1">
      <alignment vertical="center"/>
    </xf>
    <xf numFmtId="178" fontId="9" fillId="0" borderId="39" xfId="0" applyNumberFormat="1" applyFont="1" applyFill="1" applyBorder="1" applyAlignment="1">
      <alignment horizontal="right" vertical="center"/>
    </xf>
    <xf numFmtId="178" fontId="9" fillId="0" borderId="40" xfId="0" applyNumberFormat="1" applyFont="1" applyFill="1" applyBorder="1" applyAlignment="1">
      <alignment horizontal="right" vertical="center"/>
    </xf>
    <xf numFmtId="0" fontId="9" fillId="0" borderId="41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24" xfId="0" applyFont="1" applyBorder="1" applyAlignment="1">
      <alignment horizontal="center" vertical="center"/>
    </xf>
    <xf numFmtId="0" fontId="9" fillId="0" borderId="43" xfId="0" applyFont="1" applyBorder="1" applyAlignment="1">
      <alignment horizontal="distributed" vertical="center"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Fill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78" fontId="9" fillId="0" borderId="45" xfId="0" applyNumberFormat="1" applyFont="1" applyBorder="1" applyAlignment="1" applyProtection="1">
      <alignment vertical="center"/>
      <protection locked="0"/>
    </xf>
    <xf numFmtId="49" fontId="9" fillId="0" borderId="31" xfId="0" applyNumberFormat="1" applyFont="1" applyBorder="1" applyAlignment="1">
      <alignment horizontal="right"/>
    </xf>
    <xf numFmtId="0" fontId="9" fillId="0" borderId="31" xfId="0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right" vertical="center"/>
    </xf>
    <xf numFmtId="41" fontId="9" fillId="0" borderId="24" xfId="0" applyNumberFormat="1" applyFont="1" applyBorder="1" applyAlignment="1">
      <alignment horizontal="right" vertical="center" shrinkToFit="1"/>
    </xf>
    <xf numFmtId="178" fontId="9" fillId="0" borderId="24" xfId="0" applyNumberFormat="1" applyFont="1" applyBorder="1" applyAlignment="1">
      <alignment horizontal="right" vertical="center" shrinkToFit="1"/>
    </xf>
    <xf numFmtId="49" fontId="9" fillId="0" borderId="25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3" fontId="9" fillId="0" borderId="57" xfId="0" applyNumberFormat="1" applyFont="1" applyFill="1" applyBorder="1" applyAlignment="1">
      <alignment horizontal="right" vertical="center"/>
    </xf>
    <xf numFmtId="3" fontId="9" fillId="0" borderId="58" xfId="0" applyNumberFormat="1" applyFont="1" applyFill="1" applyBorder="1" applyAlignment="1">
      <alignment horizontal="right" vertic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61" xfId="0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62" xfId="0" applyFont="1" applyBorder="1" applyAlignment="1">
      <alignment horizontal="distributed" vertical="center"/>
    </xf>
    <xf numFmtId="0" fontId="9" fillId="0" borderId="63" xfId="0" applyFont="1" applyBorder="1" applyAlignment="1">
      <alignment horizontal="distributed" vertical="center"/>
    </xf>
    <xf numFmtId="0" fontId="9" fillId="0" borderId="64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65" xfId="0" applyFont="1" applyBorder="1" applyAlignment="1">
      <alignment horizontal="distributed" vertical="center"/>
    </xf>
    <xf numFmtId="0" fontId="9" fillId="0" borderId="66" xfId="0" applyFont="1" applyBorder="1" applyAlignment="1">
      <alignment horizontal="center" vertical="top" textRotation="255" wrapText="1"/>
    </xf>
    <xf numFmtId="0" fontId="9" fillId="0" borderId="14" xfId="0" applyFont="1" applyBorder="1" applyAlignment="1">
      <alignment horizontal="center" vertical="top" textRotation="255" wrapText="1"/>
    </xf>
    <xf numFmtId="0" fontId="9" fillId="0" borderId="29" xfId="0" applyFont="1" applyBorder="1" applyAlignment="1">
      <alignment horizontal="center" vertical="top" textRotation="255" wrapText="1"/>
    </xf>
    <xf numFmtId="0" fontId="10" fillId="0" borderId="66" xfId="0" applyFont="1" applyBorder="1" applyAlignment="1">
      <alignment horizontal="center" vertical="top" textRotation="255" wrapText="1"/>
    </xf>
    <xf numFmtId="0" fontId="10" fillId="0" borderId="14" xfId="0" applyFont="1" applyBorder="1" applyAlignment="1">
      <alignment horizontal="center" vertical="top" textRotation="255" wrapText="1"/>
    </xf>
    <xf numFmtId="0" fontId="10" fillId="0" borderId="29" xfId="0" applyFont="1" applyBorder="1" applyAlignment="1">
      <alignment horizontal="center" vertical="top" textRotation="255" wrapText="1"/>
    </xf>
    <xf numFmtId="0" fontId="9" fillId="0" borderId="66" xfId="0" applyFont="1" applyBorder="1" applyAlignment="1">
      <alignment horizontal="left" vertical="top" textRotation="255" wrapText="1"/>
    </xf>
    <xf numFmtId="0" fontId="9" fillId="0" borderId="14" xfId="0" applyFont="1" applyBorder="1" applyAlignment="1">
      <alignment horizontal="left" vertical="top" textRotation="255" wrapText="1"/>
    </xf>
    <xf numFmtId="0" fontId="9" fillId="0" borderId="29" xfId="0" applyFont="1" applyBorder="1" applyAlignment="1">
      <alignment horizontal="left" vertical="top" textRotation="255" wrapText="1"/>
    </xf>
    <xf numFmtId="3" fontId="9" fillId="0" borderId="67" xfId="0" applyNumberFormat="1" applyFont="1" applyFill="1" applyBorder="1" applyAlignment="1">
      <alignment horizontal="right" vertical="center"/>
    </xf>
    <xf numFmtId="3" fontId="9" fillId="0" borderId="68" xfId="0" applyNumberFormat="1" applyFont="1" applyFill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/>
    </xf>
    <xf numFmtId="179" fontId="12" fillId="0" borderId="56" xfId="0" applyNumberFormat="1" applyFont="1" applyBorder="1" applyAlignment="1">
      <alignment horizontal="center"/>
    </xf>
    <xf numFmtId="178" fontId="9" fillId="0" borderId="66" xfId="0" applyNumberFormat="1" applyFont="1" applyBorder="1" applyAlignment="1">
      <alignment horizontal="center" vertical="top" textRotation="255" shrinkToFit="1"/>
    </xf>
    <xf numFmtId="178" fontId="9" fillId="0" borderId="14" xfId="0" applyNumberFormat="1" applyFont="1" applyBorder="1" applyAlignment="1">
      <alignment horizontal="center" vertical="top" textRotation="255" shrinkToFit="1"/>
    </xf>
    <xf numFmtId="178" fontId="9" fillId="0" borderId="29" xfId="0" applyNumberFormat="1" applyFont="1" applyBorder="1" applyAlignment="1">
      <alignment horizontal="center" vertical="top" textRotation="255" shrinkToFit="1"/>
    </xf>
    <xf numFmtId="0" fontId="9" fillId="0" borderId="10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74" xfId="0" applyFont="1" applyBorder="1" applyAlignment="1">
      <alignment horizontal="center" vertical="center"/>
    </xf>
    <xf numFmtId="178" fontId="9" fillId="0" borderId="4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4"/>
  <sheetViews>
    <sheetView tabSelected="1" view="pageLayout" zoomScaleSheetLayoutView="100" workbookViewId="0" topLeftCell="A31">
      <selection activeCell="Q43" sqref="Q43"/>
    </sheetView>
  </sheetViews>
  <sheetFormatPr defaultColWidth="4.625" defaultRowHeight="16.5" customHeight="1"/>
  <cols>
    <col min="1" max="1" width="16.875" style="52" customWidth="1"/>
    <col min="2" max="3" width="6.75390625" style="52" customWidth="1"/>
    <col min="4" max="4" width="8.125" style="52" customWidth="1"/>
    <col min="5" max="18" width="6.75390625" style="52" customWidth="1"/>
    <col min="19" max="19" width="7.00390625" style="52" customWidth="1"/>
    <col min="20" max="22" width="6.875" style="52" customWidth="1"/>
    <col min="23" max="16384" width="4.625" style="52" customWidth="1"/>
  </cols>
  <sheetData>
    <row r="1" spans="1:13" s="1" customFormat="1" ht="18.75">
      <c r="A1" s="45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3" customFormat="1" ht="17.25">
      <c r="A3" s="6" t="s">
        <v>64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s="2" customFormat="1" ht="26.25" customHeight="1">
      <c r="A4" s="6" t="s">
        <v>68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</row>
    <row r="5" spans="1:14" s="2" customFormat="1" ht="15" thickBot="1">
      <c r="A5" s="9"/>
      <c r="B5" s="9"/>
      <c r="C5" s="9"/>
      <c r="D5" s="9"/>
      <c r="E5" s="9"/>
      <c r="F5" s="9"/>
      <c r="G5" s="10"/>
      <c r="H5" s="9"/>
      <c r="I5" s="134" t="s">
        <v>77</v>
      </c>
      <c r="J5" s="135"/>
      <c r="K5" s="135"/>
      <c r="L5" s="135"/>
      <c r="M5" s="135"/>
      <c r="N5" s="4"/>
    </row>
    <row r="6" spans="1:14" s="2" customFormat="1" ht="18.75" customHeight="1">
      <c r="A6" s="93"/>
      <c r="B6" s="119" t="s">
        <v>75</v>
      </c>
      <c r="C6" s="120"/>
      <c r="D6" s="121"/>
      <c r="E6" s="119" t="s">
        <v>0</v>
      </c>
      <c r="F6" s="120"/>
      <c r="G6" s="120"/>
      <c r="H6" s="120"/>
      <c r="I6" s="120"/>
      <c r="J6" s="121"/>
      <c r="K6" s="142" t="s">
        <v>13</v>
      </c>
      <c r="L6" s="143"/>
      <c r="M6" s="144"/>
      <c r="N6" s="5"/>
    </row>
    <row r="7" spans="1:14" s="2" customFormat="1" ht="18.75" customHeight="1">
      <c r="A7" s="50"/>
      <c r="B7" s="122"/>
      <c r="C7" s="123"/>
      <c r="D7" s="124"/>
      <c r="E7" s="25"/>
      <c r="F7" s="26"/>
      <c r="G7" s="26"/>
      <c r="H7" s="139" t="s">
        <v>12</v>
      </c>
      <c r="I7" s="140"/>
      <c r="J7" s="141"/>
      <c r="K7" s="25"/>
      <c r="L7" s="26"/>
      <c r="M7" s="26" t="s">
        <v>1</v>
      </c>
      <c r="N7" s="5"/>
    </row>
    <row r="8" spans="1:14" s="2" customFormat="1" ht="18" customHeight="1">
      <c r="A8" s="94"/>
      <c r="B8" s="95" t="s">
        <v>2</v>
      </c>
      <c r="C8" s="95" t="s">
        <v>3</v>
      </c>
      <c r="D8" s="95" t="s">
        <v>4</v>
      </c>
      <c r="E8" s="95" t="s">
        <v>2</v>
      </c>
      <c r="F8" s="95" t="s">
        <v>3</v>
      </c>
      <c r="G8" s="95" t="s">
        <v>4</v>
      </c>
      <c r="H8" s="95" t="s">
        <v>2</v>
      </c>
      <c r="I8" s="95" t="s">
        <v>3</v>
      </c>
      <c r="J8" s="95" t="s">
        <v>4</v>
      </c>
      <c r="K8" s="95" t="s">
        <v>2</v>
      </c>
      <c r="L8" s="95" t="s">
        <v>3</v>
      </c>
      <c r="M8" s="95" t="s">
        <v>4</v>
      </c>
      <c r="N8" s="5"/>
    </row>
    <row r="9" spans="1:14" s="2" customFormat="1" ht="18" customHeight="1">
      <c r="A9" s="96" t="s">
        <v>5</v>
      </c>
      <c r="B9" s="109">
        <f>SUM(C9:D9)</f>
        <v>876</v>
      </c>
      <c r="C9" s="109">
        <f>SUM(C10:C17)</f>
        <v>442</v>
      </c>
      <c r="D9" s="109">
        <f>SUM(D10:D17)</f>
        <v>434</v>
      </c>
      <c r="E9" s="110">
        <f>SUM(F9:G9)</f>
        <v>0</v>
      </c>
      <c r="F9" s="110">
        <f>SUM(F10:F17)</f>
        <v>0</v>
      </c>
      <c r="G9" s="110">
        <f>SUM(G10:G17)</f>
        <v>0</v>
      </c>
      <c r="H9" s="110">
        <f>SUM(I9:J9)</f>
        <v>0</v>
      </c>
      <c r="I9" s="110">
        <f>SUM(I10:I17)</f>
        <v>0</v>
      </c>
      <c r="J9" s="110">
        <f>SUM(J10:J17)</f>
        <v>0</v>
      </c>
      <c r="K9" s="54">
        <f>SUM(L9:M9)</f>
        <v>876</v>
      </c>
      <c r="L9" s="54">
        <f>SUM(L10:L17)</f>
        <v>442</v>
      </c>
      <c r="M9" s="54">
        <f>SUM(M10:M17)</f>
        <v>434</v>
      </c>
      <c r="N9" s="5"/>
    </row>
    <row r="10" spans="1:14" s="2" customFormat="1" ht="18" customHeight="1">
      <c r="A10" s="96" t="s">
        <v>11</v>
      </c>
      <c r="B10" s="109">
        <f>SUM(C10:D10)</f>
        <v>1</v>
      </c>
      <c r="C10" s="109">
        <f>F10+I10+L10</f>
        <v>1</v>
      </c>
      <c r="D10" s="109">
        <f>G10+J10+M10</f>
        <v>0</v>
      </c>
      <c r="E10" s="110">
        <f>F10+G10</f>
        <v>0</v>
      </c>
      <c r="F10" s="110">
        <v>0</v>
      </c>
      <c r="G10" s="110">
        <v>0</v>
      </c>
      <c r="H10" s="110">
        <f>I10+J10</f>
        <v>0</v>
      </c>
      <c r="I10" s="110">
        <v>0</v>
      </c>
      <c r="J10" s="110">
        <v>0</v>
      </c>
      <c r="K10" s="53">
        <f aca="true" t="shared" si="0" ref="K10:K17">L10+M10</f>
        <v>1</v>
      </c>
      <c r="L10" s="54">
        <v>1</v>
      </c>
      <c r="M10" s="54">
        <v>0</v>
      </c>
      <c r="N10" s="5"/>
    </row>
    <row r="11" spans="1:14" s="2" customFormat="1" ht="18" customHeight="1">
      <c r="A11" s="96" t="s">
        <v>6</v>
      </c>
      <c r="B11" s="109">
        <f>SUM(C11:D11)</f>
        <v>40</v>
      </c>
      <c r="C11" s="109">
        <f aca="true" t="shared" si="1" ref="C11:C17">F11+I11+L11</f>
        <v>22</v>
      </c>
      <c r="D11" s="109">
        <f aca="true" t="shared" si="2" ref="D11:D17">G11+J11+M11</f>
        <v>18</v>
      </c>
      <c r="E11" s="110">
        <f aca="true" t="shared" si="3" ref="E11:E16">F11+G11</f>
        <v>0</v>
      </c>
      <c r="F11" s="110">
        <v>0</v>
      </c>
      <c r="G11" s="110">
        <v>0</v>
      </c>
      <c r="H11" s="110">
        <f aca="true" t="shared" si="4" ref="H11:H17">I11+J11</f>
        <v>0</v>
      </c>
      <c r="I11" s="110">
        <v>0</v>
      </c>
      <c r="J11" s="110">
        <v>0</v>
      </c>
      <c r="K11" s="53">
        <f t="shared" si="0"/>
        <v>40</v>
      </c>
      <c r="L11" s="55">
        <v>22</v>
      </c>
      <c r="M11" s="55">
        <v>18</v>
      </c>
      <c r="N11" s="5"/>
    </row>
    <row r="12" spans="1:14" s="2" customFormat="1" ht="18" customHeight="1">
      <c r="A12" s="96" t="s">
        <v>7</v>
      </c>
      <c r="B12" s="109">
        <f aca="true" t="shared" si="5" ref="B12:B17">SUM(C12:D12)</f>
        <v>107</v>
      </c>
      <c r="C12" s="109">
        <f t="shared" si="1"/>
        <v>55</v>
      </c>
      <c r="D12" s="109">
        <f t="shared" si="2"/>
        <v>52</v>
      </c>
      <c r="E12" s="110">
        <f t="shared" si="3"/>
        <v>0</v>
      </c>
      <c r="F12" s="110">
        <v>0</v>
      </c>
      <c r="G12" s="110">
        <v>0</v>
      </c>
      <c r="H12" s="110">
        <f t="shared" si="4"/>
        <v>0</v>
      </c>
      <c r="I12" s="110">
        <v>0</v>
      </c>
      <c r="J12" s="110">
        <v>0</v>
      </c>
      <c r="K12" s="53">
        <f t="shared" si="0"/>
        <v>107</v>
      </c>
      <c r="L12" s="55">
        <v>55</v>
      </c>
      <c r="M12" s="55">
        <v>52</v>
      </c>
      <c r="N12" s="5"/>
    </row>
    <row r="13" spans="1:14" s="2" customFormat="1" ht="18" customHeight="1">
      <c r="A13" s="96" t="s">
        <v>8</v>
      </c>
      <c r="B13" s="109">
        <f t="shared" si="5"/>
        <v>156</v>
      </c>
      <c r="C13" s="109">
        <f t="shared" si="1"/>
        <v>79</v>
      </c>
      <c r="D13" s="109">
        <f t="shared" si="2"/>
        <v>77</v>
      </c>
      <c r="E13" s="110">
        <f t="shared" si="3"/>
        <v>0</v>
      </c>
      <c r="F13" s="110">
        <v>0</v>
      </c>
      <c r="G13" s="110">
        <v>0</v>
      </c>
      <c r="H13" s="110">
        <f t="shared" si="4"/>
        <v>0</v>
      </c>
      <c r="I13" s="110">
        <v>0</v>
      </c>
      <c r="J13" s="110">
        <v>0</v>
      </c>
      <c r="K13" s="53">
        <f t="shared" si="0"/>
        <v>156</v>
      </c>
      <c r="L13" s="55">
        <v>79</v>
      </c>
      <c r="M13" s="55">
        <v>77</v>
      </c>
      <c r="N13" s="5"/>
    </row>
    <row r="14" spans="1:14" s="2" customFormat="1" ht="18" customHeight="1">
      <c r="A14" s="96" t="s">
        <v>9</v>
      </c>
      <c r="B14" s="109">
        <f t="shared" si="5"/>
        <v>229</v>
      </c>
      <c r="C14" s="109">
        <f t="shared" si="1"/>
        <v>118</v>
      </c>
      <c r="D14" s="109">
        <f t="shared" si="2"/>
        <v>111</v>
      </c>
      <c r="E14" s="110">
        <f t="shared" si="3"/>
        <v>0</v>
      </c>
      <c r="F14" s="110">
        <v>0</v>
      </c>
      <c r="G14" s="110">
        <v>0</v>
      </c>
      <c r="H14" s="110">
        <f t="shared" si="4"/>
        <v>0</v>
      </c>
      <c r="I14" s="110">
        <v>0</v>
      </c>
      <c r="J14" s="110">
        <v>0</v>
      </c>
      <c r="K14" s="53">
        <f t="shared" si="0"/>
        <v>229</v>
      </c>
      <c r="L14" s="55">
        <v>118</v>
      </c>
      <c r="M14" s="55">
        <v>111</v>
      </c>
      <c r="N14" s="5"/>
    </row>
    <row r="15" spans="1:14" s="2" customFormat="1" ht="18" customHeight="1">
      <c r="A15" s="96" t="s">
        <v>10</v>
      </c>
      <c r="B15" s="109">
        <f t="shared" si="5"/>
        <v>155</v>
      </c>
      <c r="C15" s="109">
        <f t="shared" si="1"/>
        <v>81</v>
      </c>
      <c r="D15" s="109">
        <f t="shared" si="2"/>
        <v>74</v>
      </c>
      <c r="E15" s="110">
        <f t="shared" si="3"/>
        <v>0</v>
      </c>
      <c r="F15" s="110">
        <v>0</v>
      </c>
      <c r="G15" s="110">
        <v>0</v>
      </c>
      <c r="H15" s="110">
        <f t="shared" si="4"/>
        <v>0</v>
      </c>
      <c r="I15" s="110">
        <v>0</v>
      </c>
      <c r="J15" s="110">
        <v>0</v>
      </c>
      <c r="K15" s="53">
        <f t="shared" si="0"/>
        <v>155</v>
      </c>
      <c r="L15" s="55">
        <v>81</v>
      </c>
      <c r="M15" s="55">
        <v>74</v>
      </c>
      <c r="N15" s="5"/>
    </row>
    <row r="16" spans="1:14" s="2" customFormat="1" ht="18" customHeight="1">
      <c r="A16" s="96" t="s">
        <v>73</v>
      </c>
      <c r="B16" s="109">
        <f t="shared" si="5"/>
        <v>150</v>
      </c>
      <c r="C16" s="109">
        <f t="shared" si="1"/>
        <v>72</v>
      </c>
      <c r="D16" s="109">
        <f t="shared" si="2"/>
        <v>78</v>
      </c>
      <c r="E16" s="110">
        <f t="shared" si="3"/>
        <v>0</v>
      </c>
      <c r="F16" s="110">
        <v>0</v>
      </c>
      <c r="G16" s="110">
        <v>0</v>
      </c>
      <c r="H16" s="110">
        <f t="shared" si="4"/>
        <v>0</v>
      </c>
      <c r="I16" s="110">
        <v>0</v>
      </c>
      <c r="J16" s="110">
        <v>0</v>
      </c>
      <c r="K16" s="53">
        <f t="shared" si="0"/>
        <v>150</v>
      </c>
      <c r="L16" s="55">
        <v>72</v>
      </c>
      <c r="M16" s="55">
        <v>78</v>
      </c>
      <c r="N16" s="5"/>
    </row>
    <row r="17" spans="1:15" s="2" customFormat="1" ht="18" customHeight="1" thickBot="1">
      <c r="A17" s="96" t="s">
        <v>74</v>
      </c>
      <c r="B17" s="109">
        <f t="shared" si="5"/>
        <v>38</v>
      </c>
      <c r="C17" s="109">
        <f t="shared" si="1"/>
        <v>14</v>
      </c>
      <c r="D17" s="109">
        <f t="shared" si="2"/>
        <v>24</v>
      </c>
      <c r="E17" s="110">
        <f>F17+G17</f>
        <v>0</v>
      </c>
      <c r="F17" s="110">
        <v>0</v>
      </c>
      <c r="G17" s="110">
        <v>0</v>
      </c>
      <c r="H17" s="110">
        <f t="shared" si="4"/>
        <v>0</v>
      </c>
      <c r="I17" s="110">
        <v>0</v>
      </c>
      <c r="J17" s="110">
        <v>0</v>
      </c>
      <c r="K17" s="53">
        <f t="shared" si="0"/>
        <v>38</v>
      </c>
      <c r="L17" s="55">
        <v>14</v>
      </c>
      <c r="M17" s="55">
        <v>24</v>
      </c>
      <c r="N17" s="5"/>
      <c r="O17" s="48"/>
    </row>
    <row r="18" spans="1:14" s="2" customFormat="1" ht="15" customHeight="1">
      <c r="A18" s="13" t="s">
        <v>107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4"/>
    </row>
    <row r="19" spans="1:14" s="2" customFormat="1" ht="15" customHeight="1">
      <c r="A19" s="11" t="s">
        <v>108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</row>
    <row r="20" spans="1:14" s="2" customFormat="1" ht="13.5">
      <c r="A20" s="1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</row>
    <row r="21" spans="1:16" s="2" customFormat="1" ht="38.25" customHeight="1">
      <c r="A21" s="9"/>
      <c r="B21" s="11"/>
      <c r="C21" s="9"/>
      <c r="D21" s="9"/>
      <c r="E21" s="9"/>
      <c r="F21" s="9"/>
      <c r="G21" s="9"/>
      <c r="H21" s="9"/>
      <c r="I21" s="9"/>
      <c r="J21" s="9"/>
      <c r="K21" s="9"/>
      <c r="L21" s="44"/>
      <c r="M21" s="9"/>
      <c r="N21" s="4"/>
      <c r="P21" s="43"/>
    </row>
    <row r="22" spans="1:12" s="3" customFormat="1" ht="18" customHeight="1">
      <c r="A22" s="6" t="s">
        <v>66</v>
      </c>
      <c r="B22" s="16"/>
      <c r="C22" s="17"/>
      <c r="D22" s="8"/>
      <c r="E22" s="8"/>
      <c r="F22" s="8"/>
      <c r="G22" s="8"/>
      <c r="H22" s="8"/>
      <c r="I22" s="8"/>
      <c r="J22" s="8"/>
      <c r="K22" s="8"/>
      <c r="L22" s="8"/>
    </row>
    <row r="23" spans="3:23" s="9" customFormat="1" ht="14.25" customHeight="1" thickBot="1">
      <c r="C23" s="18"/>
      <c r="L23" s="136" t="s">
        <v>94</v>
      </c>
      <c r="M23" s="137"/>
      <c r="N23" s="138"/>
      <c r="O23" s="138"/>
      <c r="P23" s="138"/>
      <c r="Q23" s="138"/>
      <c r="V23" s="10"/>
      <c r="W23" s="10"/>
    </row>
    <row r="24" spans="1:251" s="9" customFormat="1" ht="15" customHeight="1">
      <c r="A24" s="34"/>
      <c r="B24" s="160" t="s">
        <v>14</v>
      </c>
      <c r="C24" s="114"/>
      <c r="D24" s="161"/>
      <c r="E24" s="35"/>
      <c r="F24" s="36" t="s">
        <v>80</v>
      </c>
      <c r="G24" s="145" t="s">
        <v>93</v>
      </c>
      <c r="H24" s="166" t="s">
        <v>62</v>
      </c>
      <c r="I24" s="36" t="s">
        <v>15</v>
      </c>
      <c r="J24" s="151" t="s">
        <v>56</v>
      </c>
      <c r="K24" s="145" t="s">
        <v>57</v>
      </c>
      <c r="L24" s="36" t="s">
        <v>17</v>
      </c>
      <c r="M24" s="36" t="s">
        <v>18</v>
      </c>
      <c r="N24" s="36" t="s">
        <v>19</v>
      </c>
      <c r="O24" s="148" t="s">
        <v>61</v>
      </c>
      <c r="P24" s="36" t="s">
        <v>20</v>
      </c>
      <c r="Q24" s="37" t="s">
        <v>21</v>
      </c>
      <c r="R24" s="97"/>
      <c r="S24" s="98"/>
      <c r="T24" s="98"/>
      <c r="U24" s="98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</row>
    <row r="25" spans="1:18" s="9" customFormat="1" ht="15" customHeight="1">
      <c r="A25" s="38"/>
      <c r="B25" s="162"/>
      <c r="C25" s="132"/>
      <c r="D25" s="163"/>
      <c r="E25" s="19" t="s">
        <v>22</v>
      </c>
      <c r="F25" s="15" t="s">
        <v>81</v>
      </c>
      <c r="G25" s="146"/>
      <c r="H25" s="167"/>
      <c r="I25" s="15" t="s">
        <v>23</v>
      </c>
      <c r="J25" s="152"/>
      <c r="K25" s="146"/>
      <c r="L25" s="15" t="s">
        <v>25</v>
      </c>
      <c r="M25" s="15" t="s">
        <v>16</v>
      </c>
      <c r="N25" s="15" t="s">
        <v>24</v>
      </c>
      <c r="O25" s="149"/>
      <c r="P25" s="15" t="s">
        <v>26</v>
      </c>
      <c r="Q25" s="39" t="s">
        <v>27</v>
      </c>
      <c r="R25" s="32"/>
    </row>
    <row r="26" spans="1:18" s="9" customFormat="1" ht="13.5" customHeight="1">
      <c r="A26" s="38"/>
      <c r="B26" s="130"/>
      <c r="C26" s="131"/>
      <c r="D26" s="20"/>
      <c r="E26" s="19"/>
      <c r="F26" s="15" t="s">
        <v>82</v>
      </c>
      <c r="G26" s="146"/>
      <c r="H26" s="167"/>
      <c r="I26" s="15" t="s">
        <v>29</v>
      </c>
      <c r="J26" s="152"/>
      <c r="K26" s="146"/>
      <c r="L26" s="15" t="s">
        <v>27</v>
      </c>
      <c r="M26" s="15" t="s">
        <v>31</v>
      </c>
      <c r="N26" s="15" t="s">
        <v>30</v>
      </c>
      <c r="O26" s="149"/>
      <c r="P26" s="15" t="s">
        <v>32</v>
      </c>
      <c r="Q26" s="39" t="s">
        <v>33</v>
      </c>
      <c r="R26" s="32"/>
    </row>
    <row r="27" spans="1:18" s="9" customFormat="1" ht="13.5">
      <c r="A27" s="38"/>
      <c r="B27" s="169" t="s">
        <v>25</v>
      </c>
      <c r="C27" s="170"/>
      <c r="D27" s="22" t="s">
        <v>28</v>
      </c>
      <c r="E27" s="19"/>
      <c r="F27" s="15" t="s">
        <v>83</v>
      </c>
      <c r="G27" s="146"/>
      <c r="H27" s="167"/>
      <c r="I27" s="15" t="s">
        <v>34</v>
      </c>
      <c r="J27" s="152"/>
      <c r="K27" s="146"/>
      <c r="L27" s="15" t="s">
        <v>25</v>
      </c>
      <c r="M27" s="15" t="s">
        <v>36</v>
      </c>
      <c r="N27" s="15" t="s">
        <v>37</v>
      </c>
      <c r="O27" s="149"/>
      <c r="P27" s="15" t="s">
        <v>26</v>
      </c>
      <c r="Q27" s="39" t="s">
        <v>38</v>
      </c>
      <c r="R27" s="32"/>
    </row>
    <row r="28" spans="1:18" s="9" customFormat="1" ht="13.5">
      <c r="A28" s="38"/>
      <c r="B28" s="14"/>
      <c r="C28" s="19"/>
      <c r="D28" s="22"/>
      <c r="E28" s="19" t="s">
        <v>39</v>
      </c>
      <c r="F28" s="15" t="s">
        <v>92</v>
      </c>
      <c r="G28" s="146"/>
      <c r="H28" s="167"/>
      <c r="I28" s="15" t="s">
        <v>40</v>
      </c>
      <c r="J28" s="152"/>
      <c r="K28" s="146"/>
      <c r="L28" s="15" t="s">
        <v>41</v>
      </c>
      <c r="M28" s="15" t="s">
        <v>38</v>
      </c>
      <c r="N28" s="15" t="s">
        <v>42</v>
      </c>
      <c r="O28" s="149"/>
      <c r="P28" s="15"/>
      <c r="Q28" s="39" t="s">
        <v>38</v>
      </c>
      <c r="R28" s="32"/>
    </row>
    <row r="29" spans="1:18" s="9" customFormat="1" ht="15" customHeight="1">
      <c r="A29" s="38"/>
      <c r="B29" s="14"/>
      <c r="C29" s="19"/>
      <c r="D29" s="22" t="s">
        <v>2</v>
      </c>
      <c r="E29" s="19"/>
      <c r="F29" s="15" t="s">
        <v>84</v>
      </c>
      <c r="G29" s="146"/>
      <c r="H29" s="167"/>
      <c r="I29" s="15" t="s">
        <v>43</v>
      </c>
      <c r="J29" s="152"/>
      <c r="K29" s="146"/>
      <c r="L29" s="15" t="s">
        <v>44</v>
      </c>
      <c r="M29" s="15" t="s">
        <v>38</v>
      </c>
      <c r="N29" s="15" t="s">
        <v>27</v>
      </c>
      <c r="O29" s="149"/>
      <c r="P29" s="15"/>
      <c r="Q29" s="39"/>
      <c r="R29" s="32"/>
    </row>
    <row r="30" spans="1:18" s="9" customFormat="1" ht="13.5">
      <c r="A30" s="38"/>
      <c r="B30" s="169" t="s">
        <v>45</v>
      </c>
      <c r="C30" s="170"/>
      <c r="D30" s="21"/>
      <c r="E30" s="19"/>
      <c r="F30" s="15" t="s">
        <v>85</v>
      </c>
      <c r="G30" s="146"/>
      <c r="H30" s="167"/>
      <c r="I30" s="15" t="s">
        <v>35</v>
      </c>
      <c r="J30" s="152"/>
      <c r="K30" s="146"/>
      <c r="L30" s="15" t="s">
        <v>46</v>
      </c>
      <c r="M30" s="15"/>
      <c r="N30" s="15" t="s">
        <v>35</v>
      </c>
      <c r="O30" s="149"/>
      <c r="P30" s="15"/>
      <c r="Q30" s="39"/>
      <c r="R30" s="19"/>
    </row>
    <row r="31" spans="1:18" s="9" customFormat="1" ht="13.5">
      <c r="A31" s="38"/>
      <c r="B31" s="14"/>
      <c r="C31" s="19"/>
      <c r="D31" s="22" t="s">
        <v>39</v>
      </c>
      <c r="E31" s="19"/>
      <c r="F31" s="15" t="s">
        <v>86</v>
      </c>
      <c r="G31" s="146"/>
      <c r="H31" s="167"/>
      <c r="I31" s="15" t="s">
        <v>58</v>
      </c>
      <c r="J31" s="152"/>
      <c r="K31" s="146"/>
      <c r="L31" s="15" t="s">
        <v>47</v>
      </c>
      <c r="M31" s="15"/>
      <c r="N31" s="15" t="s">
        <v>60</v>
      </c>
      <c r="O31" s="149"/>
      <c r="P31" s="15"/>
      <c r="Q31" s="39"/>
      <c r="R31" s="19"/>
    </row>
    <row r="32" spans="1:18" s="9" customFormat="1" ht="15" customHeight="1">
      <c r="A32" s="38"/>
      <c r="B32" s="164" t="s">
        <v>79</v>
      </c>
      <c r="C32" s="165"/>
      <c r="D32" s="21"/>
      <c r="E32" s="19"/>
      <c r="F32" s="42" t="s">
        <v>82</v>
      </c>
      <c r="G32" s="146"/>
      <c r="H32" s="167"/>
      <c r="I32" s="15" t="s">
        <v>63</v>
      </c>
      <c r="J32" s="152"/>
      <c r="K32" s="146"/>
      <c r="L32" s="15" t="s">
        <v>49</v>
      </c>
      <c r="M32" s="15"/>
      <c r="N32" s="15" t="s">
        <v>59</v>
      </c>
      <c r="O32" s="149"/>
      <c r="P32" s="15"/>
      <c r="Q32" s="39"/>
      <c r="R32" s="19"/>
    </row>
    <row r="33" spans="1:18" s="9" customFormat="1" ht="13.5">
      <c r="A33" s="38"/>
      <c r="B33" s="126" t="s">
        <v>67</v>
      </c>
      <c r="C33" s="127"/>
      <c r="D33" s="22" t="s">
        <v>48</v>
      </c>
      <c r="E33" s="19"/>
      <c r="F33" s="15" t="s">
        <v>87</v>
      </c>
      <c r="G33" s="146"/>
      <c r="H33" s="167"/>
      <c r="I33" s="15"/>
      <c r="J33" s="152"/>
      <c r="K33" s="146"/>
      <c r="L33" s="15" t="s">
        <v>27</v>
      </c>
      <c r="M33" s="15"/>
      <c r="N33" s="15"/>
      <c r="O33" s="149"/>
      <c r="P33" s="15"/>
      <c r="Q33" s="39"/>
      <c r="R33" s="19"/>
    </row>
    <row r="34" spans="1:18" s="9" customFormat="1" ht="13.5">
      <c r="A34" s="38"/>
      <c r="B34" s="14"/>
      <c r="C34" s="19"/>
      <c r="D34" s="21"/>
      <c r="E34" s="19"/>
      <c r="F34" s="15" t="s">
        <v>88</v>
      </c>
      <c r="G34" s="146"/>
      <c r="H34" s="167"/>
      <c r="I34" s="15"/>
      <c r="J34" s="152"/>
      <c r="K34" s="146"/>
      <c r="L34" s="15" t="s">
        <v>35</v>
      </c>
      <c r="M34" s="15"/>
      <c r="N34" s="15"/>
      <c r="O34" s="149"/>
      <c r="P34" s="15"/>
      <c r="Q34" s="39"/>
      <c r="R34" s="19"/>
    </row>
    <row r="35" spans="1:18" s="9" customFormat="1" ht="13.5">
      <c r="A35" s="38"/>
      <c r="B35" s="14"/>
      <c r="C35" s="19"/>
      <c r="D35" s="21"/>
      <c r="E35" s="19"/>
      <c r="F35" s="15" t="s">
        <v>89</v>
      </c>
      <c r="G35" s="146"/>
      <c r="H35" s="167"/>
      <c r="I35" s="15"/>
      <c r="J35" s="152"/>
      <c r="K35" s="146"/>
      <c r="L35" s="15" t="s">
        <v>58</v>
      </c>
      <c r="M35" s="15"/>
      <c r="N35" s="15"/>
      <c r="O35" s="149"/>
      <c r="P35" s="15"/>
      <c r="Q35" s="39"/>
      <c r="R35" s="19"/>
    </row>
    <row r="36" spans="1:18" s="9" customFormat="1" ht="13.5">
      <c r="A36" s="38"/>
      <c r="B36" s="14"/>
      <c r="C36" s="19"/>
      <c r="D36" s="21"/>
      <c r="E36" s="19"/>
      <c r="F36" s="15" t="s">
        <v>90</v>
      </c>
      <c r="G36" s="146"/>
      <c r="H36" s="167"/>
      <c r="I36" s="15"/>
      <c r="J36" s="152"/>
      <c r="K36" s="146"/>
      <c r="L36" s="15" t="s">
        <v>59</v>
      </c>
      <c r="M36" s="15"/>
      <c r="N36" s="15"/>
      <c r="O36" s="149"/>
      <c r="P36" s="15"/>
      <c r="Q36" s="39"/>
      <c r="R36" s="19"/>
    </row>
    <row r="37" spans="1:18" s="9" customFormat="1" ht="13.5">
      <c r="A37" s="38"/>
      <c r="B37" s="14"/>
      <c r="C37" s="19"/>
      <c r="D37" s="21"/>
      <c r="E37" s="19"/>
      <c r="F37" s="15" t="s">
        <v>91</v>
      </c>
      <c r="G37" s="146"/>
      <c r="H37" s="167"/>
      <c r="I37" s="15"/>
      <c r="J37" s="152"/>
      <c r="K37" s="146"/>
      <c r="L37" s="15"/>
      <c r="M37" s="15"/>
      <c r="N37" s="15"/>
      <c r="O37" s="149"/>
      <c r="P37" s="15"/>
      <c r="Q37" s="39"/>
      <c r="R37" s="19"/>
    </row>
    <row r="38" spans="1:18" s="9" customFormat="1" ht="13.5">
      <c r="A38" s="46"/>
      <c r="B38" s="19"/>
      <c r="C38" s="19"/>
      <c r="D38" s="21"/>
      <c r="E38" s="19"/>
      <c r="F38" s="15"/>
      <c r="G38" s="146"/>
      <c r="H38" s="167"/>
      <c r="I38" s="15"/>
      <c r="J38" s="152"/>
      <c r="K38" s="146"/>
      <c r="L38" s="15"/>
      <c r="M38" s="15"/>
      <c r="N38" s="15"/>
      <c r="O38" s="149"/>
      <c r="P38" s="15"/>
      <c r="Q38" s="39"/>
      <c r="R38" s="19"/>
    </row>
    <row r="39" spans="1:18" s="9" customFormat="1" ht="13.5">
      <c r="A39" s="46"/>
      <c r="D39" s="21"/>
      <c r="E39" s="19"/>
      <c r="F39" s="15"/>
      <c r="G39" s="146"/>
      <c r="H39" s="167"/>
      <c r="I39" s="15"/>
      <c r="J39" s="152"/>
      <c r="K39" s="146"/>
      <c r="L39" s="15"/>
      <c r="M39" s="15"/>
      <c r="N39" s="15"/>
      <c r="O39" s="149"/>
      <c r="P39" s="15"/>
      <c r="Q39" s="39"/>
      <c r="R39" s="19"/>
    </row>
    <row r="40" spans="1:18" s="9" customFormat="1" ht="13.5">
      <c r="A40" s="46"/>
      <c r="B40" s="19"/>
      <c r="C40" s="19"/>
      <c r="D40" s="21"/>
      <c r="E40" s="19"/>
      <c r="F40" s="15"/>
      <c r="G40" s="146"/>
      <c r="H40" s="167"/>
      <c r="I40" s="15"/>
      <c r="J40" s="152"/>
      <c r="K40" s="146"/>
      <c r="L40" s="15"/>
      <c r="M40" s="15"/>
      <c r="N40" s="15"/>
      <c r="O40" s="149"/>
      <c r="P40" s="15"/>
      <c r="Q40" s="39"/>
      <c r="R40" s="19"/>
    </row>
    <row r="41" spans="1:18" s="26" customFormat="1" ht="14.25" customHeight="1">
      <c r="A41" s="40"/>
      <c r="B41" s="31"/>
      <c r="C41" s="24"/>
      <c r="D41" s="23"/>
      <c r="E41" s="24"/>
      <c r="F41" s="25"/>
      <c r="G41" s="147"/>
      <c r="H41" s="168"/>
      <c r="I41" s="25"/>
      <c r="J41" s="153"/>
      <c r="K41" s="147"/>
      <c r="L41" s="25"/>
      <c r="M41" s="25"/>
      <c r="N41" s="25"/>
      <c r="O41" s="150"/>
      <c r="P41" s="25"/>
      <c r="Q41" s="41"/>
      <c r="R41" s="24"/>
    </row>
    <row r="42" spans="1:18" s="9" customFormat="1" ht="18" customHeight="1" thickBot="1">
      <c r="A42" s="91" t="s">
        <v>50</v>
      </c>
      <c r="B42" s="154">
        <f>SUM(B43:B44)</f>
        <v>128753</v>
      </c>
      <c r="C42" s="155"/>
      <c r="D42" s="57">
        <f>SUM(D43:D44)</f>
        <v>3978.4677</v>
      </c>
      <c r="E42" s="58">
        <f>SUM(E43:E44)</f>
        <v>876</v>
      </c>
      <c r="F42" s="59">
        <f>SUM(F43:F44)</f>
        <v>21</v>
      </c>
      <c r="G42" s="60">
        <f>SUM(G43:G44)</f>
        <v>5</v>
      </c>
      <c r="H42" s="61">
        <f aca="true" t="shared" si="6" ref="H42:Q42">SUM(H43:H44)</f>
        <v>209</v>
      </c>
      <c r="I42" s="61">
        <f t="shared" si="6"/>
        <v>399</v>
      </c>
      <c r="J42" s="61">
        <f t="shared" si="6"/>
        <v>93</v>
      </c>
      <c r="K42" s="61">
        <f t="shared" si="6"/>
        <v>2</v>
      </c>
      <c r="L42" s="62">
        <f t="shared" si="6"/>
        <v>1</v>
      </c>
      <c r="M42" s="63">
        <f>SUM(M43:M44)</f>
        <v>8</v>
      </c>
      <c r="N42" s="61">
        <f t="shared" si="6"/>
        <v>14</v>
      </c>
      <c r="O42" s="61">
        <f t="shared" si="6"/>
        <v>21</v>
      </c>
      <c r="P42" s="61">
        <f t="shared" si="6"/>
        <v>103</v>
      </c>
      <c r="Q42" s="172">
        <f t="shared" si="6"/>
        <v>0</v>
      </c>
      <c r="R42" s="19"/>
    </row>
    <row r="43" spans="1:18" s="9" customFormat="1" ht="18" customHeight="1">
      <c r="A43" s="92" t="s">
        <v>51</v>
      </c>
      <c r="B43" s="128">
        <v>78319</v>
      </c>
      <c r="C43" s="129"/>
      <c r="D43" s="64">
        <f>B43*0.0309</f>
        <v>2420.0571</v>
      </c>
      <c r="E43" s="65">
        <v>566</v>
      </c>
      <c r="F43" s="66">
        <v>17</v>
      </c>
      <c r="G43" s="67">
        <v>3</v>
      </c>
      <c r="H43" s="68">
        <v>137</v>
      </c>
      <c r="I43" s="68">
        <v>244</v>
      </c>
      <c r="J43" s="68">
        <v>69</v>
      </c>
      <c r="K43" s="68">
        <v>1</v>
      </c>
      <c r="L43" s="68">
        <v>1</v>
      </c>
      <c r="M43" s="68">
        <v>4</v>
      </c>
      <c r="N43" s="68">
        <v>9</v>
      </c>
      <c r="O43" s="69">
        <v>13</v>
      </c>
      <c r="P43" s="68">
        <v>68</v>
      </c>
      <c r="Q43" s="70">
        <v>0</v>
      </c>
      <c r="R43" s="19"/>
    </row>
    <row r="44" spans="1:18" s="9" customFormat="1" ht="18" customHeight="1" thickBot="1">
      <c r="A44" s="91" t="s">
        <v>52</v>
      </c>
      <c r="B44" s="154">
        <v>50434</v>
      </c>
      <c r="C44" s="155"/>
      <c r="D44" s="57">
        <f>B44*0.0309</f>
        <v>1558.4106</v>
      </c>
      <c r="E44" s="58">
        <v>310</v>
      </c>
      <c r="F44" s="71">
        <v>4</v>
      </c>
      <c r="G44" s="72">
        <v>2</v>
      </c>
      <c r="H44" s="73">
        <v>72</v>
      </c>
      <c r="I44" s="73">
        <v>155</v>
      </c>
      <c r="J44" s="73">
        <v>24</v>
      </c>
      <c r="K44" s="74">
        <v>1</v>
      </c>
      <c r="L44" s="75">
        <v>0</v>
      </c>
      <c r="M44" s="76">
        <v>4</v>
      </c>
      <c r="N44" s="77">
        <v>5</v>
      </c>
      <c r="O44" s="73">
        <v>8</v>
      </c>
      <c r="P44" s="73">
        <v>35</v>
      </c>
      <c r="Q44" s="105">
        <v>0</v>
      </c>
      <c r="R44" s="19"/>
    </row>
    <row r="45" spans="1:20" s="9" customFormat="1" ht="14.25" customHeight="1">
      <c r="A45" s="19"/>
      <c r="B45" s="19"/>
      <c r="C45" s="33"/>
      <c r="D45" s="19"/>
      <c r="E45" s="19"/>
      <c r="F45" s="19"/>
      <c r="G45" s="19"/>
      <c r="H45" s="19"/>
      <c r="I45" s="19"/>
      <c r="J45" s="19"/>
      <c r="K45" s="19" t="s">
        <v>38</v>
      </c>
      <c r="L45" s="19" t="s">
        <v>38</v>
      </c>
      <c r="M45" s="19"/>
      <c r="N45" s="19"/>
      <c r="O45" s="19"/>
      <c r="P45" s="19"/>
      <c r="Q45" s="19"/>
      <c r="R45" s="19"/>
      <c r="S45" s="19"/>
      <c r="T45" s="19"/>
    </row>
    <row r="46" spans="1:3" s="9" customFormat="1" ht="14.25" customHeight="1">
      <c r="A46" s="11" t="s">
        <v>76</v>
      </c>
      <c r="C46" s="18"/>
    </row>
    <row r="47" ht="43.5" customHeight="1"/>
    <row r="48" spans="1:19" s="28" customFormat="1" ht="17.25">
      <c r="A48" s="47" t="s">
        <v>65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22" s="30" customFormat="1" ht="15" customHeight="1" thickBo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49"/>
      <c r="O49" s="51"/>
      <c r="P49" s="51"/>
      <c r="Q49" s="51"/>
      <c r="R49" s="51"/>
      <c r="S49" s="51"/>
      <c r="V49" s="49" t="s">
        <v>78</v>
      </c>
    </row>
    <row r="50" spans="1:22" s="30" customFormat="1" ht="18" customHeight="1">
      <c r="A50" s="78"/>
      <c r="B50" s="171" t="s">
        <v>53</v>
      </c>
      <c r="C50" s="171"/>
      <c r="D50" s="171"/>
      <c r="E50" s="113" t="s">
        <v>54</v>
      </c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5"/>
    </row>
    <row r="51" spans="1:22" s="30" customFormat="1" ht="18" customHeight="1">
      <c r="A51" s="79"/>
      <c r="B51" s="156" t="s">
        <v>55</v>
      </c>
      <c r="C51" s="156"/>
      <c r="D51" s="156"/>
      <c r="E51" s="125" t="s">
        <v>95</v>
      </c>
      <c r="F51" s="125"/>
      <c r="G51" s="125"/>
      <c r="H51" s="125" t="s">
        <v>96</v>
      </c>
      <c r="I51" s="125"/>
      <c r="J51" s="125"/>
      <c r="K51" s="125" t="s">
        <v>97</v>
      </c>
      <c r="L51" s="125"/>
      <c r="M51" s="125"/>
      <c r="N51" s="125" t="s">
        <v>98</v>
      </c>
      <c r="O51" s="125"/>
      <c r="P51" s="125"/>
      <c r="Q51" s="125" t="s">
        <v>99</v>
      </c>
      <c r="R51" s="125"/>
      <c r="S51" s="125"/>
      <c r="T51" s="157" t="s">
        <v>100</v>
      </c>
      <c r="U51" s="158"/>
      <c r="V51" s="159"/>
    </row>
    <row r="52" spans="1:22" s="30" customFormat="1" ht="18" customHeight="1">
      <c r="A52" s="80" t="s">
        <v>38</v>
      </c>
      <c r="B52" s="56" t="s">
        <v>2</v>
      </c>
      <c r="C52" s="56" t="s">
        <v>3</v>
      </c>
      <c r="D52" s="56" t="s">
        <v>4</v>
      </c>
      <c r="E52" s="56" t="s">
        <v>2</v>
      </c>
      <c r="F52" s="56" t="s">
        <v>3</v>
      </c>
      <c r="G52" s="56" t="s">
        <v>4</v>
      </c>
      <c r="H52" s="56" t="s">
        <v>2</v>
      </c>
      <c r="I52" s="56" t="s">
        <v>3</v>
      </c>
      <c r="J52" s="56" t="s">
        <v>4</v>
      </c>
      <c r="K52" s="56" t="s">
        <v>2</v>
      </c>
      <c r="L52" s="56" t="s">
        <v>3</v>
      </c>
      <c r="M52" s="56" t="s">
        <v>4</v>
      </c>
      <c r="N52" s="56" t="s">
        <v>2</v>
      </c>
      <c r="O52" s="56" t="s">
        <v>3</v>
      </c>
      <c r="P52" s="56" t="s">
        <v>4</v>
      </c>
      <c r="Q52" s="56" t="s">
        <v>2</v>
      </c>
      <c r="R52" s="56" t="s">
        <v>3</v>
      </c>
      <c r="S52" s="56" t="s">
        <v>4</v>
      </c>
      <c r="T52" s="56" t="s">
        <v>101</v>
      </c>
      <c r="U52" s="56" t="s">
        <v>102</v>
      </c>
      <c r="V52" s="81" t="s">
        <v>103</v>
      </c>
    </row>
    <row r="53" spans="1:22" s="30" customFormat="1" ht="18" customHeight="1" thickBot="1">
      <c r="A53" s="82" t="s">
        <v>50</v>
      </c>
      <c r="B53" s="83">
        <f>SUM(B54:B55)</f>
        <v>954</v>
      </c>
      <c r="C53" s="83">
        <f>F53+I53+L53+O53+R53+U53+C60+F60</f>
        <v>500</v>
      </c>
      <c r="D53" s="83">
        <f aca="true" t="shared" si="7" ref="C53:D55">G53+J53+M53+P53+S53+V53+D60+G60</f>
        <v>454</v>
      </c>
      <c r="E53" s="83">
        <f>SUM(F53:G53)</f>
        <v>1</v>
      </c>
      <c r="F53" s="83">
        <f>SUM(F54:F55)</f>
        <v>1</v>
      </c>
      <c r="G53" s="83">
        <f>SUM(G54:G55)</f>
        <v>0</v>
      </c>
      <c r="H53" s="83">
        <f>SUM(I53:J53)</f>
        <v>22</v>
      </c>
      <c r="I53" s="83">
        <f>SUM(I54:I55)</f>
        <v>18</v>
      </c>
      <c r="J53" s="83">
        <f>SUM(J54:J55)</f>
        <v>4</v>
      </c>
      <c r="K53" s="83">
        <f>SUM(L53:M53)</f>
        <v>67</v>
      </c>
      <c r="L53" s="83">
        <f>SUM(L54:L55)</f>
        <v>38</v>
      </c>
      <c r="M53" s="83">
        <f>SUM(M54:M55)</f>
        <v>29</v>
      </c>
      <c r="N53" s="83">
        <f>SUM(O53:P53)</f>
        <v>135</v>
      </c>
      <c r="O53" s="83">
        <f>SUM(O54:O55)</f>
        <v>66</v>
      </c>
      <c r="P53" s="83">
        <f>SUM(P54:P55)</f>
        <v>69</v>
      </c>
      <c r="Q53" s="83">
        <f>SUM(R53:S53)</f>
        <v>190</v>
      </c>
      <c r="R53" s="83">
        <f>SUM(R54:R55)</f>
        <v>104</v>
      </c>
      <c r="S53" s="83">
        <f>SUM(S54:S55)</f>
        <v>86</v>
      </c>
      <c r="T53" s="84">
        <f>SUM(T54:T55)</f>
        <v>201</v>
      </c>
      <c r="U53" s="84">
        <f>SUM(U54:U55)</f>
        <v>114</v>
      </c>
      <c r="V53" s="85">
        <f>SUM(V54:V55)</f>
        <v>87</v>
      </c>
    </row>
    <row r="54" spans="1:22" s="30" customFormat="1" ht="18" customHeight="1">
      <c r="A54" s="86" t="s">
        <v>51</v>
      </c>
      <c r="B54" s="87">
        <f>SUM(C54:D54)</f>
        <v>558</v>
      </c>
      <c r="C54" s="87">
        <f t="shared" si="7"/>
        <v>300</v>
      </c>
      <c r="D54" s="87">
        <f t="shared" si="7"/>
        <v>258</v>
      </c>
      <c r="E54" s="87">
        <f>SUM(F54:G54)</f>
        <v>1</v>
      </c>
      <c r="F54" s="87">
        <v>1</v>
      </c>
      <c r="G54" s="87">
        <v>0</v>
      </c>
      <c r="H54" s="87">
        <f>SUM(I54:J54)</f>
        <v>8</v>
      </c>
      <c r="I54" s="87">
        <v>7</v>
      </c>
      <c r="J54" s="87">
        <v>1</v>
      </c>
      <c r="K54" s="87">
        <f>SUM(L54:M54)</f>
        <v>40</v>
      </c>
      <c r="L54" s="87">
        <v>21</v>
      </c>
      <c r="M54" s="87">
        <v>19</v>
      </c>
      <c r="N54" s="87">
        <f>SUM(O54:P54)</f>
        <v>83</v>
      </c>
      <c r="O54" s="87">
        <v>45</v>
      </c>
      <c r="P54" s="87">
        <v>38</v>
      </c>
      <c r="Q54" s="87">
        <f>SUM(R54:S54)</f>
        <v>116</v>
      </c>
      <c r="R54" s="87">
        <v>67</v>
      </c>
      <c r="S54" s="87">
        <v>49</v>
      </c>
      <c r="T54" s="66">
        <f>SUM(U54:V54)</f>
        <v>122</v>
      </c>
      <c r="U54" s="66">
        <v>67</v>
      </c>
      <c r="V54" s="88">
        <v>55</v>
      </c>
    </row>
    <row r="55" spans="1:22" s="30" customFormat="1" ht="18" customHeight="1" thickBot="1">
      <c r="A55" s="82" t="s">
        <v>52</v>
      </c>
      <c r="B55" s="83">
        <f>SUM(C55:D55)</f>
        <v>396</v>
      </c>
      <c r="C55" s="87">
        <f t="shared" si="7"/>
        <v>200</v>
      </c>
      <c r="D55" s="87">
        <f t="shared" si="7"/>
        <v>196</v>
      </c>
      <c r="E55" s="89">
        <f>SUM(F55:G55)</f>
        <v>0</v>
      </c>
      <c r="F55" s="60">
        <v>0</v>
      </c>
      <c r="G55" s="90">
        <v>0</v>
      </c>
      <c r="H55" s="89">
        <f>SUM(I55:J55)</f>
        <v>14</v>
      </c>
      <c r="I55" s="60">
        <v>11</v>
      </c>
      <c r="J55" s="90">
        <v>3</v>
      </c>
      <c r="K55" s="83">
        <f>SUM(L55:M55)</f>
        <v>27</v>
      </c>
      <c r="L55" s="83">
        <v>17</v>
      </c>
      <c r="M55" s="83">
        <v>10</v>
      </c>
      <c r="N55" s="83">
        <f>SUM(O55:P55)</f>
        <v>52</v>
      </c>
      <c r="O55" s="83">
        <v>21</v>
      </c>
      <c r="P55" s="83">
        <v>31</v>
      </c>
      <c r="Q55" s="83">
        <f>SUM(R55:S55)</f>
        <v>74</v>
      </c>
      <c r="R55" s="83">
        <v>37</v>
      </c>
      <c r="S55" s="83">
        <v>37</v>
      </c>
      <c r="T55" s="84">
        <f>SUM(U55:V55)</f>
        <v>79</v>
      </c>
      <c r="U55" s="84">
        <v>47</v>
      </c>
      <c r="V55" s="85">
        <v>32</v>
      </c>
    </row>
    <row r="56" spans="2:7" ht="16.5" customHeight="1" thickBot="1">
      <c r="B56" s="103"/>
      <c r="C56" s="103"/>
      <c r="D56" s="103"/>
      <c r="E56" s="103"/>
      <c r="F56" s="103"/>
      <c r="G56" s="103"/>
    </row>
    <row r="57" spans="1:22" ht="18" customHeight="1">
      <c r="A57" s="78"/>
      <c r="B57" s="112" t="s">
        <v>106</v>
      </c>
      <c r="C57" s="112"/>
      <c r="D57" s="112"/>
      <c r="E57" s="112"/>
      <c r="F57" s="112"/>
      <c r="G57" s="112"/>
      <c r="H57" s="113" t="s">
        <v>69</v>
      </c>
      <c r="I57" s="114"/>
      <c r="J57" s="115"/>
      <c r="K57" s="99"/>
      <c r="L57" s="99"/>
      <c r="M57" s="99"/>
      <c r="N57" s="99"/>
      <c r="O57" s="99"/>
      <c r="P57" s="99"/>
      <c r="Q57" s="99"/>
      <c r="R57" s="99"/>
      <c r="S57" s="99"/>
      <c r="T57" s="132"/>
      <c r="U57" s="133"/>
      <c r="V57" s="133"/>
    </row>
    <row r="58" spans="1:22" ht="18" customHeight="1">
      <c r="A58" s="79"/>
      <c r="B58" s="111" t="s">
        <v>104</v>
      </c>
      <c r="C58" s="111"/>
      <c r="D58" s="111"/>
      <c r="E58" s="111" t="s">
        <v>105</v>
      </c>
      <c r="F58" s="111"/>
      <c r="G58" s="111"/>
      <c r="H58" s="116"/>
      <c r="I58" s="117"/>
      <c r="J58" s="118"/>
      <c r="K58" s="100"/>
      <c r="L58" s="100"/>
      <c r="M58" s="100"/>
      <c r="N58" s="100"/>
      <c r="O58" s="100"/>
      <c r="P58" s="100"/>
      <c r="Q58" s="100"/>
      <c r="R58" s="100"/>
      <c r="S58" s="100"/>
      <c r="T58" s="133"/>
      <c r="U58" s="133"/>
      <c r="V58" s="133"/>
    </row>
    <row r="59" spans="1:22" ht="18" customHeight="1">
      <c r="A59" s="80" t="s">
        <v>38</v>
      </c>
      <c r="B59" s="104" t="s">
        <v>101</v>
      </c>
      <c r="C59" s="104" t="s">
        <v>102</v>
      </c>
      <c r="D59" s="104" t="s">
        <v>103</v>
      </c>
      <c r="E59" s="104" t="s">
        <v>101</v>
      </c>
      <c r="F59" s="104" t="s">
        <v>102</v>
      </c>
      <c r="G59" s="104" t="s">
        <v>103</v>
      </c>
      <c r="H59" s="56" t="s">
        <v>70</v>
      </c>
      <c r="I59" s="56" t="s">
        <v>71</v>
      </c>
      <c r="J59" s="81" t="s">
        <v>72</v>
      </c>
      <c r="T59" s="24"/>
      <c r="U59" s="24"/>
      <c r="V59" s="24"/>
    </row>
    <row r="60" spans="1:22" ht="18" customHeight="1" thickBot="1">
      <c r="A60" s="82" t="s">
        <v>50</v>
      </c>
      <c r="B60" s="106">
        <f aca="true" t="shared" si="8" ref="B60:J60">SUM(B61:B62)</f>
        <v>199</v>
      </c>
      <c r="C60" s="106">
        <f t="shared" si="8"/>
        <v>109</v>
      </c>
      <c r="D60" s="106">
        <f t="shared" si="8"/>
        <v>90</v>
      </c>
      <c r="E60" s="106">
        <f t="shared" si="8"/>
        <v>139</v>
      </c>
      <c r="F60" s="106">
        <f t="shared" si="8"/>
        <v>50</v>
      </c>
      <c r="G60" s="106">
        <f t="shared" si="8"/>
        <v>89</v>
      </c>
      <c r="H60" s="107">
        <f t="shared" si="8"/>
        <v>200</v>
      </c>
      <c r="I60" s="107">
        <f t="shared" si="8"/>
        <v>591</v>
      </c>
      <c r="J60" s="108">
        <f t="shared" si="8"/>
        <v>163</v>
      </c>
      <c r="T60" s="102"/>
      <c r="U60" s="102"/>
      <c r="V60" s="102"/>
    </row>
    <row r="61" spans="1:22" ht="18" customHeight="1">
      <c r="A61" s="86" t="s">
        <v>51</v>
      </c>
      <c r="B61" s="87">
        <f>SUM(C61:D61)</f>
        <v>110</v>
      </c>
      <c r="C61" s="87">
        <v>63</v>
      </c>
      <c r="D61" s="87">
        <v>47</v>
      </c>
      <c r="E61" s="87">
        <f>SUM(F61:G61)</f>
        <v>78</v>
      </c>
      <c r="F61" s="87">
        <v>29</v>
      </c>
      <c r="G61" s="87">
        <v>49</v>
      </c>
      <c r="H61" s="66">
        <v>125</v>
      </c>
      <c r="I61" s="66">
        <v>350</v>
      </c>
      <c r="J61" s="88">
        <v>83</v>
      </c>
      <c r="K61" s="100"/>
      <c r="L61" s="100"/>
      <c r="M61" s="100"/>
      <c r="N61" s="100"/>
      <c r="O61" s="100"/>
      <c r="P61" s="100"/>
      <c r="Q61" s="100"/>
      <c r="R61" s="100"/>
      <c r="S61" s="100"/>
      <c r="T61" s="102"/>
      <c r="U61" s="102"/>
      <c r="V61" s="102"/>
    </row>
    <row r="62" spans="1:22" ht="18" customHeight="1" thickBot="1">
      <c r="A62" s="82" t="s">
        <v>52</v>
      </c>
      <c r="B62" s="83">
        <f>SUM(C62:D62)</f>
        <v>89</v>
      </c>
      <c r="C62" s="83">
        <v>46</v>
      </c>
      <c r="D62" s="83">
        <v>43</v>
      </c>
      <c r="E62" s="83">
        <f>SUM(F62:G62)</f>
        <v>61</v>
      </c>
      <c r="F62" s="83">
        <v>21</v>
      </c>
      <c r="G62" s="83">
        <v>40</v>
      </c>
      <c r="H62" s="84">
        <v>75</v>
      </c>
      <c r="I62" s="84">
        <v>241</v>
      </c>
      <c r="J62" s="85">
        <v>80</v>
      </c>
      <c r="K62" s="100"/>
      <c r="L62" s="100"/>
      <c r="M62" s="100"/>
      <c r="N62" s="100"/>
      <c r="O62" s="100"/>
      <c r="P62" s="100"/>
      <c r="Q62" s="100"/>
      <c r="R62" s="100"/>
      <c r="S62" s="100"/>
      <c r="T62" s="102"/>
      <c r="U62" s="102"/>
      <c r="V62" s="102"/>
    </row>
    <row r="64" spans="1:21" ht="16.5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</row>
  </sheetData>
  <sheetProtection/>
  <mergeCells count="34">
    <mergeCell ref="B24:D25"/>
    <mergeCell ref="B32:C32"/>
    <mergeCell ref="H24:H41"/>
    <mergeCell ref="B30:C30"/>
    <mergeCell ref="B50:D50"/>
    <mergeCell ref="G24:G41"/>
    <mergeCell ref="B27:C27"/>
    <mergeCell ref="E51:G51"/>
    <mergeCell ref="B42:C42"/>
    <mergeCell ref="B51:D51"/>
    <mergeCell ref="H51:J51"/>
    <mergeCell ref="E50:V50"/>
    <mergeCell ref="T51:V51"/>
    <mergeCell ref="B44:C44"/>
    <mergeCell ref="T57:V58"/>
    <mergeCell ref="I5:M5"/>
    <mergeCell ref="L23:Q23"/>
    <mergeCell ref="E6:J6"/>
    <mergeCell ref="H7:J7"/>
    <mergeCell ref="K6:M6"/>
    <mergeCell ref="K24:K41"/>
    <mergeCell ref="O24:O41"/>
    <mergeCell ref="K51:M51"/>
    <mergeCell ref="J24:J41"/>
    <mergeCell ref="B58:D58"/>
    <mergeCell ref="E58:G58"/>
    <mergeCell ref="B57:G57"/>
    <mergeCell ref="H57:J58"/>
    <mergeCell ref="B6:D7"/>
    <mergeCell ref="Q51:S51"/>
    <mergeCell ref="B33:C33"/>
    <mergeCell ref="B43:C43"/>
    <mergeCell ref="N51:P51"/>
    <mergeCell ref="B26:C26"/>
  </mergeCells>
  <printOptions/>
  <pageMargins left="0.4330708661417323" right="0.4330708661417323" top="0.7480314960629921" bottom="0.7480314960629921" header="0.31496062992125984" footer="0.1968503937007874"/>
  <pageSetup horizontalDpi="600" verticalDpi="600" orientation="portrait" paperSize="9" scale="68" r:id="rId1"/>
  <headerFooter scaleWithDoc="0" alignWithMargins="0">
    <oddFooter>&amp;C&amp;10‐52‐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Gifu</cp:lastModifiedBy>
  <cp:lastPrinted>2017-05-30T00:39:19Z</cp:lastPrinted>
  <dcterms:created xsi:type="dcterms:W3CDTF">2006-02-01T06:33:26Z</dcterms:created>
  <dcterms:modified xsi:type="dcterms:W3CDTF">2018-03-12T00:46:54Z</dcterms:modified>
  <cp:category/>
  <cp:version/>
  <cp:contentType/>
  <cp:contentStatus/>
  <cp:revision>26</cp:revision>
</cp:coreProperties>
</file>