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dsv030\公文書飛騨Ⅰ\01.総務部\03.財政課\01.財政係\11.諸調査に関すること\H29年度\H30.2.26【H28財政状況資料集】\【財政状況資料集】_212172_飛騨市_2016\"/>
    </mc:Choice>
  </mc:AlternateContent>
  <bookViews>
    <workbookView xWindow="-15" yWindow="4035" windowWidth="20505" windowHeight="4035" firstSheet="13"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8" i="9" l="1"/>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AM38" i="9"/>
  <c r="C38" i="9"/>
  <c r="CO37" i="9"/>
  <c r="AM37" i="9"/>
  <c r="AM36" i="9"/>
  <c r="C34" i="9"/>
  <c r="C35" i="9" s="1"/>
  <c r="C36" i="9" s="1"/>
  <c r="C37" i="9" s="1"/>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 r="BE37" i="9" s="1"/>
  <c r="BE38" i="9" s="1"/>
  <c r="BW34" i="9" l="1"/>
  <c r="BW35" i="9" s="1"/>
  <c r="BW36" i="9" s="1"/>
  <c r="BW37" i="9" s="1"/>
  <c r="BW38" i="9" s="1"/>
  <c r="BW39" i="9" s="1"/>
  <c r="BW40" i="9" s="1"/>
  <c r="CO34" i="9" l="1"/>
  <c r="CO35" i="9" s="1"/>
  <c r="CO36" i="9" s="1"/>
</calcChain>
</file>

<file path=xl/sharedStrings.xml><?xml version="1.0" encoding="utf-8"?>
<sst xmlns="http://schemas.openxmlformats.org/spreadsheetml/2006/main" count="1084" uniqueCount="589">
  <si>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</si>
  <si>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</si>
  <si>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</si>
  <si>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</si>
  <si>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</si>
  <si>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</si>
  <si>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</si>
  <si>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</si>
  <si>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</si>
  <si>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</si>
  <si>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</si>
  <si>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</si>
  <si>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</si>
  <si>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</si>
  <si>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</si>
  <si>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</si>
  <si>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</si>
  <si>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</si>
  <si>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</si>
  <si>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</si>
  <si>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</si>
  <si>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</si>
  <si>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</si>
  <si>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</si>
  <si>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</si>
  <si>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</si>
  <si>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</si>
  <si>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</si>
  <si>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</si>
  <si>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</si>
  <si>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</si>
  <si>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</si>
  <si>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</si>
  <si>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</si>
  <si>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</si>
  <si>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</si>
  <si>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</si>
  <si>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</si>
  <si>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</si>
  <si>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</si>
  <si>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</si>
  <si>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</si>
  <si>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</si>
  <si>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</si>
  <si>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</si>
  <si>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</si>
  <si>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</si>
  <si>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</si>
  <si>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</si>
  <si>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</si>
  <si>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</si>
  <si>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</si>
  <si>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</si>
  <si>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</si>
  <si>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</si>
  <si>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</si>
  <si>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</si>
  <si>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</si>
  <si>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</si>
  <si>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</si>
  <si>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</si>
  <si>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</si>
  <si>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</si>
  <si>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</si>
  <si>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</si>
  <si>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</si>
  <si>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</si>
  <si>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</si>
  <si>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</si>
  <si>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</si>
  <si>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</si>
  <si>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</si>
  <si>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</si>
  <si>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</si>
  <si>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</si>
  <si>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</si>
  <si>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</si>
  <si>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</si>
  <si>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</si>
  <si>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</si>
  <si>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</si>
  <si>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</si>
  <si>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飛騨市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</si>
  <si>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</si>
  <si>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</si>
  <si>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</si>
  <si>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</si>
  <si>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</si>
  <si>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</si>
  <si>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</si>
  <si>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</si>
  <si>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</si>
  <si>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</si>
  <si>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</si>
  <si>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</si>
  <si>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</si>
  <si>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</si>
  <si>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</si>
  <si>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</si>
  <si>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</si>
  <si>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</si>
  <si>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</si>
  <si>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</si>
  <si>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</si>
  <si>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</si>
  <si>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</si>
  <si>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</si>
  <si>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</si>
  <si>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</si>
  <si>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</si>
  <si>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</si>
  <si>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</si>
  <si>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</si>
  <si>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</si>
  <si>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</si>
  <si>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</si>
  <si>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</si>
  <si>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</si>
  <si>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</si>
  <si>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</si>
  <si>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</si>
  <si>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</si>
  <si>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</si>
  <si>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</si>
  <si>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</si>
  <si>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</si>
  <si>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</si>
  <si>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</si>
  <si>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</si>
  <si>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</si>
  <si>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</si>
  <si>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</si>
  <si>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</si>
  <si>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</si>
  <si>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</si>
  <si>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</si>
  <si>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</si>
  <si>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</si>
  <si>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</si>
  <si>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</si>
  <si>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</si>
  <si>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</si>
  <si>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</si>
  <si>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</si>
  <si>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</si>
  <si>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</si>
  <si>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</si>
  <si>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</si>
  <si>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</si>
  <si>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</si>
  <si>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</si>
  <si>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</si>
  <si>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</si>
  <si>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</si>
  <si>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</si>
  <si>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</si>
  <si>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</si>
  <si>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</si>
  <si>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</si>
  <si>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</si>
  <si>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</si>
  <si>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</si>
  <si>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</si>
  <si>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</si>
  <si>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</si>
  <si>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</si>
  <si>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</si>
  <si>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</si>
  <si>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</si>
  <si>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</si>
  <si>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</si>
  <si>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</si>
  <si>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</si>
  <si>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</si>
  <si>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</si>
  <si>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</si>
  <si>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</si>
  <si>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</si>
  <si>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</si>
  <si>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</si>
  <si>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</si>
  <si>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</si>
  <si>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</si>
  <si>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</si>
  <si>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</si>
  <si>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</si>
  <si>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</si>
  <si>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</si>
  <si>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</si>
  <si>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</si>
  <si>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</si>
  <si>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</si>
  <si>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</si>
  <si>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</si>
  <si>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</si>
  <si>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</si>
  <si>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岐阜県飛騨市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</si>
  <si>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</si>
  <si>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</si>
  <si>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</si>
  <si>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</si>
  <si>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</si>
  <si>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</si>
  <si>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</si>
  <si>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</si>
  <si>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</si>
  <si>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</si>
  <si>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</si>
  <si>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</si>
  <si>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</si>
  <si>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</si>
  <si>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</si>
  <si>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</si>
  <si>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</si>
  <si>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</si>
  <si>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</si>
  <si>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</si>
  <si>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</si>
  <si>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18"/>
  </si>
  <si>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</si>
  <si>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</si>
  <si>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</si>
  <si>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</si>
  <si>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</si>
  <si>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</si>
  <si>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</si>
  <si>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</si>
  <si>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</si>
  <si>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</si>
  <si>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</si>
  <si>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</si>
  <si>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</si>
  <si>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</si>
  <si>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</si>
  <si>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</si>
  <si>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</si>
  <si>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</si>
  <si>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</si>
  <si>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</si>
  <si>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</si>
  <si>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</si>
  <si>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</si>
  <si>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</si>
  <si>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</si>
  <si>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</si>
  <si>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</si>
  <si>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</si>
  <si>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</si>
  <si>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</si>
  <si>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</si>
  <si>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</si>
  <si>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</si>
  <si>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</si>
  <si>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</si>
  <si>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</si>
  <si>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</si>
  <si>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</si>
  <si>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</si>
  <si>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</si>
  <si>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</si>
  <si>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</si>
  <si>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</si>
  <si>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</si>
  <si>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</si>
  <si>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</si>
  <si>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</si>
  <si>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</si>
  <si>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</si>
  <si>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</si>
  <si>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</si>
  <si>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</si>
  <si>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</si>
  <si>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</si>
  <si>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</si>
  <si>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</si>
  <si>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</si>
  <si>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</si>
  <si>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</si>
  <si>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</si>
  <si>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</si>
  <si>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</si>
  <si>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</si>
  <si>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</si>
  <si>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</si>
  <si>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</si>
  <si>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</si>
  <si>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</si>
  <si>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</si>
  <si>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</si>
  <si>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</si>
  <si>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</si>
  <si>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</si>
  <si>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</si>
  <si>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</si>
  <si>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</si>
  <si>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</si>
  <si>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</si>
  <si>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</si>
  <si>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</si>
  <si>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</si>
  <si>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</si>
  <si>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</si>
  <si>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</si>
  <si>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</si>
  <si>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</si>
  <si>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</si>
  <si>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</si>
  <si>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</si>
  <si>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</si>
  <si>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</si>
  <si>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</si>
  <si>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</si>
  <si>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</si>
  <si>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</si>
  <si>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</si>
  <si>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</si>
  <si>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</si>
  <si>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</si>
  <si>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</si>
  <si>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</si>
  <si>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</si>
  <si>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</si>
  <si>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</si>
  <si>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</si>
  <si>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</si>
  <si>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</si>
  <si>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</si>
  <si>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</si>
  <si>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</si>
  <si>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</si>
  <si>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</si>
  <si>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</si>
  <si>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</si>
  <si>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</si>
  <si>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</si>
  <si>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</si>
  <si>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</si>
  <si>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</si>
  <si>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</si>
  <si>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</si>
  <si>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</si>
  <si>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</si>
  <si>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</si>
  <si>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</si>
  <si>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</si>
  <si>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岐阜県飛騨市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</si>
  <si>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</si>
  <si>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</si>
  <si>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</si>
  <si>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</si>
  <si>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</si>
  <si>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</si>
  <si>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</si>
  <si>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</si>
  <si>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</si>
  <si>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</si>
  <si>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</si>
  <si>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</si>
  <si>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</si>
  <si>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</si>
  <si>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</si>
  <si>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</si>
  <si>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</si>
  <si>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</si>
  <si>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</si>
  <si>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</si>
  <si>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情報施設特別会計</t>
    <phoneticPr fontId="5"/>
  </si>
  <si>
    <t>給食費特別会計</t>
    <phoneticPr fontId="5"/>
  </si>
  <si>
    <t>駐車場事業特別会計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</si>
  <si>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</si>
  <si>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</si>
  <si>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</si>
  <si>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</si>
  <si>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</si>
  <si>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</si>
  <si>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</si>
  <si>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</si>
  <si>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</si>
  <si>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</si>
  <si>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</si>
  <si>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</si>
  <si>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</si>
  <si>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</si>
  <si>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</si>
  <si>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</si>
  <si>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</si>
  <si>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介護保険特別会計（保険勘定）</t>
    <phoneticPr fontId="5"/>
  </si>
  <si>
    <t>介護保険特別会計（事業勘定）</t>
    <phoneticPr fontId="5"/>
  </si>
  <si>
    <t>水道事業会計</t>
    <phoneticPr fontId="5"/>
  </si>
  <si>
    <t>法適用企業</t>
    <phoneticPr fontId="5"/>
  </si>
  <si>
    <t>国民健康保険病院事業会計</t>
    <phoneticPr fontId="5"/>
  </si>
  <si>
    <t>公共下水道事業特別会計</t>
    <phoneticPr fontId="5"/>
  </si>
  <si>
    <t>法非適用企業</t>
    <phoneticPr fontId="5"/>
  </si>
  <si>
    <t>特定環境保全公共下水道事業特別会計</t>
    <phoneticPr fontId="5"/>
  </si>
  <si>
    <t>農村下水道事業特別会計</t>
    <phoneticPr fontId="5"/>
  </si>
  <si>
    <t>個別排水処理施設事業特別会計</t>
    <phoneticPr fontId="5"/>
  </si>
  <si>
    <t>下水道汚泥処理事業特別会計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</si>
  <si>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</si>
  <si>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</si>
  <si>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</si>
  <si>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</si>
  <si>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</si>
  <si>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</si>
  <si>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</si>
  <si>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</si>
  <si>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</si>
  <si>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</si>
  <si>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</si>
  <si>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</si>
  <si>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</si>
  <si>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</si>
  <si>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</si>
  <si>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</si>
  <si>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</si>
  <si>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</si>
  <si>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</si>
  <si>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</si>
  <si>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</si>
  <si>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</si>
  <si>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</si>
  <si>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</si>
  <si>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</si>
  <si>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</si>
  <si>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</si>
  <si>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</si>
  <si>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</si>
  <si>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</si>
  <si>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</si>
  <si>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</si>
  <si>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</si>
  <si>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</si>
  <si>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</si>
  <si>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</si>
  <si>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</si>
  <si>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</si>
  <si>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</si>
  <si>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</si>
  <si>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</si>
  <si>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</si>
  <si>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</si>
  <si>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</si>
  <si>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</si>
  <si>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</si>
  <si>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</si>
  <si>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</si>
  <si>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</si>
  <si>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</si>
  <si>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</si>
  <si>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</si>
  <si>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</si>
  <si>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</si>
  <si>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</si>
  <si>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</si>
  <si>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</si>
  <si>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</si>
  <si>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</si>
  <si>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</si>
  <si>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農村下水道事業特別会計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</si>
  <si>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</si>
  <si>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特定環境保全公共下水道事業特別会計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</si>
  <si>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</si>
  <si>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</si>
  <si>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</si>
  <si>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</si>
  <si>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</si>
  <si>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</si>
  <si>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</si>
  <si>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</si>
  <si>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</si>
  <si>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</si>
  <si>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</si>
  <si>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</si>
  <si>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</si>
  <si>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</si>
  <si>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</si>
  <si>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</si>
  <si>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</si>
  <si>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</si>
  <si>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</si>
  <si>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</si>
  <si>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</si>
  <si>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</si>
  <si>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</si>
  <si>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</si>
  <si>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</si>
  <si>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</si>
  <si>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</si>
  <si>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</si>
  <si>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</si>
  <si>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</si>
  <si>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</si>
  <si>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</si>
  <si>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</si>
  <si>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</si>
  <si>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</si>
  <si>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</si>
  <si>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</si>
  <si>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</si>
  <si>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</si>
  <si>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</si>
  <si>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</si>
  <si>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</si>
  <si>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</si>
  <si>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</si>
  <si>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</si>
  <si>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</si>
  <si>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</si>
  <si>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</si>
  <si>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</si>
  <si>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</si>
  <si>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</si>
  <si>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</si>
  <si>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</si>
  <si>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</si>
  <si>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</si>
  <si>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</si>
  <si>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</si>
  <si>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</si>
  <si>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</si>
  <si>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</si>
  <si>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</si>
  <si>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</si>
  <si>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</si>
  <si>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</si>
  <si>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</si>
  <si>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</si>
  <si>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</si>
  <si>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</si>
  <si>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</si>
  <si>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</si>
  <si>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</si>
  <si>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</si>
  <si>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</si>
  <si>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</si>
  <si>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</si>
  <si>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</si>
  <si>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</si>
  <si>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</si>
  <si>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</si>
  <si>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</si>
  <si>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</si>
  <si>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</si>
  <si>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</si>
  <si>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6.20</t>
  </si>
  <si>
    <t>国民健康保険病院事業会計</t>
  </si>
  <si>
    <t>水道事業会計</t>
  </si>
  <si>
    <t>一般会計</t>
  </si>
  <si>
    <t>介護保険特別会計（保険勘定）</t>
  </si>
  <si>
    <t>国民健康保険特別会計（事業勘定）</t>
  </si>
  <si>
    <t>情報施設特別会計</t>
  </si>
  <si>
    <t>公共下水道事業特別会計</t>
  </si>
  <si>
    <t>農村下水道事業特別会計</t>
  </si>
  <si>
    <t>その他会計（赤字）</t>
  </si>
  <si>
    <t>▲ 0.00</t>
  </si>
  <si>
    <t>その他会計（黒字）</t>
  </si>
  <si>
    <t>飛騨市土地開発公社</t>
    <rPh sb="0" eb="2">
      <t>ヒダ</t>
    </rPh>
    <rPh sb="2" eb="3">
      <t>シ</t>
    </rPh>
    <rPh sb="3" eb="5">
      <t>トチ</t>
    </rPh>
    <rPh sb="5" eb="7">
      <t>カイハツ</t>
    </rPh>
    <rPh sb="7" eb="9">
      <t>コウシャ</t>
    </rPh>
    <phoneticPr fontId="2"/>
  </si>
  <si>
    <t>飛騨ゆい</t>
    <rPh sb="0" eb="2">
      <t>ヒダ</t>
    </rPh>
    <phoneticPr fontId="2"/>
  </si>
  <si>
    <t>株式会社飛騨の森でクマは踊る</t>
    <rPh sb="0" eb="4">
      <t>カブシキガイシャ</t>
    </rPh>
    <rPh sb="4" eb="6">
      <t>ヒダ</t>
    </rPh>
    <rPh sb="7" eb="8">
      <t>モリ</t>
    </rPh>
    <rPh sb="12" eb="13">
      <t>オド</t>
    </rPh>
    <phoneticPr fontId="2"/>
  </si>
  <si>
    <t>-</t>
    <phoneticPr fontId="2"/>
  </si>
  <si>
    <t>-</t>
    <phoneticPr fontId="2"/>
  </si>
  <si>
    <t>基金繰入120百万円</t>
    <rPh sb="0" eb="2">
      <t>キキン</t>
    </rPh>
    <rPh sb="2" eb="4">
      <t>クリイレ</t>
    </rPh>
    <rPh sb="7" eb="10">
      <t>ヒャクマンエン</t>
    </rPh>
    <phoneticPr fontId="2"/>
  </si>
  <si>
    <t>法非適用企業・基金繰入30百万円</t>
    <rPh sb="7" eb="9">
      <t>キキン</t>
    </rPh>
    <rPh sb="9" eb="11">
      <t>クリイレ</t>
    </rPh>
    <rPh sb="13" eb="16">
      <t>ヒャクマンエン</t>
    </rPh>
    <phoneticPr fontId="5"/>
  </si>
  <si>
    <t>岐阜県市町村退職手当組合</t>
    <rPh sb="0" eb="3">
      <t>ギフケン</t>
    </rPh>
    <rPh sb="3" eb="6">
      <t>シチョウソン</t>
    </rPh>
    <rPh sb="6" eb="8">
      <t>タイショク</t>
    </rPh>
    <rPh sb="8" eb="10">
      <t>テアテ</t>
    </rPh>
    <rPh sb="10" eb="12">
      <t>クミアイ</t>
    </rPh>
    <phoneticPr fontId="2"/>
  </si>
  <si>
    <t>岐阜県市町村会館組合</t>
    <rPh sb="0" eb="3">
      <t>ギフケン</t>
    </rPh>
    <rPh sb="3" eb="6">
      <t>シチョウソン</t>
    </rPh>
    <rPh sb="6" eb="8">
      <t>カイカン</t>
    </rPh>
    <rPh sb="8" eb="10">
      <t>クミアイ</t>
    </rPh>
    <phoneticPr fontId="2"/>
  </si>
  <si>
    <t>飛騨農業共済事務組合</t>
    <rPh sb="0" eb="2">
      <t>ヒダ</t>
    </rPh>
    <rPh sb="2" eb="4">
      <t>ノウギョウ</t>
    </rPh>
    <rPh sb="4" eb="6">
      <t>キョウサイ</t>
    </rPh>
    <rPh sb="6" eb="8">
      <t>ジム</t>
    </rPh>
    <rPh sb="8" eb="10">
      <t>クミアイ</t>
    </rPh>
    <phoneticPr fontId="2"/>
  </si>
  <si>
    <t>岐阜県後期高齢者医療広域連合（一般会計分）</t>
    <rPh sb="0" eb="3">
      <t>ギフケン</t>
    </rPh>
    <rPh sb="3" eb="5">
      <t>コウキ</t>
    </rPh>
    <rPh sb="5" eb="7">
      <t>コウレイ</t>
    </rPh>
    <rPh sb="7" eb="8">
      <t>シャ</t>
    </rPh>
    <rPh sb="8" eb="10">
      <t>イリョウ</t>
    </rPh>
    <rPh sb="10" eb="12">
      <t>コウイキ</t>
    </rPh>
    <rPh sb="12" eb="14">
      <t>レンゴウ</t>
    </rPh>
    <rPh sb="15" eb="17">
      <t>イッパン</t>
    </rPh>
    <rPh sb="17" eb="19">
      <t>カイケイ</t>
    </rPh>
    <rPh sb="19" eb="20">
      <t>ブン</t>
    </rPh>
    <phoneticPr fontId="2"/>
  </si>
  <si>
    <t>岐阜県後期高齢者医療広域連合（特別会計分）</t>
    <rPh sb="0" eb="3">
      <t>ギフケン</t>
    </rPh>
    <rPh sb="3" eb="5">
      <t>コウキ</t>
    </rPh>
    <rPh sb="5" eb="7">
      <t>コウレイ</t>
    </rPh>
    <rPh sb="7" eb="8">
      <t>シャ</t>
    </rPh>
    <rPh sb="8" eb="10">
      <t>イリョウ</t>
    </rPh>
    <rPh sb="10" eb="12">
      <t>コウイキ</t>
    </rPh>
    <rPh sb="12" eb="14">
      <t>レンゴウ</t>
    </rPh>
    <rPh sb="15" eb="17">
      <t>トクベツ</t>
    </rPh>
    <rPh sb="17" eb="19">
      <t>カイケイ</t>
    </rPh>
    <rPh sb="19" eb="20">
      <t>ブン</t>
    </rPh>
    <phoneticPr fontId="2"/>
  </si>
  <si>
    <t>古川国府給食センター利用組合（一般会計分）</t>
    <rPh sb="0" eb="2">
      <t>フルカワ</t>
    </rPh>
    <rPh sb="2" eb="4">
      <t>コクフ</t>
    </rPh>
    <rPh sb="4" eb="6">
      <t>キュウショク</t>
    </rPh>
    <rPh sb="10" eb="12">
      <t>リヨウ</t>
    </rPh>
    <rPh sb="12" eb="14">
      <t>クミアイ</t>
    </rPh>
    <rPh sb="15" eb="17">
      <t>イッパン</t>
    </rPh>
    <rPh sb="17" eb="19">
      <t>カイケイ</t>
    </rPh>
    <rPh sb="19" eb="20">
      <t>ブン</t>
    </rPh>
    <phoneticPr fontId="2"/>
  </si>
  <si>
    <t>古川国府給食センター利用組合（特別会計分）</t>
    <rPh sb="0" eb="2">
      <t>フルカワ</t>
    </rPh>
    <rPh sb="2" eb="4">
      <t>コクフ</t>
    </rPh>
    <rPh sb="4" eb="6">
      <t>キュウショク</t>
    </rPh>
    <rPh sb="10" eb="12">
      <t>リヨウ</t>
    </rPh>
    <rPh sb="12" eb="14">
      <t>クミアイ</t>
    </rPh>
    <rPh sb="15" eb="17">
      <t>トクベツ</t>
    </rPh>
    <rPh sb="17" eb="19">
      <t>カイケイ</t>
    </rPh>
    <rPh sb="19" eb="20">
      <t>ブン</t>
    </rPh>
    <phoneticPr fontId="2"/>
  </si>
  <si>
    <t>-</t>
    <phoneticPr fontId="2"/>
  </si>
  <si>
    <t>-</t>
    <phoneticPr fontId="2"/>
  </si>
  <si>
    <t>基金繰入1,850百万円</t>
    <rPh sb="0" eb="2">
      <t>キキン</t>
    </rPh>
    <rPh sb="2" eb="4">
      <t>クリイレ</t>
    </rPh>
    <rPh sb="9" eb="12">
      <t>ヒャクマンエン</t>
    </rPh>
    <phoneticPr fontId="2"/>
  </si>
  <si>
    <t>-</t>
    <phoneticPr fontId="2"/>
  </si>
  <si>
    <t>法適用企業</t>
    <rPh sb="0" eb="1">
      <t>ホウ</t>
    </rPh>
    <rPh sb="1" eb="3">
      <t>テキヨウ</t>
    </rPh>
    <rPh sb="3" eb="5">
      <t>キギョウ</t>
    </rPh>
    <phoneticPr fontId="2"/>
  </si>
  <si>
    <t>○</t>
    <phoneticPr fontId="2"/>
  </si>
  <si>
    <t>基金繰入925百万円</t>
    <rPh sb="0" eb="2">
      <t>キキン</t>
    </rPh>
    <rPh sb="2" eb="4">
      <t>クリイレ</t>
    </rPh>
    <rPh sb="7" eb="10">
      <t>ヒャクマンエン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</si>
  <si>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</si>
  <si>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</si>
  <si>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</si>
  <si>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</si>
  <si>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</si>
  <si>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</si>
  <si>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</si>
  <si>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</si>
  <si>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</si>
  <si>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実質公債費比率は類似団体と比較して高いものの、将来負担比率は低くなっている。
　実質公債費比率について、元利償還金等は減少傾向にあるが、算入公債費等の減少、普通交付税額、臨時財政対策債発行可能額の減少もあり前年度より0.3ポイント上昇している。今後も、普通交付税の段階的な縮減を見据えて、地方債発行の抑制、交付税措置のある有利な起債の選択に努め、公債費の適正化に取り組んでいく必要がある。</t>
    <phoneticPr fontId="5"/>
  </si>
  <si>
    <t>（　参考　）</t>
    <rPh sb="2" eb="4">
      <t>サンコウ</t>
    </rPh>
    <phoneticPr fontId="5"/>
  </si>
  <si>
    <t>実質公債費比率</t>
    <rPh sb="0" eb="2">
      <t>ジッシツ</t>
    </rPh>
    <rPh sb="2" eb="5">
      <t>コウサイヒ</t>
    </rPh>
    <rPh sb="5" eb="7">
      <t>ヒリツ</t>
    </rPh>
    <phoneticPr fontId="5"/>
  </si>
  <si>
    <t>　地方債残高の減、充当可能財源の増加により将来負担比率は平成27年度以降マイナス「－」となっている。一方、有形固定資産減価償却率は、類似団体内平均よりも高くなっているが、今後も、公共施設等総合管理計画に基づき、老朽化対策に積極的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</si>
</sst>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81768</c:v>
                </c:pt>
                <c:pt idx="4">
                  <c:v>65876</c:v>
                </c:pt>
              </c:numCache>
            </c:numRef>
          </c:val>
          <c:smooth val="0"/>
          <c:extLst>
            <c:ext xmlns:c16="http://schemas.microsoft.com/office/drawing/2014/chart" uri="{C3380CC4-5D6E-409C-BE32-E72D297353CC}">
              <c16:uniqueId val="{00000000-DD7B-4DB3-9554-7B024F02C3D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191266</c:v>
                </c:pt>
                <c:pt idx="1">
                  <c:v>104269</c:v>
                </c:pt>
                <c:pt idx="2">
                  <c:v>97149</c:v>
                </c:pt>
                <c:pt idx="3">
                  <c:v>108989</c:v>
                </c:pt>
                <c:pt idx="4">
                  <c:v>95891</c:v>
                </c:pt>
              </c:numCache>
            </c:numRef>
          </c:val>
          <c:smooth val="0"/>
          <c:extLst>
            <c:ext xmlns:c16="http://schemas.microsoft.com/office/drawing/2014/chart" uri="{C3380CC4-5D6E-409C-BE32-E72D297353CC}">
              <c16:uniqueId val="{00000001-DD7B-4DB3-9554-7B024F02C3D4}"/>
            </c:ext>
          </c:extLst>
        </c:ser>
        <c:dLbls>
          <c:showLegendKey val="0"/>
          <c:showVal val="0"/>
          <c:showCatName val="0"/>
          <c:showSerName val="0"/>
          <c:showPercent val="0"/>
          <c:showBubbleSize val="0"/>
        </c:dLbls>
        <c:marker val="1"/>
        <c:smooth val="0"/>
        <c:axId val="139527296"/>
        <c:axId val="139529216"/>
      </c:lineChart>
      <c:catAx>
        <c:axId val="139527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529216"/>
        <c:crosses val="autoZero"/>
        <c:auto val="1"/>
        <c:lblAlgn val="ctr"/>
        <c:lblOffset val="100"/>
        <c:tickLblSkip val="1"/>
        <c:tickMarkSkip val="1"/>
        <c:noMultiLvlLbl val="0"/>
      </c:catAx>
      <c:valAx>
        <c:axId val="13952921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527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9.67</c:v>
                </c:pt>
                <c:pt idx="1">
                  <c:v>10.66</c:v>
                </c:pt>
                <c:pt idx="2">
                  <c:v>11.96</c:v>
                </c:pt>
                <c:pt idx="3">
                  <c:v>10.58</c:v>
                </c:pt>
                <c:pt idx="4">
                  <c:v>9.75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40.15</c:v>
                </c:pt>
                <c:pt idx="1">
                  <c:v>47.55</c:v>
                </c:pt>
                <c:pt idx="2">
                  <c:v>58.17</c:v>
                </c:pt>
                <c:pt idx="3">
                  <c:v>70.19</c:v>
                </c:pt>
                <c:pt idx="4">
                  <c:v>72.12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1596288"/>
        <c:axId val="131598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2.11</c:v>
                </c:pt>
                <c:pt idx="1">
                  <c:v>4.5599999999999996</c:v>
                </c:pt>
                <c:pt idx="2">
                  <c:v>3.59</c:v>
                </c:pt>
                <c:pt idx="3">
                  <c:v>3.87</c:v>
                </c:pt>
                <c:pt idx="4">
                  <c:v>-6.2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1596288"/>
        <c:axId val="131598208"/>
      </c:lineChart>
      <c:catAx>
        <c:axId val="13159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598208"/>
        <c:crosses val="autoZero"/>
        <c:auto val="1"/>
        <c:lblAlgn val="ctr"/>
        <c:lblOffset val="100"/>
        <c:tickLblSkip val="1"/>
        <c:tickMarkSkip val="1"/>
        <c:noMultiLvlLbl val="0"/>
      </c:catAx>
      <c:valAx>
        <c:axId val="131598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596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0.13</c:v>
                </c:pt>
                <c:pt idx="2">
                  <c:v>#N/A</c:v>
                </c:pt>
                <c:pt idx="3">
                  <c:v>0.12</c:v>
                </c:pt>
                <c:pt idx="4">
                  <c:v>#N/A</c:v>
                </c:pt>
                <c:pt idx="5">
                  <c:v>0.17</c:v>
                </c:pt>
                <c:pt idx="6">
                  <c:v>#N/A</c:v>
                </c:pt>
                <c:pt idx="7">
                  <c:v>0.11</c:v>
                </c:pt>
                <c:pt idx="8">
                  <c:v>#N/A</c:v>
                </c:pt>
                <c:pt idx="9">
                  <c:v>0.09</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農村下水道事業特別会計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0.23</c:v>
                </c:pt>
                <c:pt idx="2">
                  <c:v>#N/A</c:v>
                </c:pt>
                <c:pt idx="3">
                  <c:v>0.11</c:v>
                </c:pt>
                <c:pt idx="4">
                  <c:v>#N/A</c:v>
                </c:pt>
                <c:pt idx="5">
                  <c:v>0.08</c:v>
                </c:pt>
                <c:pt idx="6">
                  <c:v>#N/A</c:v>
                </c:pt>
                <c:pt idx="7">
                  <c:v>0.03</c:v>
                </c:pt>
                <c:pt idx="8">
                  <c:v>#N/A</c:v>
                </c:pt>
                <c:pt idx="9">
                  <c:v>0.08</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情報施設特別会計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0.06</c:v>
                </c:pt>
                <c:pt idx="4">
                  <c:v>#N/A</c:v>
                </c:pt>
                <c:pt idx="5">
                  <c:v>7.0000000000000007E-2</c:v>
                </c:pt>
                <c:pt idx="6">
                  <c:v>#N/A</c:v>
                </c:pt>
                <c:pt idx="7">
                  <c:v>0.11</c:v>
                </c:pt>
                <c:pt idx="8">
                  <c:v>#N/A</c:v>
                </c:pt>
                <c:pt idx="9">
                  <c:v>0.11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1.4</c:v>
                </c:pt>
                <c:pt idx="2">
                  <c:v>#N/A</c:v>
                </c:pt>
                <c:pt idx="3">
                  <c:v>1.57</c:v>
                </c:pt>
                <c:pt idx="4">
                  <c:v>#N/A</c:v>
                </c:pt>
                <c:pt idx="5">
                  <c:v>1.0900000000000001</c:v>
                </c:pt>
                <c:pt idx="6">
                  <c:v>#N/A</c:v>
                </c:pt>
                <c:pt idx="7">
                  <c:v>0.59</c:v>
                </c:pt>
                <c:pt idx="8">
                  <c:v>#N/A</c:v>
                </c:pt>
                <c:pt idx="9">
                  <c:v>0.31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介護保険特別会計（保険勘定）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0.78</c:v>
                </c:pt>
                <c:pt idx="2">
                  <c:v>#N/A</c:v>
                </c:pt>
                <c:pt idx="3">
                  <c:v>0.62</c:v>
                </c:pt>
                <c:pt idx="4">
                  <c:v>#N/A</c:v>
                </c:pt>
                <c:pt idx="5">
                  <c:v>0.95</c:v>
                </c:pt>
                <c:pt idx="6">
                  <c:v>#N/A</c:v>
                </c:pt>
                <c:pt idx="7">
                  <c:v>0.87</c:v>
                </c:pt>
                <c:pt idx="8">
                  <c:v>#N/A</c:v>
                </c:pt>
                <c:pt idx="9">
                  <c:v>0.77</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9.59</c:v>
                </c:pt>
                <c:pt idx="2">
                  <c:v>#N/A</c:v>
                </c:pt>
                <c:pt idx="3">
                  <c:v>10.58</c:v>
                </c:pt>
                <c:pt idx="4">
                  <c:v>#N/A</c:v>
                </c:pt>
                <c:pt idx="5">
                  <c:v>11.87</c:v>
                </c:pt>
                <c:pt idx="6">
                  <c:v>#N/A</c:v>
                </c:pt>
                <c:pt idx="7">
                  <c:v>10.44</c:v>
                </c:pt>
                <c:pt idx="8">
                  <c:v>#N/A</c:v>
                </c:pt>
                <c:pt idx="9">
                  <c:v>9.6199999999999992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8.3800000000000008</c:v>
                </c:pt>
                <c:pt idx="2">
                  <c:v>#N/A</c:v>
                </c:pt>
                <c:pt idx="3">
                  <c:v>9.17</c:v>
                </c:pt>
                <c:pt idx="4">
                  <c:v>#N/A</c:v>
                </c:pt>
                <c:pt idx="5">
                  <c:v>9.9700000000000006</c:v>
                </c:pt>
                <c:pt idx="6">
                  <c:v>#N/A</c:v>
                </c:pt>
                <c:pt idx="7">
                  <c:v>10.52</c:v>
                </c:pt>
                <c:pt idx="8">
                  <c:v>#N/A</c:v>
                </c:pt>
                <c:pt idx="9">
                  <c:v>13.35</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14.07</c:v>
                </c:pt>
                <c:pt idx="2">
                  <c:v>#N/A</c:v>
                </c:pt>
                <c:pt idx="3">
                  <c:v>13.64</c:v>
                </c:pt>
                <c:pt idx="4">
                  <c:v>#N/A</c:v>
                </c:pt>
                <c:pt idx="5">
                  <c:v>14.43</c:v>
                </c:pt>
                <c:pt idx="6">
                  <c:v>#N/A</c:v>
                </c:pt>
                <c:pt idx="7">
                  <c:v>14.71</c:v>
                </c:pt>
                <c:pt idx="8">
                  <c:v>#N/A</c:v>
                </c:pt>
                <c:pt idx="9">
                  <c:v>14.59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9444480"/>
        <c:axId val="149446016"/>
      </c:barChart>
      <c:catAx>
        <c:axId val="14944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446016"/>
        <c:crosses val="autoZero"/>
        <c:auto val="1"/>
        <c:lblAlgn val="ctr"/>
        <c:lblOffset val="100"/>
        <c:tickLblSkip val="1"/>
        <c:tickMarkSkip val="1"/>
        <c:noMultiLvlLbl val="0"/>
      </c:catAx>
      <c:valAx>
        <c:axId val="149446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444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2494</c:v>
                </c:pt>
                <c:pt idx="5">
                  <c:v>2762</c:v>
                </c:pt>
                <c:pt idx="8">
                  <c:v>2887</c:v>
                </c:pt>
                <c:pt idx="11">
                  <c:v>2893</c:v>
                </c:pt>
                <c:pt idx="14">
                  <c:v>2828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61</c:v>
                </c:pt>
                <c:pt idx="3">
                  <c:v>53</c:v>
                </c:pt>
                <c:pt idx="6">
                  <c:v>45</c:v>
                </c:pt>
                <c:pt idx="9">
                  <c:v>44</c:v>
                </c:pt>
                <c:pt idx="12">
                  <c:v>44</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17</c:v>
                </c:pt>
                <c:pt idx="3">
                  <c:v>17</c:v>
                </c:pt>
                <c:pt idx="6">
                  <c:v>17</c:v>
                </c:pt>
                <c:pt idx="9">
                  <c:v>17</c:v>
                </c:pt>
                <c:pt idx="12">
                  <c:v>17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994</c:v>
                </c:pt>
                <c:pt idx="3">
                  <c:v>990</c:v>
                </c:pt>
                <c:pt idx="6">
                  <c:v>975</c:v>
                </c:pt>
                <c:pt idx="9">
                  <c:v>971</c:v>
                </c:pt>
                <c:pt idx="12">
                  <c:v>982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2643</c:v>
                </c:pt>
                <c:pt idx="3">
                  <c:v>2933</c:v>
                </c:pt>
                <c:pt idx="6">
                  <c:v>2971</c:v>
                </c:pt>
                <c:pt idx="9">
                  <c:v>2999</c:v>
                </c:pt>
                <c:pt idx="12">
                  <c:v>2958</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9656704"/>
        <c:axId val="149658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1221</c:v>
                </c:pt>
                <c:pt idx="2">
                  <c:v>#N/A</c:v>
                </c:pt>
                <c:pt idx="3">
                  <c:v>#N/A</c:v>
                </c:pt>
                <c:pt idx="4">
                  <c:v>1231</c:v>
                </c:pt>
                <c:pt idx="5">
                  <c:v>#N/A</c:v>
                </c:pt>
                <c:pt idx="6">
                  <c:v>#N/A</c:v>
                </c:pt>
                <c:pt idx="7">
                  <c:v>1121</c:v>
                </c:pt>
                <c:pt idx="8">
                  <c:v>#N/A</c:v>
                </c:pt>
                <c:pt idx="9">
                  <c:v>#N/A</c:v>
                </c:pt>
                <c:pt idx="10">
                  <c:v>1138</c:v>
                </c:pt>
                <c:pt idx="11">
                  <c:v>#N/A</c:v>
                </c:pt>
                <c:pt idx="12">
                  <c:v>#N/A</c:v>
                </c:pt>
                <c:pt idx="13">
                  <c:v>1173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9656704"/>
        <c:axId val="149658624"/>
      </c:lineChart>
      <c:catAx>
        <c:axId val="14965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658624"/>
        <c:crosses val="autoZero"/>
        <c:auto val="1"/>
        <c:lblAlgn val="ctr"/>
        <c:lblOffset val="100"/>
        <c:tickLblSkip val="1"/>
        <c:tickMarkSkip val="1"/>
        <c:noMultiLvlLbl val="0"/>
      </c:catAx>
      <c:valAx>
        <c:axId val="149658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656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26332</c:v>
                </c:pt>
                <c:pt idx="5">
                  <c:v>26008</c:v>
                </c:pt>
                <c:pt idx="8">
                  <c:v>25050</c:v>
                </c:pt>
                <c:pt idx="11">
                  <c:v>24031</c:v>
                </c:pt>
                <c:pt idx="14">
                  <c:v>22478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722</c:v>
                </c:pt>
                <c:pt idx="5">
                  <c:v>647</c:v>
                </c:pt>
                <c:pt idx="8">
                  <c:v>558</c:v>
                </c:pt>
                <c:pt idx="11">
                  <c:v>453</c:v>
                </c:pt>
                <c:pt idx="14">
                  <c:v>355</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8993</c:v>
                </c:pt>
                <c:pt idx="5">
                  <c:v>10258</c:v>
                </c:pt>
                <c:pt idx="8">
                  <c:v>11193</c:v>
                </c:pt>
                <c:pt idx="11">
                  <c:v>12187</c:v>
                </c:pt>
                <c:pt idx="14">
                  <c:v>12955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3011</c:v>
                </c:pt>
                <c:pt idx="3">
                  <c:v>2944</c:v>
                </c:pt>
                <c:pt idx="6">
                  <c:v>2691</c:v>
                </c:pt>
                <c:pt idx="9">
                  <c:v>2620</c:v>
                </c:pt>
                <c:pt idx="12">
                  <c:v>2535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167</c:v>
                </c:pt>
                <c:pt idx="3">
                  <c:v>150</c:v>
                </c:pt>
                <c:pt idx="6">
                  <c:v>134</c:v>
                </c:pt>
                <c:pt idx="9">
                  <c:v>118</c:v>
                </c:pt>
                <c:pt idx="12">
                  <c:v>101</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13193</c:v>
                </c:pt>
                <c:pt idx="3">
                  <c:v>12792</c:v>
                </c:pt>
                <c:pt idx="6">
                  <c:v>12114</c:v>
                </c:pt>
                <c:pt idx="9">
                  <c:v>11525</c:v>
                </c:pt>
                <c:pt idx="12">
                  <c:v>10498</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306</c:v>
                </c:pt>
                <c:pt idx="3">
                  <c:v>258</c:v>
                </c:pt>
                <c:pt idx="6">
                  <c:v>218</c:v>
                </c:pt>
                <c:pt idx="9">
                  <c:v>177</c:v>
                </c:pt>
                <c:pt idx="12">
                  <c:v>136</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24117</c:v>
                </c:pt>
                <c:pt idx="3">
                  <c:v>22770</c:v>
                </c:pt>
                <c:pt idx="6">
                  <c:v>21837</c:v>
                </c:pt>
                <c:pt idx="9">
                  <c:v>21077</c:v>
                </c:pt>
                <c:pt idx="12">
                  <c:v>19482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9295488"/>
        <c:axId val="149297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4746</c:v>
                </c:pt>
                <c:pt idx="2">
                  <c:v>#N/A</c:v>
                </c:pt>
                <c:pt idx="3">
                  <c:v>#N/A</c:v>
                </c:pt>
                <c:pt idx="4">
                  <c:v>2002</c:v>
                </c:pt>
                <c:pt idx="5">
                  <c:v>#N/A</c:v>
                </c:pt>
                <c:pt idx="6">
                  <c:v>#N/A</c:v>
                </c:pt>
                <c:pt idx="7">
                  <c:v>193</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9295488"/>
        <c:axId val="149297408"/>
      </c:lineChart>
      <c:catAx>
        <c:axId val="14929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9297408"/>
        <c:crosses val="autoZero"/>
        <c:auto val="1"/>
        <c:lblAlgn val="ctr"/>
        <c:lblOffset val="100"/>
        <c:tickLblSkip val="1"/>
        <c:tickMarkSkip val="1"/>
        <c:noMultiLvlLbl val="0"/>
      </c:catAx>
      <c:valAx>
        <c:axId val="149297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295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{B3237365-194B-4F5B-88ED-72679EB71611}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2795-4FB4-B422-100FDE1DA89B}"/>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{D5C33CC2-58F8-499B-B532-A368C00F2689}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2795-4FB4-B422-100FDE1DA89B}"/>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{44C0014C-8AF6-4AFB-9523-E0131405B6E4}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2795-4FB4-B422-100FDE1DA89B}"/>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{5C1D1FCB-2013-41B8-B26D-DB235ACDEE6D}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2795-4FB4-B422-100FDE1DA89B}"/>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{29F46112-251A-42FB-AED7-408782D32A6F}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2795-4FB4-B422-100FDE1DA8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2795-4FB4-B422-100FDE1DA89B}"/>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{760B7253-CCA8-44D0-BC4C-EF5D3928FDBF}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2795-4FB4-B422-100FDE1DA89B}"/>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{6E243E2B-4D7A-4547-8B5E-011AAE931CFC}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2795-4FB4-B422-100FDE1DA89B}"/>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{90D2683B-419C-496D-82DF-B8A05881F24E}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2795-4FB4-B422-100FDE1DA89B}"/>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{914F993A-3B44-40CD-A735-12031A375335}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2795-4FB4-B422-100FDE1DA89B}"/>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{5EC9FC14-38B5-4117-A6E8-5486786FC4F2}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2795-4FB4-B422-100FDE1DA8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c:v>
                </c:pt>
              </c:numCache>
            </c:numRef>
          </c:xVal>
          <c:yVal>
            <c:numRef>
              <c:f>公会計指標分析・財政指標組合せ分析表!$K$55:$O$55</c:f>
              <c:numCache>
                <c:formatCode>#,##0.0;"▲ "#,##0.0</c:formatCode>
                <c:ptCount val="5"/>
                <c:pt idx="3">
                  <c:v>56.8</c:v>
                </c:pt>
              </c:numCache>
            </c:numRef>
          </c:yVal>
          <c:smooth val="0"/>
          <c:extLst>
            <c:ext xmlns:c16="http://schemas.microsoft.com/office/drawing/2014/chart" uri="{C3380CC4-5D6E-409C-BE32-E72D297353CC}">
              <c16:uniqueId val="{0000000B-2795-4FB4-B422-100FDE1DA89B}"/>
            </c:ext>
          </c:extLst>
        </c:ser>
        <c:dLbls>
          <c:showLegendKey val="0"/>
          <c:showVal val="0"/>
          <c:showCatName val="0"/>
          <c:showSerName val="0"/>
          <c:showPercent val="0"/>
          <c:showBubbleSize val="0"/>
        </c:dLbls>
        <c:axId val="72925952"/>
        <c:axId val="72927872"/>
      </c:scatterChart>
      <c:valAx>
        <c:axId val="72925952"/>
        <c:scaling>
          <c:orientation val="minMax"/>
          <c:max val="64.8"/>
          <c:min val="43.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927872"/>
        <c:crosses val="autoZero"/>
        <c:crossBetween val="midCat"/>
      </c:valAx>
      <c:valAx>
        <c:axId val="72927872"/>
        <c:scaling>
          <c:orientation val="minMax"/>
          <c:max val="68.199999999999989"/>
          <c:min val="45.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9259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{62A8AEC7-6BA4-4DC1-B1EF-F995E4E6C2EA}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E4E-4707-BD60-1A0648A0EC17}"/>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{950600A7-4E6B-4901-91A9-23BD9FE4D4C0}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E4E-4707-BD60-1A0648A0EC17}"/>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{34AF5943-561D-4C04-908C-AC4A984C82D7}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E4E-4707-BD60-1A0648A0EC17}"/>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{6893F2DF-5ECB-4A99-AD0B-21ACEE86C2B9}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E4E-4707-BD60-1A0648A0EC17}"/>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{20C32D6E-D3BA-4575-860C-589EDFBB8AC6}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E4E-4707-BD60-1A0648A0EC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13.9</c:v>
                </c:pt>
                <c:pt idx="1">
                  <c:v>13.4</c:v>
                </c:pt>
                <c:pt idx="2">
                  <c:v>12.7</c:v>
                </c:pt>
                <c:pt idx="3">
                  <c:v>12.7</c:v>
                </c:pt>
                <c:pt idx="4">
                  <c:v>13</c:v>
                </c:pt>
              </c:numCache>
            </c:numRef>
          </c:xVal>
          <c:yVal>
            <c:numRef>
              <c:f>公会計指標分析・財政指標組合せ分析表!$K$73:$O$73</c:f>
              <c:numCache>
                <c:formatCode>#,##0.0;"▲ "#,##0.0</c:formatCode>
                <c:ptCount val="5"/>
                <c:pt idx="0">
                  <c:v>49.6</c:v>
                </c:pt>
                <c:pt idx="1">
                  <c:v>20.9</c:v>
                </c:pt>
                <c:pt idx="2">
                  <c:v>2.1</c:v>
                </c:pt>
              </c:numCache>
            </c:numRef>
          </c:yVal>
          <c:smooth val="0"/>
          <c:extLst>
            <c:ext xmlns:c16="http://schemas.microsoft.com/office/drawing/2014/chart" uri="{C3380CC4-5D6E-409C-BE32-E72D297353CC}">
              <c16:uniqueId val="{00000005-7E4E-4707-BD60-1A0648A0EC17}"/>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{3131CE4C-1C33-4D8C-A606-CC2A80BD0DB7}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E4E-4707-BD60-1A0648A0EC17}"/>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{FCA1CDF7-EB5C-4B72-8565-B244F265C013}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E4E-4707-BD60-1A0648A0EC17}"/>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{13ACA449-2943-4EB7-B75C-B494D2B5ABDD}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E4E-4707-BD60-1A0648A0EC17}"/>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{69F54803-EF3F-418D-A11F-65B41BDDC442}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E4E-4707-BD60-1A0648A0EC17}"/>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{B5C7F0EE-41C1-471E-BC0A-9D48589B0FAE}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E4E-4707-BD60-1A0648A0EC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10.199999999999999</c:v>
                </c:pt>
                <c:pt idx="4">
                  <c:v>10</c:v>
                </c:pt>
              </c:numCache>
            </c:numRef>
          </c:xVal>
          <c:yVal>
            <c:numRef>
              <c:f>公会計指標分析・財政指標組合せ分析表!$K$77:$O$77</c:f>
              <c:numCache>
                <c:formatCode>#,##0.0;"▲ "#,##0.0</c:formatCode>
                <c:ptCount val="5"/>
                <c:pt idx="0">
                  <c:v>76.2</c:v>
                </c:pt>
                <c:pt idx="1">
                  <c:v>65.3</c:v>
                </c:pt>
                <c:pt idx="2">
                  <c:v>60.8</c:v>
                </c:pt>
                <c:pt idx="3">
                  <c:v>56.8</c:v>
                </c:pt>
                <c:pt idx="4">
                  <c:v>52.3</c:v>
                </c:pt>
              </c:numCache>
            </c:numRef>
          </c:yVal>
          <c:smooth val="0"/>
          <c:extLst>
            <c:ext xmlns:c16="http://schemas.microsoft.com/office/drawing/2014/chart" uri="{C3380CC4-5D6E-409C-BE32-E72D297353CC}">
              <c16:uniqueId val="{0000000B-7E4E-4707-BD60-1A0648A0EC17}"/>
            </c:ext>
          </c:extLst>
        </c:ser>
        <c:dLbls>
          <c:showLegendKey val="0"/>
          <c:showVal val="0"/>
          <c:showCatName val="0"/>
          <c:showSerName val="0"/>
          <c:showPercent val="0"/>
          <c:showBubbleSize val="0"/>
        </c:dLbls>
        <c:axId val="73142656"/>
        <c:axId val="73144576"/>
      </c:scatterChart>
      <c:valAx>
        <c:axId val="73142656"/>
        <c:scaling>
          <c:orientation val="minMax"/>
          <c:max val="14.299999999999999"/>
          <c:min val="9.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144576"/>
        <c:crosses val="autoZero"/>
        <c:crossBetween val="midCat"/>
      </c:valAx>
      <c:valAx>
        <c:axId val="73144576"/>
        <c:scaling>
          <c:orientation val="minMax"/>
          <c:max val="89"/>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142656"/>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合併後の</a:t>
          </a:r>
          <a:r>
            <a:rPr kumimoji="1" lang="ja-JP" altLang="ja-JP" sz="1400">
              <a:solidFill>
                <a:schemeClr val="dk1"/>
              </a:solidFill>
              <a:effectLst/>
              <a:latin typeface="+mn-lt"/>
              <a:ea typeface="+mn-ea"/>
              <a:cs typeface="+mn-cs"/>
            </a:rPr>
            <a:t>大型投資事業に対する起債償還が本格化し</a:t>
          </a:r>
          <a:r>
            <a:rPr kumimoji="1" lang="ja-JP" altLang="en-US" sz="1400">
              <a:solidFill>
                <a:schemeClr val="dk1"/>
              </a:solidFill>
              <a:effectLst/>
              <a:latin typeface="+mn-lt"/>
              <a:ea typeface="+mn-ea"/>
              <a:cs typeface="+mn-cs"/>
            </a:rPr>
            <a:t>ているものの</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過去に発行した市債の償還終了に伴い、</a:t>
          </a:r>
          <a:r>
            <a:rPr kumimoji="1" lang="ja-JP" altLang="ja-JP" sz="1400">
              <a:solidFill>
                <a:schemeClr val="dk1"/>
              </a:solidFill>
              <a:effectLst/>
              <a:latin typeface="+mn-lt"/>
              <a:ea typeface="+mn-ea"/>
              <a:cs typeface="+mn-cs"/>
            </a:rPr>
            <a:t>元利償還金は前年度と比較し</a:t>
          </a:r>
          <a:r>
            <a:rPr kumimoji="1" lang="en-US" altLang="ja-JP" sz="1400">
              <a:solidFill>
                <a:schemeClr val="dk1"/>
              </a:solidFill>
              <a:effectLst/>
              <a:latin typeface="+mn-lt"/>
              <a:ea typeface="+mn-ea"/>
              <a:cs typeface="+mn-cs"/>
            </a:rPr>
            <a:t>41</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の減</a:t>
          </a:r>
          <a:r>
            <a:rPr kumimoji="1" lang="ja-JP" altLang="ja-JP" sz="1400">
              <a:solidFill>
                <a:schemeClr val="dk1"/>
              </a:solidFill>
              <a:effectLst/>
              <a:latin typeface="+mn-lt"/>
              <a:ea typeface="+mn-ea"/>
              <a:cs typeface="+mn-cs"/>
            </a:rPr>
            <a:t>となっている。一方、</a:t>
          </a:r>
          <a:r>
            <a:rPr kumimoji="1" lang="ja-JP" altLang="en-US" sz="1400">
              <a:solidFill>
                <a:schemeClr val="dk1"/>
              </a:solidFill>
              <a:effectLst/>
              <a:latin typeface="+mn-lt"/>
              <a:ea typeface="+mn-ea"/>
              <a:cs typeface="+mn-cs"/>
            </a:rPr>
            <a:t>市債の償還終了などに伴い</a:t>
          </a:r>
          <a:r>
            <a:rPr kumimoji="1" lang="ja-JP" altLang="ja-JP" sz="1400">
              <a:solidFill>
                <a:schemeClr val="dk1"/>
              </a:solidFill>
              <a:effectLst/>
              <a:latin typeface="+mn-lt"/>
              <a:ea typeface="+mn-ea"/>
              <a:cs typeface="+mn-cs"/>
            </a:rPr>
            <a:t>、算入公債費等の額</a:t>
          </a:r>
          <a:r>
            <a:rPr kumimoji="1" lang="ja-JP" altLang="en-US" sz="1400">
              <a:solidFill>
                <a:schemeClr val="dk1"/>
              </a:solidFill>
              <a:effectLst/>
              <a:latin typeface="+mn-lt"/>
              <a:ea typeface="+mn-ea"/>
              <a:cs typeface="+mn-cs"/>
            </a:rPr>
            <a:t>も</a:t>
          </a:r>
          <a:r>
            <a:rPr kumimoji="1" lang="en-US" altLang="ja-JP" sz="1400">
              <a:solidFill>
                <a:schemeClr val="dk1"/>
              </a:solidFill>
              <a:effectLst/>
              <a:latin typeface="+mn-lt"/>
              <a:ea typeface="+mn-ea"/>
              <a:cs typeface="+mn-cs"/>
            </a:rPr>
            <a:t>65</a:t>
          </a:r>
          <a:r>
            <a:rPr kumimoji="1" lang="ja-JP" altLang="en-US" sz="1400">
              <a:solidFill>
                <a:schemeClr val="dk1"/>
              </a:solidFill>
              <a:effectLst/>
              <a:latin typeface="+mn-lt"/>
              <a:ea typeface="+mn-ea"/>
              <a:cs typeface="+mn-cs"/>
            </a:rPr>
            <a:t>百万円の減</a:t>
          </a:r>
          <a:r>
            <a:rPr kumimoji="1" lang="ja-JP" altLang="ja-JP" sz="1400">
              <a:solidFill>
                <a:schemeClr val="dk1"/>
              </a:solidFill>
              <a:effectLst/>
              <a:latin typeface="+mn-lt"/>
              <a:ea typeface="+mn-ea"/>
              <a:cs typeface="+mn-cs"/>
            </a:rPr>
            <a:t>とな</a:t>
          </a:r>
          <a:r>
            <a:rPr kumimoji="1" lang="ja-JP" altLang="en-US" sz="1400">
              <a:solidFill>
                <a:schemeClr val="dk1"/>
              </a:solidFill>
              <a:effectLst/>
              <a:latin typeface="+mn-lt"/>
              <a:ea typeface="+mn-ea"/>
              <a:cs typeface="+mn-cs"/>
            </a:rPr>
            <a:t>り、元利償還金等を上回る減となったことから、</a:t>
          </a:r>
          <a:r>
            <a:rPr kumimoji="1" lang="ja-JP" altLang="ja-JP" sz="1400">
              <a:solidFill>
                <a:schemeClr val="dk1"/>
              </a:solidFill>
              <a:effectLst/>
              <a:latin typeface="+mn-lt"/>
              <a:ea typeface="+mn-ea"/>
              <a:cs typeface="+mn-cs"/>
            </a:rPr>
            <a:t>実質公債費比率の分子の額は前年度と比較し増となっている。</a:t>
          </a:r>
          <a:endParaRPr lang="ja-JP" altLang="ja-JP" sz="1400">
            <a:effectLst/>
          </a:endParaRPr>
        </a:p>
        <a:p>
          <a:r>
            <a:rPr kumimoji="1" lang="ja-JP" altLang="ja-JP" sz="1400">
              <a:solidFill>
                <a:schemeClr val="dk1"/>
              </a:solidFill>
              <a:effectLst/>
              <a:latin typeface="+mn-lt"/>
              <a:ea typeface="+mn-ea"/>
              <a:cs typeface="+mn-cs"/>
            </a:rPr>
            <a:t>　今後も、将来を見据えた計画的な事業実施</a:t>
          </a:r>
          <a:r>
            <a:rPr kumimoji="1" lang="ja-JP" altLang="en-US" sz="1400">
              <a:solidFill>
                <a:schemeClr val="dk1"/>
              </a:solidFill>
              <a:effectLst/>
              <a:latin typeface="+mn-lt"/>
              <a:ea typeface="+mn-ea"/>
              <a:cs typeface="+mn-cs"/>
            </a:rPr>
            <a:t>や財政構造の健全化を図りながら</a:t>
          </a:r>
          <a:r>
            <a:rPr kumimoji="1" lang="ja-JP" altLang="ja-JP" sz="1400">
              <a:solidFill>
                <a:schemeClr val="dk1"/>
              </a:solidFill>
              <a:effectLst/>
              <a:latin typeface="+mn-lt"/>
              <a:ea typeface="+mn-ea"/>
              <a:cs typeface="+mn-cs"/>
            </a:rPr>
            <a:t>、地方債の発行抑制や算入公債費の有利な起債の選択に努める。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一般会計等に係る地方債の現在高は、借入額に対し償還額が上回ることにより減少し、公営企業債等の繰入見込額も徐々に減少しつつあることから、将来負担額の全体では前年度と比較し</a:t>
          </a:r>
          <a:r>
            <a:rPr kumimoji="1" lang="en-US" altLang="ja-JP" sz="1400">
              <a:solidFill>
                <a:schemeClr val="dk1"/>
              </a:solidFill>
              <a:effectLst/>
              <a:latin typeface="+mn-lt"/>
              <a:ea typeface="+mn-ea"/>
              <a:cs typeface="+mn-cs"/>
            </a:rPr>
            <a:t>27.7</a:t>
          </a:r>
          <a:r>
            <a:rPr kumimoji="1" lang="ja-JP" altLang="ja-JP" sz="1400">
              <a:solidFill>
                <a:schemeClr val="dk1"/>
              </a:solidFill>
              <a:effectLst/>
              <a:latin typeface="+mn-lt"/>
              <a:ea typeface="+mn-ea"/>
              <a:cs typeface="+mn-cs"/>
            </a:rPr>
            <a:t>億円</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減となった。</a:t>
          </a:r>
          <a:endParaRPr lang="ja-JP" altLang="ja-JP" sz="1400">
            <a:effectLst/>
          </a:endParaRPr>
        </a:p>
        <a:p>
          <a:r>
            <a:rPr kumimoji="1" lang="ja-JP" altLang="ja-JP" sz="1400">
              <a:solidFill>
                <a:schemeClr val="dk1"/>
              </a:solidFill>
              <a:effectLst/>
              <a:latin typeface="+mn-lt"/>
              <a:ea typeface="+mn-ea"/>
              <a:cs typeface="+mn-cs"/>
            </a:rPr>
            <a:t>　一方、</a:t>
          </a:r>
          <a:r>
            <a:rPr kumimoji="1" lang="ja-JP" altLang="en-US" sz="1400">
              <a:solidFill>
                <a:schemeClr val="dk1"/>
              </a:solidFill>
              <a:effectLst/>
              <a:latin typeface="+mn-lt"/>
              <a:ea typeface="+mn-ea"/>
              <a:cs typeface="+mn-cs"/>
            </a:rPr>
            <a:t>充当可能財源等については将来の大型投資に備えた特定目的</a:t>
          </a:r>
          <a:r>
            <a:rPr kumimoji="1" lang="ja-JP" altLang="ja-JP" sz="1400">
              <a:solidFill>
                <a:schemeClr val="dk1"/>
              </a:solidFill>
              <a:effectLst/>
              <a:latin typeface="+mn-lt"/>
              <a:ea typeface="+mn-ea"/>
              <a:cs typeface="+mn-cs"/>
            </a:rPr>
            <a:t>基金</a:t>
          </a:r>
          <a:r>
            <a:rPr kumimoji="1" lang="ja-JP" altLang="en-US" sz="1400">
              <a:solidFill>
                <a:schemeClr val="dk1"/>
              </a:solidFill>
              <a:effectLst/>
              <a:latin typeface="+mn-lt"/>
              <a:ea typeface="+mn-ea"/>
              <a:cs typeface="+mn-cs"/>
            </a:rPr>
            <a:t>へ</a:t>
          </a:r>
          <a:r>
            <a:rPr kumimoji="1" lang="ja-JP" altLang="ja-JP" sz="1400">
              <a:solidFill>
                <a:schemeClr val="dk1"/>
              </a:solidFill>
              <a:effectLst/>
              <a:latin typeface="+mn-lt"/>
              <a:ea typeface="+mn-ea"/>
              <a:cs typeface="+mn-cs"/>
            </a:rPr>
            <a:t>の積み増しによ</a:t>
          </a:r>
          <a:r>
            <a:rPr kumimoji="1" lang="ja-JP" altLang="en-US" sz="1400">
              <a:solidFill>
                <a:schemeClr val="dk1"/>
              </a:solidFill>
              <a:effectLst/>
              <a:latin typeface="+mn-lt"/>
              <a:ea typeface="+mn-ea"/>
              <a:cs typeface="+mn-cs"/>
            </a:rPr>
            <a:t>り、</a:t>
          </a:r>
          <a:r>
            <a:rPr kumimoji="1" lang="ja-JP" altLang="ja-JP" sz="1400">
              <a:solidFill>
                <a:schemeClr val="dk1"/>
              </a:solidFill>
              <a:effectLst/>
              <a:latin typeface="+mn-lt"/>
              <a:ea typeface="+mn-ea"/>
              <a:cs typeface="+mn-cs"/>
            </a:rPr>
            <a:t>充当可能基金</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増</a:t>
          </a:r>
          <a:r>
            <a:rPr kumimoji="1" lang="ja-JP" altLang="en-US" sz="1400">
              <a:solidFill>
                <a:schemeClr val="dk1"/>
              </a:solidFill>
              <a:effectLst/>
              <a:latin typeface="+mn-lt"/>
              <a:ea typeface="+mn-ea"/>
              <a:cs typeface="+mn-cs"/>
            </a:rPr>
            <a:t>となったものの</a:t>
          </a:r>
          <a:r>
            <a:rPr kumimoji="1" lang="ja-JP" altLang="ja-JP" sz="1400">
              <a:solidFill>
                <a:schemeClr val="dk1"/>
              </a:solidFill>
              <a:effectLst/>
              <a:latin typeface="+mn-lt"/>
              <a:ea typeface="+mn-ea"/>
              <a:cs typeface="+mn-cs"/>
            </a:rPr>
            <a:t>、基準財政需要額算入見込額が減少し</a:t>
          </a:r>
          <a:r>
            <a:rPr kumimoji="1" lang="ja-JP" altLang="en-US" sz="1400">
              <a:solidFill>
                <a:schemeClr val="dk1"/>
              </a:solidFill>
              <a:effectLst/>
              <a:latin typeface="+mn-lt"/>
              <a:ea typeface="+mn-ea"/>
              <a:cs typeface="+mn-cs"/>
            </a:rPr>
            <a:t>ていることから</a:t>
          </a:r>
          <a:r>
            <a:rPr kumimoji="1" lang="ja-JP" altLang="ja-JP" sz="1400">
              <a:solidFill>
                <a:schemeClr val="dk1"/>
              </a:solidFill>
              <a:effectLst/>
              <a:latin typeface="+mn-lt"/>
              <a:ea typeface="+mn-ea"/>
              <a:cs typeface="+mn-cs"/>
            </a:rPr>
            <a:t>充当可能財源等は</a:t>
          </a:r>
          <a:r>
            <a:rPr kumimoji="1" lang="ja-JP" altLang="en-US" sz="1400">
              <a:solidFill>
                <a:schemeClr val="dk1"/>
              </a:solidFill>
              <a:effectLst/>
              <a:latin typeface="+mn-lt"/>
              <a:ea typeface="+mn-ea"/>
              <a:cs typeface="+mn-cs"/>
            </a:rPr>
            <a:t>前年度と比較し</a:t>
          </a:r>
          <a:r>
            <a:rPr kumimoji="1" lang="en-US" altLang="ja-JP" sz="1400">
              <a:solidFill>
                <a:schemeClr val="dk1"/>
              </a:solidFill>
              <a:effectLst/>
              <a:latin typeface="+mn-lt"/>
              <a:ea typeface="+mn-ea"/>
              <a:cs typeface="+mn-cs"/>
            </a:rPr>
            <a:t>8.8</a:t>
          </a:r>
          <a:r>
            <a:rPr kumimoji="1" lang="ja-JP" altLang="ja-JP" sz="1400">
              <a:solidFill>
                <a:schemeClr val="dk1"/>
              </a:solidFill>
              <a:effectLst/>
              <a:latin typeface="+mn-lt"/>
              <a:ea typeface="+mn-ea"/>
              <a:cs typeface="+mn-cs"/>
            </a:rPr>
            <a:t>億円</a:t>
          </a:r>
          <a:r>
            <a:rPr kumimoji="1" lang="ja-JP" altLang="en-US" sz="1400">
              <a:solidFill>
                <a:schemeClr val="dk1"/>
              </a:solidFill>
              <a:effectLst/>
              <a:latin typeface="+mn-lt"/>
              <a:ea typeface="+mn-ea"/>
              <a:cs typeface="+mn-cs"/>
            </a:rPr>
            <a:t>の減</a:t>
          </a:r>
          <a:r>
            <a:rPr kumimoji="1" lang="ja-JP" altLang="ja-JP" sz="1400">
              <a:solidFill>
                <a:schemeClr val="dk1"/>
              </a:solidFill>
              <a:effectLst/>
              <a:latin typeface="+mn-lt"/>
              <a:ea typeface="+mn-ea"/>
              <a:cs typeface="+mn-cs"/>
            </a:rPr>
            <a:t>となった。</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以上のことから、前年度に続き</a:t>
          </a:r>
          <a:r>
            <a:rPr kumimoji="1" lang="ja-JP" altLang="ja-JP" sz="1400">
              <a:solidFill>
                <a:schemeClr val="dk1"/>
              </a:solidFill>
              <a:effectLst/>
              <a:latin typeface="+mn-lt"/>
              <a:ea typeface="+mn-ea"/>
              <a:cs typeface="+mn-cs"/>
            </a:rPr>
            <a:t>将来負担額を充当可能財源が上回る結果とな</a:t>
          </a:r>
          <a:r>
            <a:rPr kumimoji="1" lang="ja-JP" altLang="en-US" sz="1400">
              <a:solidFill>
                <a:schemeClr val="dk1"/>
              </a:solidFill>
              <a:effectLst/>
              <a:latin typeface="+mn-lt"/>
              <a:ea typeface="+mn-ea"/>
              <a:cs typeface="+mn-cs"/>
            </a:rPr>
            <a:t>り、将来負担比率は低い水準を維持している。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岐阜県飛騨市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25,127
25,003
792.53
19,151,302
17,961,080
1,106,027
11,344,098
19,481,975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4" name="正方形/長方形 23"/>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5" name="正方形/長方形 24"/>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6" name="正方形/長方形 25"/>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4" name="テキスト ボックス 33"/>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5" name="テキスト ボックス 34"/>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6" name="テキスト ボックス 35"/>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7" name="テキスト ボックス 36"/>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0" name="正方形/長方形 39"/>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全国平均とほぼ同じであるものの、類似団体平均よりは高い水準にある。特に道路、体育施設、福祉施設、消防施設での有形固定資産減価償却率が高くなっており、今後も平成</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年</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月に策定した公共施設等総合管理計画に基づいた計画的な保全管理・長寿命化対策が重要となってくる。</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3" name="テキスト ボックス 52"/>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4" name="直線コネクタ 53"/>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5" name="テキスト ボックス 54"/>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6" name="直線コネクタ 55"/>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7" name="テキスト ボックス 56"/>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9" name="テキスト ボックス 58"/>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0" name="直線コネクタ 59"/>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1" name="テキスト ボックス 60"/>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2" name="直線コネクタ 61"/>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3" name="テキスト ボックス 62"/>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5" name="テキスト ボックス 64"/>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136525</xdr:rowOff>
    </xdr:from>
    <xdr:to>
      <xdr:col>3</xdr:col>
      <xdr:colOff>1170940</xdr:colOff>
      <xdr:row>33</xdr:row>
      <xdr:rowOff>169333</xdr:rowOff>
    </xdr:to>
    <xdr:cxnSp macro="">
      <xdr:nvCxnSpPr>
        <xdr:cNvPr id="67" name="直線コネクタ 66"/>
        <xdr:cNvCxnSpPr/>
      </xdr:nvCxnSpPr>
      <xdr:spPr>
        <a:xfrm flipV="1">
          <a:off x="4760595" y="5546725"/>
          <a:ext cx="1270" cy="106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1710</xdr:rowOff>
    </xdr:from>
    <xdr:ext cx="405111" cy="259045"/>
    <xdr:sp macro="" textlink="">
      <xdr:nvSpPr>
        <xdr:cNvPr id="68" name="有形固定資産減価償却率最小値テキスト"/>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3</xdr:col>
      <xdr:colOff>1082675</xdr:colOff>
      <xdr:row>33</xdr:row>
      <xdr:rowOff>169333</xdr:rowOff>
    </xdr:from>
    <xdr:to>
      <xdr:col>3</xdr:col>
      <xdr:colOff>1260475</xdr:colOff>
      <xdr:row>33</xdr:row>
      <xdr:rowOff>169333</xdr:rowOff>
    </xdr:to>
    <xdr:cxnSp macro="">
      <xdr:nvCxnSpPr>
        <xdr:cNvPr id="69" name="直線コネクタ 68"/>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83202</xdr:rowOff>
    </xdr:from>
    <xdr:ext cx="405111" cy="259045"/>
    <xdr:sp macro="" textlink="">
      <xdr:nvSpPr>
        <xdr:cNvPr id="70" name="有形固定資産減価償却率最大値テキスト"/>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a:t>
          </a:r>
          <a:endParaRPr kumimoji="1" lang="ja-JP" altLang="en-US" sz="1000" b="1">
            <a:latin typeface="ＭＳ Ｐゴシック"/>
          </a:endParaRPr>
        </a:p>
      </xdr:txBody>
    </xdr:sp>
    <xdr:clientData/>
  </xdr:oneCellAnchor>
  <xdr:twoCellAnchor>
    <xdr:from>
      <xdr:col>3</xdr:col>
      <xdr:colOff>1082675</xdr:colOff>
      <xdr:row>27</xdr:row>
      <xdr:rowOff>136525</xdr:rowOff>
    </xdr:from>
    <xdr:to>
      <xdr:col>3</xdr:col>
      <xdr:colOff>1260475</xdr:colOff>
      <xdr:row>27</xdr:row>
      <xdr:rowOff>136525</xdr:rowOff>
    </xdr:to>
    <xdr:cxnSp macro="">
      <xdr:nvCxnSpPr>
        <xdr:cNvPr id="71" name="直線コネクタ 70"/>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34307</xdr:rowOff>
    </xdr:from>
    <xdr:ext cx="405111" cy="259045"/>
    <xdr:sp macro="" textlink="">
      <xdr:nvSpPr>
        <xdr:cNvPr id="72"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3" name="フローチャート : 判断 72"/>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84667</xdr:rowOff>
    </xdr:from>
    <xdr:to>
      <xdr:col>3</xdr:col>
      <xdr:colOff>511175</xdr:colOff>
      <xdr:row>30</xdr:row>
      <xdr:rowOff>14817</xdr:rowOff>
    </xdr:to>
    <xdr:sp macro="" textlink="">
      <xdr:nvSpPr>
        <xdr:cNvPr id="74" name="フローチャート : 判断 73"/>
        <xdr:cNvSpPr/>
      </xdr:nvSpPr>
      <xdr:spPr>
        <a:xfrm>
          <a:off x="4000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148167</xdr:rowOff>
    </xdr:from>
    <xdr:to>
      <xdr:col>3</xdr:col>
      <xdr:colOff>511175</xdr:colOff>
      <xdr:row>29</xdr:row>
      <xdr:rowOff>78317</xdr:rowOff>
    </xdr:to>
    <xdr:sp macro="" textlink="">
      <xdr:nvSpPr>
        <xdr:cNvPr id="80" name="円/楕円 79"/>
        <xdr:cNvSpPr/>
      </xdr:nvSpPr>
      <xdr:spPr>
        <a:xfrm>
          <a:off x="4000500" y="57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5944</xdr:rowOff>
    </xdr:from>
    <xdr:ext cx="405111" cy="259045"/>
    <xdr:sp macro="" textlink="">
      <xdr:nvSpPr>
        <xdr:cNvPr id="81" name="n_1aveValue有形固定資産減価償却率"/>
        <xdr:cNvSpPr txBox="1"/>
      </xdr:nvSpPr>
      <xdr:spPr>
        <a:xfrm>
          <a:off x="3836043" y="593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94844</xdr:rowOff>
    </xdr:from>
    <xdr:ext cx="405111" cy="259045"/>
    <xdr:sp macro="" textlink="">
      <xdr:nvSpPr>
        <xdr:cNvPr id="82" name="n_1mainValue有形固定資産減価償却率"/>
        <xdr:cNvSpPr txBox="1"/>
      </xdr:nvSpPr>
      <xdr:spPr>
        <a:xfrm>
          <a:off x="3836043" y="5505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岐阜県飛騨市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25,127
25,003
792.53
19,151,302
17,961,080
1,106,027
11,344,098
19,481,975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41</xdr:row>
      <xdr:rowOff>133350</xdr:rowOff>
    </xdr:from>
    <xdr:to>
      <xdr:col>7</xdr:col>
      <xdr:colOff>638175</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40</xdr:row>
      <xdr:rowOff>162577</xdr:rowOff>
    </xdr:from>
    <xdr:ext cx="338939" cy="259045"/>
    <xdr:sp macro="" textlink="">
      <xdr:nvSpPr>
        <xdr:cNvPr id="44" name="テキスト ボックス 43"/>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62484</xdr:rowOff>
    </xdr:from>
    <xdr:to>
      <xdr:col>6</xdr:col>
      <xdr:colOff>510540</xdr:colOff>
      <xdr:row>40</xdr:row>
      <xdr:rowOff>57912</xdr:rowOff>
    </xdr:to>
    <xdr:cxnSp macro="">
      <xdr:nvCxnSpPr>
        <xdr:cNvPr id="54" name="直線コネクタ 53"/>
        <xdr:cNvCxnSpPr/>
      </xdr:nvCxnSpPr>
      <xdr:spPr>
        <a:xfrm flipV="1">
          <a:off x="4634865" y="572033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61739</xdr:rowOff>
    </xdr:from>
    <xdr:ext cx="405111" cy="259045"/>
    <xdr:sp macro="" textlink="">
      <xdr:nvSpPr>
        <xdr:cNvPr id="55" name="【道路】&#10;有形固定資産減価償却率最小値テキスト"/>
        <xdr:cNvSpPr txBox="1"/>
      </xdr:nvSpPr>
      <xdr:spPr>
        <a:xfrm>
          <a:off x="4724400" y="691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6</xdr:col>
      <xdr:colOff>422275</xdr:colOff>
      <xdr:row>40</xdr:row>
      <xdr:rowOff>57912</xdr:rowOff>
    </xdr:from>
    <xdr:to>
      <xdr:col>6</xdr:col>
      <xdr:colOff>600075</xdr:colOff>
      <xdr:row>40</xdr:row>
      <xdr:rowOff>57912</xdr:rowOff>
    </xdr:to>
    <xdr:cxnSp macro="">
      <xdr:nvCxnSpPr>
        <xdr:cNvPr id="56" name="直線コネクタ 55"/>
        <xdr:cNvCxnSpPr/>
      </xdr:nvCxnSpPr>
      <xdr:spPr>
        <a:xfrm>
          <a:off x="4546600" y="691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9161</xdr:rowOff>
    </xdr:from>
    <xdr:ext cx="405111" cy="259045"/>
    <xdr:sp macro="" textlink="">
      <xdr:nvSpPr>
        <xdr:cNvPr id="57" name="【道路】&#10;有形固定資産減価償却率最大値テキスト"/>
        <xdr:cNvSpPr txBox="1"/>
      </xdr:nvSpPr>
      <xdr:spPr>
        <a:xfrm>
          <a:off x="4724400" y="549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33</xdr:row>
      <xdr:rowOff>62484</xdr:rowOff>
    </xdr:from>
    <xdr:to>
      <xdr:col>6</xdr:col>
      <xdr:colOff>600075</xdr:colOff>
      <xdr:row>33</xdr:row>
      <xdr:rowOff>62484</xdr:rowOff>
    </xdr:to>
    <xdr:cxnSp macro="">
      <xdr:nvCxnSpPr>
        <xdr:cNvPr id="58" name="直線コネクタ 57"/>
        <xdr:cNvCxnSpPr/>
      </xdr:nvCxnSpPr>
      <xdr:spPr>
        <a:xfrm>
          <a:off x="4546600" y="572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86123</xdr:rowOff>
    </xdr:from>
    <xdr:ext cx="405111" cy="259045"/>
    <xdr:sp macro="" textlink="">
      <xdr:nvSpPr>
        <xdr:cNvPr id="59" name="【道路】&#10;有形固定資産減価償却率平均値テキスト"/>
        <xdr:cNvSpPr txBox="1"/>
      </xdr:nvSpPr>
      <xdr:spPr>
        <a:xfrm>
          <a:off x="4724400" y="5915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107696</xdr:rowOff>
    </xdr:from>
    <xdr:to>
      <xdr:col>6</xdr:col>
      <xdr:colOff>561975</xdr:colOff>
      <xdr:row>35</xdr:row>
      <xdr:rowOff>37846</xdr:rowOff>
    </xdr:to>
    <xdr:sp macro="" textlink="">
      <xdr:nvSpPr>
        <xdr:cNvPr id="60" name="フローチャート : 判断 59"/>
        <xdr:cNvSpPr/>
      </xdr:nvSpPr>
      <xdr:spPr>
        <a:xfrm>
          <a:off x="4584700" y="593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77978</xdr:rowOff>
    </xdr:from>
    <xdr:to>
      <xdr:col>5</xdr:col>
      <xdr:colOff>409575</xdr:colOff>
      <xdr:row>35</xdr:row>
      <xdr:rowOff>8128</xdr:rowOff>
    </xdr:to>
    <xdr:sp macro="" textlink="">
      <xdr:nvSpPr>
        <xdr:cNvPr id="61" name="フローチャート : 判断 60"/>
        <xdr:cNvSpPr/>
      </xdr:nvSpPr>
      <xdr:spPr>
        <a:xfrm>
          <a:off x="3746500" y="590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7112</xdr:rowOff>
    </xdr:from>
    <xdr:to>
      <xdr:col>5</xdr:col>
      <xdr:colOff>409575</xdr:colOff>
      <xdr:row>33</xdr:row>
      <xdr:rowOff>108712</xdr:rowOff>
    </xdr:to>
    <xdr:sp macro="" textlink="">
      <xdr:nvSpPr>
        <xdr:cNvPr id="67" name="円/楕円 66"/>
        <xdr:cNvSpPr/>
      </xdr:nvSpPr>
      <xdr:spPr>
        <a:xfrm>
          <a:off x="3746500" y="566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170705</xdr:rowOff>
    </xdr:from>
    <xdr:ext cx="405111" cy="259045"/>
    <xdr:sp macro="" textlink="">
      <xdr:nvSpPr>
        <xdr:cNvPr id="68" name="n_1aveValue【道路】&#10;有形固定資産減価償却率"/>
        <xdr:cNvSpPr txBox="1"/>
      </xdr:nvSpPr>
      <xdr:spPr>
        <a:xfrm>
          <a:off x="3582043" y="6000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31</xdr:row>
      <xdr:rowOff>125239</xdr:rowOff>
    </xdr:from>
    <xdr:ext cx="405111" cy="259045"/>
    <xdr:sp macro="" textlink="">
      <xdr:nvSpPr>
        <xdr:cNvPr id="69" name="n_1mainValue【道路】&#10;有形固定資産減価償却率"/>
        <xdr:cNvSpPr txBox="1"/>
      </xdr:nvSpPr>
      <xdr:spPr>
        <a:xfrm>
          <a:off x="3582043" y="5440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0" name="正方形/長方形 6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7" name="正方形/長方形 7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8" name="テキスト ボックス 7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0" name="テキスト ボックス 7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2" name="テキスト ボックス 81"/>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46939</xdr:rowOff>
    </xdr:from>
    <xdr:to>
      <xdr:col>15</xdr:col>
      <xdr:colOff>180340</xdr:colOff>
      <xdr:row>42</xdr:row>
      <xdr:rowOff>27920</xdr:rowOff>
    </xdr:to>
    <xdr:cxnSp macro="">
      <xdr:nvCxnSpPr>
        <xdr:cNvPr id="92" name="直線コネクタ 91"/>
        <xdr:cNvCxnSpPr/>
      </xdr:nvCxnSpPr>
      <xdr:spPr>
        <a:xfrm flipV="1">
          <a:off x="10476865" y="5876239"/>
          <a:ext cx="0" cy="135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31747</xdr:rowOff>
    </xdr:from>
    <xdr:ext cx="469744" cy="259045"/>
    <xdr:sp macro="" textlink="">
      <xdr:nvSpPr>
        <xdr:cNvPr id="93" name="【道路】&#10;一人当たり延長最小値テキスト"/>
        <xdr:cNvSpPr txBox="1"/>
      </xdr:nvSpPr>
      <xdr:spPr>
        <a:xfrm>
          <a:off x="10566400" y="723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8.556</a:t>
          </a:r>
          <a:endParaRPr kumimoji="1" lang="ja-JP" altLang="en-US" sz="1000" b="1">
            <a:latin typeface="ＭＳ Ｐゴシック"/>
          </a:endParaRPr>
        </a:p>
      </xdr:txBody>
    </xdr:sp>
    <xdr:clientData/>
  </xdr:oneCellAnchor>
  <xdr:twoCellAnchor>
    <xdr:from>
      <xdr:col>15</xdr:col>
      <xdr:colOff>92075</xdr:colOff>
      <xdr:row>42</xdr:row>
      <xdr:rowOff>27920</xdr:rowOff>
    </xdr:from>
    <xdr:to>
      <xdr:col>15</xdr:col>
      <xdr:colOff>269875</xdr:colOff>
      <xdr:row>42</xdr:row>
      <xdr:rowOff>27920</xdr:rowOff>
    </xdr:to>
    <xdr:cxnSp macro="">
      <xdr:nvCxnSpPr>
        <xdr:cNvPr id="94" name="直線コネクタ 93"/>
        <xdr:cNvCxnSpPr/>
      </xdr:nvCxnSpPr>
      <xdr:spPr>
        <a:xfrm>
          <a:off x="10388600" y="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165066</xdr:rowOff>
    </xdr:from>
    <xdr:ext cx="534377" cy="259045"/>
    <xdr:sp macro="" textlink="">
      <xdr:nvSpPr>
        <xdr:cNvPr id="95" name="【道路】&#10;一人当たり延長最大値テキスト"/>
        <xdr:cNvSpPr txBox="1"/>
      </xdr:nvSpPr>
      <xdr:spPr>
        <a:xfrm>
          <a:off x="10566400" y="565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38.140</a:t>
          </a:r>
          <a:endParaRPr kumimoji="1" lang="ja-JP" altLang="en-US" sz="1000" b="1">
            <a:latin typeface="ＭＳ Ｐゴシック"/>
          </a:endParaRPr>
        </a:p>
      </xdr:txBody>
    </xdr:sp>
    <xdr:clientData/>
  </xdr:oneCellAnchor>
  <xdr:twoCellAnchor>
    <xdr:from>
      <xdr:col>15</xdr:col>
      <xdr:colOff>92075</xdr:colOff>
      <xdr:row>34</xdr:row>
      <xdr:rowOff>46939</xdr:rowOff>
    </xdr:from>
    <xdr:to>
      <xdr:col>15</xdr:col>
      <xdr:colOff>269875</xdr:colOff>
      <xdr:row>34</xdr:row>
      <xdr:rowOff>46939</xdr:rowOff>
    </xdr:to>
    <xdr:cxnSp macro="">
      <xdr:nvCxnSpPr>
        <xdr:cNvPr id="96" name="直線コネクタ 95"/>
        <xdr:cNvCxnSpPr/>
      </xdr:nvCxnSpPr>
      <xdr:spPr>
        <a:xfrm>
          <a:off x="10388600" y="587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144508</xdr:rowOff>
    </xdr:from>
    <xdr:ext cx="534377" cy="259045"/>
    <xdr:sp macro="" textlink="">
      <xdr:nvSpPr>
        <xdr:cNvPr id="97" name="【道路】&#10;一人当たり延長平均値テキスト"/>
        <xdr:cNvSpPr txBox="1"/>
      </xdr:nvSpPr>
      <xdr:spPr>
        <a:xfrm>
          <a:off x="10566400" y="6659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19.423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166081</xdr:rowOff>
    </xdr:from>
    <xdr:to>
      <xdr:col>15</xdr:col>
      <xdr:colOff>231775</xdr:colOff>
      <xdr:row>39</xdr:row>
      <xdr:rowOff>96231</xdr:rowOff>
    </xdr:to>
    <xdr:sp macro="" textlink="">
      <xdr:nvSpPr>
        <xdr:cNvPr id="98" name="フローチャート : 判断 97"/>
        <xdr:cNvSpPr/>
      </xdr:nvSpPr>
      <xdr:spPr>
        <a:xfrm>
          <a:off x="10426700" y="668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123378</xdr:rowOff>
    </xdr:from>
    <xdr:to>
      <xdr:col>14</xdr:col>
      <xdr:colOff>79375</xdr:colOff>
      <xdr:row>40</xdr:row>
      <xdr:rowOff>53528</xdr:rowOff>
    </xdr:to>
    <xdr:sp macro="" textlink="">
      <xdr:nvSpPr>
        <xdr:cNvPr id="99" name="フローチャート : 判断 98"/>
        <xdr:cNvSpPr/>
      </xdr:nvSpPr>
      <xdr:spPr>
        <a:xfrm>
          <a:off x="9588500" y="680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67280</xdr:rowOff>
    </xdr:from>
    <xdr:to>
      <xdr:col>14</xdr:col>
      <xdr:colOff>79375</xdr:colOff>
      <xdr:row>34</xdr:row>
      <xdr:rowOff>168880</xdr:rowOff>
    </xdr:to>
    <xdr:sp macro="" textlink="">
      <xdr:nvSpPr>
        <xdr:cNvPr id="105" name="円/楕円 104"/>
        <xdr:cNvSpPr/>
      </xdr:nvSpPr>
      <xdr:spPr>
        <a:xfrm>
          <a:off x="9588500" y="589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44655</xdr:rowOff>
    </xdr:from>
    <xdr:ext cx="534377" cy="259045"/>
    <xdr:sp macro="" textlink="">
      <xdr:nvSpPr>
        <xdr:cNvPr id="106" name="n_1aveValue【道路】&#10;一人当たり延長"/>
        <xdr:cNvSpPr txBox="1"/>
      </xdr:nvSpPr>
      <xdr:spPr>
        <a:xfrm>
          <a:off x="9359410" y="690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16.607</a:t>
          </a:r>
          <a:endParaRPr kumimoji="1" lang="ja-JP" altLang="en-US" sz="1000" b="1">
            <a:solidFill>
              <a:srgbClr val="000080"/>
            </a:solidFill>
            <a:latin typeface="ＭＳ Ｐゴシック"/>
          </a:endParaRPr>
        </a:p>
      </xdr:txBody>
    </xdr:sp>
    <xdr:clientData/>
  </xdr:oneCellAnchor>
  <xdr:oneCellAnchor>
    <xdr:from>
      <xdr:col>13</xdr:col>
      <xdr:colOff>434485</xdr:colOff>
      <xdr:row>33</xdr:row>
      <xdr:rowOff>13957</xdr:rowOff>
    </xdr:from>
    <xdr:ext cx="534377" cy="259045"/>
    <xdr:sp macro="" textlink="">
      <xdr:nvSpPr>
        <xdr:cNvPr id="107" name="n_1mainValue【道路】&#10;一人当たり延長"/>
        <xdr:cNvSpPr txBox="1"/>
      </xdr:nvSpPr>
      <xdr:spPr>
        <a:xfrm>
          <a:off x="9359410" y="567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8" name="テキスト ボックス 11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9" name="直線コネクタ 11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0" name="テキスト ボックス 11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1" name="直線コネクタ 12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2" name="テキスト ボックス 12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3" name="直線コネクタ 12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4" name="テキスト ボックス 12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5" name="直線コネクタ 12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6" name="テキスト ボックス 12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84582</xdr:rowOff>
    </xdr:from>
    <xdr:to>
      <xdr:col>6</xdr:col>
      <xdr:colOff>510540</xdr:colOff>
      <xdr:row>63</xdr:row>
      <xdr:rowOff>57150</xdr:rowOff>
    </xdr:to>
    <xdr:cxnSp macro="">
      <xdr:nvCxnSpPr>
        <xdr:cNvPr id="130" name="直線コネクタ 129"/>
        <xdr:cNvCxnSpPr/>
      </xdr:nvCxnSpPr>
      <xdr:spPr>
        <a:xfrm flipV="1">
          <a:off x="4634865" y="951433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60977</xdr:rowOff>
    </xdr:from>
    <xdr:ext cx="405111" cy="259045"/>
    <xdr:sp macro="" textlink="">
      <xdr:nvSpPr>
        <xdr:cNvPr id="131" name="【橋りょう・トンネル】&#10;有形固定資産減価償却率最小値テキスト"/>
        <xdr:cNvSpPr txBox="1"/>
      </xdr:nvSpPr>
      <xdr:spPr>
        <a:xfrm>
          <a:off x="47244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422275</xdr:colOff>
      <xdr:row>63</xdr:row>
      <xdr:rowOff>57150</xdr:rowOff>
    </xdr:from>
    <xdr:to>
      <xdr:col>6</xdr:col>
      <xdr:colOff>600075</xdr:colOff>
      <xdr:row>63</xdr:row>
      <xdr:rowOff>57150</xdr:rowOff>
    </xdr:to>
    <xdr:cxnSp macro="">
      <xdr:nvCxnSpPr>
        <xdr:cNvPr id="132" name="直線コネクタ 131"/>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31259</xdr:rowOff>
    </xdr:from>
    <xdr:ext cx="405111" cy="259045"/>
    <xdr:sp macro="" textlink="">
      <xdr:nvSpPr>
        <xdr:cNvPr id="133" name="【橋りょう・トンネル】&#10;有形固定資産減価償却率最大値テキスト"/>
        <xdr:cNvSpPr txBox="1"/>
      </xdr:nvSpPr>
      <xdr:spPr>
        <a:xfrm>
          <a:off x="47244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6</xdr:col>
      <xdr:colOff>422275</xdr:colOff>
      <xdr:row>55</xdr:row>
      <xdr:rowOff>84582</xdr:rowOff>
    </xdr:from>
    <xdr:to>
      <xdr:col>6</xdr:col>
      <xdr:colOff>600075</xdr:colOff>
      <xdr:row>55</xdr:row>
      <xdr:rowOff>84582</xdr:rowOff>
    </xdr:to>
    <xdr:cxnSp macro="">
      <xdr:nvCxnSpPr>
        <xdr:cNvPr id="134" name="直線コネクタ 133"/>
        <xdr:cNvCxnSpPr/>
      </xdr:nvCxnSpPr>
      <xdr:spPr>
        <a:xfrm>
          <a:off x="4546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119651</xdr:rowOff>
    </xdr:from>
    <xdr:ext cx="405111" cy="259045"/>
    <xdr:sp macro="" textlink="">
      <xdr:nvSpPr>
        <xdr:cNvPr id="135" name="【橋りょう・トンネル】&#10;有形固定資産減価償却率平均値テキスト"/>
        <xdr:cNvSpPr txBox="1"/>
      </xdr:nvSpPr>
      <xdr:spPr>
        <a:xfrm>
          <a:off x="4724400" y="10063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141224</xdr:rowOff>
    </xdr:from>
    <xdr:to>
      <xdr:col>6</xdr:col>
      <xdr:colOff>561975</xdr:colOff>
      <xdr:row>59</xdr:row>
      <xdr:rowOff>71374</xdr:rowOff>
    </xdr:to>
    <xdr:sp macro="" textlink="">
      <xdr:nvSpPr>
        <xdr:cNvPr id="136" name="フローチャート : 判断 135"/>
        <xdr:cNvSpPr/>
      </xdr:nvSpPr>
      <xdr:spPr>
        <a:xfrm>
          <a:off x="4584700" y="1008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42926</xdr:rowOff>
    </xdr:from>
    <xdr:to>
      <xdr:col>5</xdr:col>
      <xdr:colOff>409575</xdr:colOff>
      <xdr:row>59</xdr:row>
      <xdr:rowOff>144526</xdr:rowOff>
    </xdr:to>
    <xdr:sp macro="" textlink="">
      <xdr:nvSpPr>
        <xdr:cNvPr id="137" name="フローチャート : 判断 136"/>
        <xdr:cNvSpPr/>
      </xdr:nvSpPr>
      <xdr:spPr>
        <a:xfrm>
          <a:off x="3746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90932</xdr:rowOff>
    </xdr:from>
    <xdr:to>
      <xdr:col>5</xdr:col>
      <xdr:colOff>409575</xdr:colOff>
      <xdr:row>63</xdr:row>
      <xdr:rowOff>21082</xdr:rowOff>
    </xdr:to>
    <xdr:sp macro="" textlink="">
      <xdr:nvSpPr>
        <xdr:cNvPr id="143" name="円/楕円 142"/>
        <xdr:cNvSpPr/>
      </xdr:nvSpPr>
      <xdr:spPr>
        <a:xfrm>
          <a:off x="3746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161053</xdr:rowOff>
    </xdr:from>
    <xdr:ext cx="405111" cy="259045"/>
    <xdr:sp macro="" textlink="">
      <xdr:nvSpPr>
        <xdr:cNvPr id="144" name="n_1aveValue【橋りょう・トンネル】&#10;有形固定資産減価償却率"/>
        <xdr:cNvSpPr txBox="1"/>
      </xdr:nvSpPr>
      <xdr:spPr>
        <a:xfrm>
          <a:off x="3582043"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12209</xdr:rowOff>
    </xdr:from>
    <xdr:ext cx="405111" cy="259045"/>
    <xdr:sp macro="" textlink="">
      <xdr:nvSpPr>
        <xdr:cNvPr id="145" name="n_1mainValue【橋りょう・トンネル】&#10;有形固定資産減価償却率"/>
        <xdr:cNvSpPr txBox="1"/>
      </xdr:nvSpPr>
      <xdr:spPr>
        <a:xfrm>
          <a:off x="3582043" y="1081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222,954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7" name="テキスト ボックス 15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9" name="テキスト ボックス 15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3" name="テキスト ボックス 16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5" name="テキスト ボックス 16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61</xdr:row>
      <xdr:rowOff>4267</xdr:rowOff>
    </xdr:from>
    <xdr:to>
      <xdr:col>15</xdr:col>
      <xdr:colOff>180340</xdr:colOff>
      <xdr:row>63</xdr:row>
      <xdr:rowOff>47107</xdr:rowOff>
    </xdr:to>
    <xdr:cxnSp macro="">
      <xdr:nvCxnSpPr>
        <xdr:cNvPr id="169" name="直線コネクタ 168"/>
        <xdr:cNvCxnSpPr/>
      </xdr:nvCxnSpPr>
      <xdr:spPr>
        <a:xfrm flipV="1">
          <a:off x="10476865" y="10462717"/>
          <a:ext cx="0" cy="385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50934</xdr:rowOff>
    </xdr:from>
    <xdr:ext cx="599010" cy="259045"/>
    <xdr:sp macro="" textlink="">
      <xdr:nvSpPr>
        <xdr:cNvPr id="170" name="【橋りょう・トンネル】&#10;一人当たり有形固定資産（償却資産）額最小値テキスト"/>
        <xdr:cNvSpPr txBox="1"/>
      </xdr:nvSpPr>
      <xdr:spPr>
        <a:xfrm>
          <a:off x="10566400" y="10852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105,272</a:t>
          </a:r>
          <a:endParaRPr kumimoji="1" lang="ja-JP" altLang="en-US" sz="1000" b="1">
            <a:latin typeface="ＭＳ Ｐゴシック"/>
          </a:endParaRPr>
        </a:p>
      </xdr:txBody>
    </xdr:sp>
    <xdr:clientData/>
  </xdr:oneCellAnchor>
  <xdr:twoCellAnchor>
    <xdr:from>
      <xdr:col>15</xdr:col>
      <xdr:colOff>92075</xdr:colOff>
      <xdr:row>63</xdr:row>
      <xdr:rowOff>47107</xdr:rowOff>
    </xdr:from>
    <xdr:to>
      <xdr:col>15</xdr:col>
      <xdr:colOff>269875</xdr:colOff>
      <xdr:row>63</xdr:row>
      <xdr:rowOff>47107</xdr:rowOff>
    </xdr:to>
    <xdr:cxnSp macro="">
      <xdr:nvCxnSpPr>
        <xdr:cNvPr id="171" name="直線コネクタ 170"/>
        <xdr:cNvCxnSpPr/>
      </xdr:nvCxnSpPr>
      <xdr:spPr>
        <a:xfrm>
          <a:off x="10388600" y="1084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122394</xdr:rowOff>
    </xdr:from>
    <xdr:ext cx="599010" cy="259045"/>
    <xdr:sp macro="" textlink="">
      <xdr:nvSpPr>
        <xdr:cNvPr id="172" name="【橋りょう・トンネル】&#10;一人当たり有形固定資産（償却資産）額最大値テキスト"/>
        <xdr:cNvSpPr txBox="1"/>
      </xdr:nvSpPr>
      <xdr:spPr>
        <a:xfrm>
          <a:off x="10566400" y="10237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307,760</a:t>
          </a:r>
          <a:endParaRPr kumimoji="1" lang="ja-JP" altLang="en-US" sz="1000" b="1">
            <a:latin typeface="ＭＳ Ｐゴシック"/>
          </a:endParaRPr>
        </a:p>
      </xdr:txBody>
    </xdr:sp>
    <xdr:clientData/>
  </xdr:oneCellAnchor>
  <xdr:twoCellAnchor>
    <xdr:from>
      <xdr:col>15</xdr:col>
      <xdr:colOff>92075</xdr:colOff>
      <xdr:row>61</xdr:row>
      <xdr:rowOff>4267</xdr:rowOff>
    </xdr:from>
    <xdr:to>
      <xdr:col>15</xdr:col>
      <xdr:colOff>269875</xdr:colOff>
      <xdr:row>61</xdr:row>
      <xdr:rowOff>4267</xdr:rowOff>
    </xdr:to>
    <xdr:cxnSp macro="">
      <xdr:nvCxnSpPr>
        <xdr:cNvPr id="173" name="直線コネクタ 172"/>
        <xdr:cNvCxnSpPr/>
      </xdr:nvCxnSpPr>
      <xdr:spPr>
        <a:xfrm>
          <a:off x="10388600" y="10462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103455</xdr:rowOff>
    </xdr:from>
    <xdr:ext cx="599010" cy="259045"/>
    <xdr:sp macro="" textlink="">
      <xdr:nvSpPr>
        <xdr:cNvPr id="174" name="【橋りょう・トンネル】&#10;一人当たり有形固定資産（償却資産）額平均値テキスト"/>
        <xdr:cNvSpPr txBox="1"/>
      </xdr:nvSpPr>
      <xdr:spPr>
        <a:xfrm>
          <a:off x="10566400" y="10561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217,702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125028</xdr:rowOff>
    </xdr:from>
    <xdr:to>
      <xdr:col>15</xdr:col>
      <xdr:colOff>231775</xdr:colOff>
      <xdr:row>62</xdr:row>
      <xdr:rowOff>55178</xdr:rowOff>
    </xdr:to>
    <xdr:sp macro="" textlink="">
      <xdr:nvSpPr>
        <xdr:cNvPr id="175" name="フローチャート : 判断 174"/>
        <xdr:cNvSpPr/>
      </xdr:nvSpPr>
      <xdr:spPr>
        <a:xfrm>
          <a:off x="10426700" y="1058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82099</xdr:rowOff>
    </xdr:from>
    <xdr:to>
      <xdr:col>14</xdr:col>
      <xdr:colOff>79375</xdr:colOff>
      <xdr:row>62</xdr:row>
      <xdr:rowOff>12249</xdr:rowOff>
    </xdr:to>
    <xdr:sp macro="" textlink="">
      <xdr:nvSpPr>
        <xdr:cNvPr id="176" name="フローチャート : 判断 175"/>
        <xdr:cNvSpPr/>
      </xdr:nvSpPr>
      <xdr:spPr>
        <a:xfrm>
          <a:off x="9588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152488</xdr:rowOff>
    </xdr:from>
    <xdr:to>
      <xdr:col>14</xdr:col>
      <xdr:colOff>79375</xdr:colOff>
      <xdr:row>56</xdr:row>
      <xdr:rowOff>82638</xdr:rowOff>
    </xdr:to>
    <xdr:sp macro="" textlink="">
      <xdr:nvSpPr>
        <xdr:cNvPr id="182" name="円/楕円 181"/>
        <xdr:cNvSpPr/>
      </xdr:nvSpPr>
      <xdr:spPr>
        <a:xfrm>
          <a:off x="9588500" y="958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3376</xdr:rowOff>
    </xdr:from>
    <xdr:ext cx="599010" cy="259045"/>
    <xdr:sp macro="" textlink="">
      <xdr:nvSpPr>
        <xdr:cNvPr id="183" name="n_1aveValue【橋りょう・トンネル】&#10;一人当たり有形固定資産（償却資産）額"/>
        <xdr:cNvSpPr txBox="1"/>
      </xdr:nvSpPr>
      <xdr:spPr>
        <a:xfrm>
          <a:off x="9327094" y="1063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240,237</a:t>
          </a:r>
          <a:endParaRPr kumimoji="1" lang="ja-JP" altLang="en-US" sz="1000" b="1">
            <a:solidFill>
              <a:srgbClr val="000080"/>
            </a:solidFill>
            <a:latin typeface="ＭＳ Ｐゴシック"/>
          </a:endParaRPr>
        </a:p>
      </xdr:txBody>
    </xdr:sp>
    <xdr:clientData/>
  </xdr:oneCellAnchor>
  <xdr:oneCellAnchor>
    <xdr:from>
      <xdr:col>13</xdr:col>
      <xdr:colOff>402169</xdr:colOff>
      <xdr:row>54</xdr:row>
      <xdr:rowOff>99165</xdr:rowOff>
    </xdr:from>
    <xdr:ext cx="599010" cy="259045"/>
    <xdr:sp macro="" textlink="">
      <xdr:nvSpPr>
        <xdr:cNvPr id="184" name="n_1mainValue【橋りょう・トンネル】&#10;一人当たり有形固定資産（償却資産）額"/>
        <xdr:cNvSpPr txBox="1"/>
      </xdr:nvSpPr>
      <xdr:spPr>
        <a:xfrm>
          <a:off x="9327094" y="935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743,287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6" name="直線コネクタ 19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7" name="テキスト ボックス 19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8" name="直線コネクタ 19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9" name="テキスト ボックス 19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0" name="直線コネクタ 19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1" name="テキスト ボックス 20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2" name="直線コネクタ 20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3" name="テキスト ボックス 20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4" name="直線コネクタ 20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5" name="テキスト ボックス 20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7" name="テキスト ボックス 20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45720</xdr:rowOff>
    </xdr:from>
    <xdr:to>
      <xdr:col>6</xdr:col>
      <xdr:colOff>510540</xdr:colOff>
      <xdr:row>86</xdr:row>
      <xdr:rowOff>148589</xdr:rowOff>
    </xdr:to>
    <xdr:cxnSp macro="">
      <xdr:nvCxnSpPr>
        <xdr:cNvPr id="209" name="直線コネクタ 208"/>
        <xdr:cNvCxnSpPr/>
      </xdr:nvCxnSpPr>
      <xdr:spPr>
        <a:xfrm flipV="1">
          <a:off x="4634865" y="13418820"/>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152416</xdr:rowOff>
    </xdr:from>
    <xdr:ext cx="405111" cy="259045"/>
    <xdr:sp macro="" textlink="">
      <xdr:nvSpPr>
        <xdr:cNvPr id="210" name="【公営住宅】&#10;有形固定資産減価償却率最小値テキスト"/>
        <xdr:cNvSpPr txBox="1"/>
      </xdr:nvSpPr>
      <xdr:spPr>
        <a:xfrm>
          <a:off x="47244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86</xdr:row>
      <xdr:rowOff>148589</xdr:rowOff>
    </xdr:from>
    <xdr:to>
      <xdr:col>6</xdr:col>
      <xdr:colOff>600075</xdr:colOff>
      <xdr:row>86</xdr:row>
      <xdr:rowOff>148589</xdr:rowOff>
    </xdr:to>
    <xdr:cxnSp macro="">
      <xdr:nvCxnSpPr>
        <xdr:cNvPr id="211" name="直線コネクタ 210"/>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163847</xdr:rowOff>
    </xdr:from>
    <xdr:ext cx="405111" cy="259045"/>
    <xdr:sp macro="" textlink="">
      <xdr:nvSpPr>
        <xdr:cNvPr id="212" name="【公営住宅】&#10;有形固定資産減価償却率最大値テキスト"/>
        <xdr:cNvSpPr txBox="1"/>
      </xdr:nvSpPr>
      <xdr:spPr>
        <a:xfrm>
          <a:off x="4724400" y="1319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45720</xdr:rowOff>
    </xdr:from>
    <xdr:to>
      <xdr:col>6</xdr:col>
      <xdr:colOff>600075</xdr:colOff>
      <xdr:row>78</xdr:row>
      <xdr:rowOff>45720</xdr:rowOff>
    </xdr:to>
    <xdr:cxnSp macro="">
      <xdr:nvCxnSpPr>
        <xdr:cNvPr id="213" name="直線コネクタ 212"/>
        <xdr:cNvCxnSpPr/>
      </xdr:nvCxnSpPr>
      <xdr:spPr>
        <a:xfrm>
          <a:off x="4546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15257</xdr:rowOff>
    </xdr:from>
    <xdr:ext cx="405111" cy="259045"/>
    <xdr:sp macro="" textlink="">
      <xdr:nvSpPr>
        <xdr:cNvPr id="214" name="【公営住宅】&#10;有形固定資産減価償却率平均値テキスト"/>
        <xdr:cNvSpPr txBox="1"/>
      </xdr:nvSpPr>
      <xdr:spPr>
        <a:xfrm>
          <a:off x="4724400" y="1407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36830</xdr:rowOff>
    </xdr:from>
    <xdr:to>
      <xdr:col>6</xdr:col>
      <xdr:colOff>561975</xdr:colOff>
      <xdr:row>82</xdr:row>
      <xdr:rowOff>138430</xdr:rowOff>
    </xdr:to>
    <xdr:sp macro="" textlink="">
      <xdr:nvSpPr>
        <xdr:cNvPr id="215" name="フローチャート : 判断 214"/>
        <xdr:cNvSpPr/>
      </xdr:nvSpPr>
      <xdr:spPr>
        <a:xfrm>
          <a:off x="4584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71120</xdr:rowOff>
    </xdr:from>
    <xdr:to>
      <xdr:col>5</xdr:col>
      <xdr:colOff>409575</xdr:colOff>
      <xdr:row>82</xdr:row>
      <xdr:rowOff>1270</xdr:rowOff>
    </xdr:to>
    <xdr:sp macro="" textlink="">
      <xdr:nvSpPr>
        <xdr:cNvPr id="216" name="フローチャート : 判断 215"/>
        <xdr:cNvSpPr/>
      </xdr:nvSpPr>
      <xdr:spPr>
        <a:xfrm>
          <a:off x="3746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109220</xdr:rowOff>
    </xdr:from>
    <xdr:to>
      <xdr:col>5</xdr:col>
      <xdr:colOff>409575</xdr:colOff>
      <xdr:row>84</xdr:row>
      <xdr:rowOff>39370</xdr:rowOff>
    </xdr:to>
    <xdr:sp macro="" textlink="">
      <xdr:nvSpPr>
        <xdr:cNvPr id="222" name="円/楕円 221"/>
        <xdr:cNvSpPr/>
      </xdr:nvSpPr>
      <xdr:spPr>
        <a:xfrm>
          <a:off x="3746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17797</xdr:rowOff>
    </xdr:from>
    <xdr:ext cx="405111" cy="259045"/>
    <xdr:sp macro="" textlink="">
      <xdr:nvSpPr>
        <xdr:cNvPr id="223" name="n_1aveValue【公営住宅】&#10;有形固定資産減価償却率"/>
        <xdr:cNvSpPr txBox="1"/>
      </xdr:nvSpPr>
      <xdr:spPr>
        <a:xfrm>
          <a:off x="3582043"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30497</xdr:rowOff>
    </xdr:from>
    <xdr:ext cx="405111" cy="259045"/>
    <xdr:sp macro="" textlink="">
      <xdr:nvSpPr>
        <xdr:cNvPr id="224" name="n_1mainValue【公営住宅】&#10;有形固定資産減価償却率"/>
        <xdr:cNvSpPr txBox="1"/>
      </xdr:nvSpPr>
      <xdr:spPr>
        <a:xfrm>
          <a:off x="3582043"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5" name="テキスト ボックス 234"/>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36" name="直線コネクタ 23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7" name="テキスト ボックス 23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8" name="直線コネクタ 23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9" name="テキスト ボックス 23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0" name="直線コネクタ 23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1" name="テキスト ボックス 24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2" name="直線コネクタ 24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3" name="テキスト ボックス 24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4" name="直線コネクタ 24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5" name="テキスト ボックス 24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6" name="直線コネクタ 24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7" name="テキスト ボックス 24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126274</xdr:rowOff>
    </xdr:from>
    <xdr:to>
      <xdr:col>15</xdr:col>
      <xdr:colOff>180340</xdr:colOff>
      <xdr:row>86</xdr:row>
      <xdr:rowOff>75656</xdr:rowOff>
    </xdr:to>
    <xdr:cxnSp macro="">
      <xdr:nvCxnSpPr>
        <xdr:cNvPr id="251" name="直線コネクタ 250"/>
        <xdr:cNvCxnSpPr/>
      </xdr:nvCxnSpPr>
      <xdr:spPr>
        <a:xfrm flipV="1">
          <a:off x="10476865" y="13327924"/>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79483</xdr:rowOff>
    </xdr:from>
    <xdr:ext cx="469744" cy="259045"/>
    <xdr:sp macro="" textlink="">
      <xdr:nvSpPr>
        <xdr:cNvPr id="252" name="【公営住宅】&#10;一人当たり面積最小値テキスト"/>
        <xdr:cNvSpPr txBox="1"/>
      </xdr:nvSpPr>
      <xdr:spPr>
        <a:xfrm>
          <a:off x="10566400" y="1482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92075</xdr:colOff>
      <xdr:row>86</xdr:row>
      <xdr:rowOff>75656</xdr:rowOff>
    </xdr:from>
    <xdr:to>
      <xdr:col>15</xdr:col>
      <xdr:colOff>269875</xdr:colOff>
      <xdr:row>86</xdr:row>
      <xdr:rowOff>75656</xdr:rowOff>
    </xdr:to>
    <xdr:cxnSp macro="">
      <xdr:nvCxnSpPr>
        <xdr:cNvPr id="253" name="直線コネクタ 252"/>
        <xdr:cNvCxnSpPr/>
      </xdr:nvCxnSpPr>
      <xdr:spPr>
        <a:xfrm>
          <a:off x="10388600" y="1482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72951</xdr:rowOff>
    </xdr:from>
    <xdr:ext cx="469744" cy="259045"/>
    <xdr:sp macro="" textlink="">
      <xdr:nvSpPr>
        <xdr:cNvPr id="254" name="【公営住宅】&#10;一人当たり面積最大値テキスト"/>
        <xdr:cNvSpPr txBox="1"/>
      </xdr:nvSpPr>
      <xdr:spPr>
        <a:xfrm>
          <a:off x="10566400" y="1310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a:t>
          </a:r>
          <a:endParaRPr kumimoji="1" lang="ja-JP" altLang="en-US" sz="1000" b="1">
            <a:latin typeface="ＭＳ Ｐゴシック"/>
          </a:endParaRPr>
        </a:p>
      </xdr:txBody>
    </xdr:sp>
    <xdr:clientData/>
  </xdr:oneCellAnchor>
  <xdr:twoCellAnchor>
    <xdr:from>
      <xdr:col>15</xdr:col>
      <xdr:colOff>92075</xdr:colOff>
      <xdr:row>77</xdr:row>
      <xdr:rowOff>126274</xdr:rowOff>
    </xdr:from>
    <xdr:to>
      <xdr:col>15</xdr:col>
      <xdr:colOff>269875</xdr:colOff>
      <xdr:row>77</xdr:row>
      <xdr:rowOff>126274</xdr:rowOff>
    </xdr:to>
    <xdr:cxnSp macro="">
      <xdr:nvCxnSpPr>
        <xdr:cNvPr id="255" name="直線コネクタ 254"/>
        <xdr:cNvCxnSpPr/>
      </xdr:nvCxnSpPr>
      <xdr:spPr>
        <a:xfrm>
          <a:off x="10388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91457</xdr:rowOff>
    </xdr:from>
    <xdr:ext cx="469744" cy="259045"/>
    <xdr:sp macro="" textlink="">
      <xdr:nvSpPr>
        <xdr:cNvPr id="256" name="【公営住宅】&#10;一人当たり面積平均値テキスト"/>
        <xdr:cNvSpPr txBox="1"/>
      </xdr:nvSpPr>
      <xdr:spPr>
        <a:xfrm>
          <a:off x="10566400" y="1397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113030</xdr:rowOff>
    </xdr:from>
    <xdr:to>
      <xdr:col>15</xdr:col>
      <xdr:colOff>231775</xdr:colOff>
      <xdr:row>82</xdr:row>
      <xdr:rowOff>43180</xdr:rowOff>
    </xdr:to>
    <xdr:sp macro="" textlink="">
      <xdr:nvSpPr>
        <xdr:cNvPr id="257" name="フローチャート : 判断 256"/>
        <xdr:cNvSpPr/>
      </xdr:nvSpPr>
      <xdr:spPr>
        <a:xfrm>
          <a:off x="10426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122827</xdr:rowOff>
    </xdr:from>
    <xdr:to>
      <xdr:col>14</xdr:col>
      <xdr:colOff>79375</xdr:colOff>
      <xdr:row>79</xdr:row>
      <xdr:rowOff>52977</xdr:rowOff>
    </xdr:to>
    <xdr:sp macro="" textlink="">
      <xdr:nvSpPr>
        <xdr:cNvPr id="258" name="フローチャート : 判断 257"/>
        <xdr:cNvSpPr/>
      </xdr:nvSpPr>
      <xdr:spPr>
        <a:xfrm>
          <a:off x="9588500" y="134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34652</xdr:rowOff>
    </xdr:from>
    <xdr:to>
      <xdr:col>14</xdr:col>
      <xdr:colOff>79375</xdr:colOff>
      <xdr:row>79</xdr:row>
      <xdr:rowOff>136252</xdr:rowOff>
    </xdr:to>
    <xdr:sp macro="" textlink="">
      <xdr:nvSpPr>
        <xdr:cNvPr id="264" name="円/楕円 263"/>
        <xdr:cNvSpPr/>
      </xdr:nvSpPr>
      <xdr:spPr>
        <a:xfrm>
          <a:off x="9588500" y="135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77</xdr:row>
      <xdr:rowOff>69504</xdr:rowOff>
    </xdr:from>
    <xdr:ext cx="469744" cy="259045"/>
    <xdr:sp macro="" textlink="">
      <xdr:nvSpPr>
        <xdr:cNvPr id="265" name="n_1aveValue【公営住宅】&#10;一人当たり面積"/>
        <xdr:cNvSpPr txBox="1"/>
      </xdr:nvSpPr>
      <xdr:spPr>
        <a:xfrm>
          <a:off x="9391727" y="1327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127379</xdr:rowOff>
    </xdr:from>
    <xdr:ext cx="469744" cy="259045"/>
    <xdr:sp macro="" textlink="">
      <xdr:nvSpPr>
        <xdr:cNvPr id="266" name="n_1mainValue【公営住宅】&#10;一人当たり面積"/>
        <xdr:cNvSpPr txBox="1"/>
      </xdr:nvSpPr>
      <xdr:spPr>
        <a:xfrm>
          <a:off x="9391727" y="1367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0.986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8" name="正方形/長方形 26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9" name="正方形/長方形 26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0" name="正方形/長方形 26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1" name="正方形/長方形 27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4" name="正方形/長方形 27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5" name="正方形/長方形 27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6" name="正方形/長方形 27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7" name="正方形/長方形 27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8" name="正方形/長方形 2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9" name="正方形/長方形 2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0" name="正方形/長方形 2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1" name="正方形/長方形 2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2" name="正方形/長方形 2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3" name="正方形/長方形 2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4" name="正方形/長方形 2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5" name="正方形/長方形 2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6" name="正方形/長方形 2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7" name="テキスト ボックス 2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8" name="直線コネクタ 2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9" name="テキスト ボックス 28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0" name="直線コネクタ 28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1" name="テキスト ボックス 29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2" name="直線コネクタ 29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3" name="テキスト ボックス 29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4" name="直線コネクタ 29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5" name="テキスト ボックス 29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6" name="直線コネクタ 29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7" name="テキスト ボックス 29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8" name="直線コネクタ 29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9" name="テキスト ボックス 29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1" name="テキスト ボックス 3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62865</xdr:rowOff>
    </xdr:from>
    <xdr:to>
      <xdr:col>23</xdr:col>
      <xdr:colOff>516889</xdr:colOff>
      <xdr:row>41</xdr:row>
      <xdr:rowOff>45720</xdr:rowOff>
    </xdr:to>
    <xdr:cxnSp macro="">
      <xdr:nvCxnSpPr>
        <xdr:cNvPr id="303" name="直線コネクタ 302"/>
        <xdr:cNvCxnSpPr/>
      </xdr:nvCxnSpPr>
      <xdr:spPr>
        <a:xfrm flipV="1">
          <a:off x="16318864" y="58921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49547</xdr:rowOff>
    </xdr:from>
    <xdr:ext cx="405111" cy="259045"/>
    <xdr:sp macro="" textlink="">
      <xdr:nvSpPr>
        <xdr:cNvPr id="304" name="【認定こども園・幼稚園・保育所】&#10;有形固定資産減価償却率最小値テキスト"/>
        <xdr:cNvSpPr txBox="1"/>
      </xdr:nvSpPr>
      <xdr:spPr>
        <a:xfrm>
          <a:off x="1640840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41</xdr:row>
      <xdr:rowOff>45720</xdr:rowOff>
    </xdr:from>
    <xdr:to>
      <xdr:col>23</xdr:col>
      <xdr:colOff>606425</xdr:colOff>
      <xdr:row>41</xdr:row>
      <xdr:rowOff>45720</xdr:rowOff>
    </xdr:to>
    <xdr:cxnSp macro="">
      <xdr:nvCxnSpPr>
        <xdr:cNvPr id="305" name="直線コネクタ 304"/>
        <xdr:cNvCxnSpPr/>
      </xdr:nvCxnSpPr>
      <xdr:spPr>
        <a:xfrm>
          <a:off x="16230600" y="70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9542</xdr:rowOff>
    </xdr:from>
    <xdr:ext cx="405111" cy="259045"/>
    <xdr:sp macro="" textlink="">
      <xdr:nvSpPr>
        <xdr:cNvPr id="306" name="【認定こども園・幼稚園・保育所】&#10;有形固定資産減価償却率最大値テキスト"/>
        <xdr:cNvSpPr txBox="1"/>
      </xdr:nvSpPr>
      <xdr:spPr>
        <a:xfrm>
          <a:off x="16408400" y="566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23</xdr:col>
      <xdr:colOff>428625</xdr:colOff>
      <xdr:row>34</xdr:row>
      <xdr:rowOff>62865</xdr:rowOff>
    </xdr:from>
    <xdr:to>
      <xdr:col>23</xdr:col>
      <xdr:colOff>606425</xdr:colOff>
      <xdr:row>34</xdr:row>
      <xdr:rowOff>62865</xdr:rowOff>
    </xdr:to>
    <xdr:cxnSp macro="">
      <xdr:nvCxnSpPr>
        <xdr:cNvPr id="307" name="直線コネクタ 306"/>
        <xdr:cNvCxnSpPr/>
      </xdr:nvCxnSpPr>
      <xdr:spPr>
        <a:xfrm>
          <a:off x="16230600" y="589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161942</xdr:rowOff>
    </xdr:from>
    <xdr:ext cx="405111" cy="259045"/>
    <xdr:sp macro="" textlink="">
      <xdr:nvSpPr>
        <xdr:cNvPr id="308" name="【認定こども園・幼稚園・保育所】&#10;有形固定資産減価償却率平均値テキスト"/>
        <xdr:cNvSpPr txBox="1"/>
      </xdr:nvSpPr>
      <xdr:spPr>
        <a:xfrm>
          <a:off x="16408400" y="6677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12065</xdr:rowOff>
    </xdr:from>
    <xdr:to>
      <xdr:col>23</xdr:col>
      <xdr:colOff>568325</xdr:colOff>
      <xdr:row>39</xdr:row>
      <xdr:rowOff>113665</xdr:rowOff>
    </xdr:to>
    <xdr:sp macro="" textlink="">
      <xdr:nvSpPr>
        <xdr:cNvPr id="309" name="フローチャート : 判断 308"/>
        <xdr:cNvSpPr/>
      </xdr:nvSpPr>
      <xdr:spPr>
        <a:xfrm>
          <a:off x="16268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42545</xdr:rowOff>
    </xdr:from>
    <xdr:to>
      <xdr:col>22</xdr:col>
      <xdr:colOff>415925</xdr:colOff>
      <xdr:row>38</xdr:row>
      <xdr:rowOff>144145</xdr:rowOff>
    </xdr:to>
    <xdr:sp macro="" textlink="">
      <xdr:nvSpPr>
        <xdr:cNvPr id="310" name="フローチャート : 判断 309"/>
        <xdr:cNvSpPr/>
      </xdr:nvSpPr>
      <xdr:spPr>
        <a:xfrm>
          <a:off x="15430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154940</xdr:rowOff>
    </xdr:from>
    <xdr:to>
      <xdr:col>22</xdr:col>
      <xdr:colOff>415925</xdr:colOff>
      <xdr:row>39</xdr:row>
      <xdr:rowOff>85090</xdr:rowOff>
    </xdr:to>
    <xdr:sp macro="" textlink="">
      <xdr:nvSpPr>
        <xdr:cNvPr id="316" name="円/楕円 315"/>
        <xdr:cNvSpPr/>
      </xdr:nvSpPr>
      <xdr:spPr>
        <a:xfrm>
          <a:off x="15430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160672</xdr:rowOff>
    </xdr:from>
    <xdr:ext cx="405111" cy="259045"/>
    <xdr:sp macro="" textlink="">
      <xdr:nvSpPr>
        <xdr:cNvPr id="317" name="n_1aveValue【認定こども園・幼稚園・保育所】&#10;有形固定資産減価償却率"/>
        <xdr:cNvSpPr txBox="1"/>
      </xdr:nvSpPr>
      <xdr:spPr>
        <a:xfrm>
          <a:off x="15266043" y="633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76217</xdr:rowOff>
    </xdr:from>
    <xdr:ext cx="405111" cy="259045"/>
    <xdr:sp macro="" textlink="">
      <xdr:nvSpPr>
        <xdr:cNvPr id="318" name="n_1mainValue【認定こども園・幼稚園・保育所】&#10;有形固定資産減価償却率"/>
        <xdr:cNvSpPr txBox="1"/>
      </xdr:nvSpPr>
      <xdr:spPr>
        <a:xfrm>
          <a:off x="15266043"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9" name="直線コネクタ 3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0" name="テキスト ボックス 32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1" name="直線コネクタ 3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2" name="テキスト ボックス 33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3" name="直線コネクタ 3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4" name="テキスト ボックス 33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5" name="直線コネクタ 3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6" name="テキスト ボックス 33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7" name="直線コネクタ 3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8" name="テキスト ボックス 33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0" name="テキスト ボックス 3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53340</xdr:rowOff>
    </xdr:from>
    <xdr:to>
      <xdr:col>32</xdr:col>
      <xdr:colOff>186689</xdr:colOff>
      <xdr:row>41</xdr:row>
      <xdr:rowOff>57150</xdr:rowOff>
    </xdr:to>
    <xdr:cxnSp macro="">
      <xdr:nvCxnSpPr>
        <xdr:cNvPr id="342" name="直線コネクタ 341"/>
        <xdr:cNvCxnSpPr/>
      </xdr:nvCxnSpPr>
      <xdr:spPr>
        <a:xfrm flipV="1">
          <a:off x="22160864" y="571119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60977</xdr:rowOff>
    </xdr:from>
    <xdr:ext cx="469744" cy="259045"/>
    <xdr:sp macro="" textlink="">
      <xdr:nvSpPr>
        <xdr:cNvPr id="343" name="【認定こども園・幼稚園・保育所】&#10;一人当たり面積最小値テキスト"/>
        <xdr:cNvSpPr txBox="1"/>
      </xdr:nvSpPr>
      <xdr:spPr>
        <a:xfrm>
          <a:off x="22250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41</xdr:row>
      <xdr:rowOff>57150</xdr:rowOff>
    </xdr:from>
    <xdr:to>
      <xdr:col>32</xdr:col>
      <xdr:colOff>276225</xdr:colOff>
      <xdr:row>41</xdr:row>
      <xdr:rowOff>57150</xdr:rowOff>
    </xdr:to>
    <xdr:cxnSp macro="">
      <xdr:nvCxnSpPr>
        <xdr:cNvPr id="344" name="直線コネクタ 343"/>
        <xdr:cNvCxnSpPr/>
      </xdr:nvCxnSpPr>
      <xdr:spPr>
        <a:xfrm>
          <a:off x="22072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17</xdr:rowOff>
    </xdr:from>
    <xdr:ext cx="469744" cy="259045"/>
    <xdr:sp macro="" textlink="">
      <xdr:nvSpPr>
        <xdr:cNvPr id="345" name="【認定こども園・幼稚園・保育所】&#10;一人当たり面積最大値テキスト"/>
        <xdr:cNvSpPr txBox="1"/>
      </xdr:nvSpPr>
      <xdr:spPr>
        <a:xfrm>
          <a:off x="222504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33</xdr:row>
      <xdr:rowOff>53340</xdr:rowOff>
    </xdr:from>
    <xdr:to>
      <xdr:col>32</xdr:col>
      <xdr:colOff>276225</xdr:colOff>
      <xdr:row>33</xdr:row>
      <xdr:rowOff>53340</xdr:rowOff>
    </xdr:to>
    <xdr:cxnSp macro="">
      <xdr:nvCxnSpPr>
        <xdr:cNvPr id="346" name="直線コネクタ 345"/>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102887</xdr:rowOff>
    </xdr:from>
    <xdr:ext cx="469744" cy="259045"/>
    <xdr:sp macro="" textlink="">
      <xdr:nvSpPr>
        <xdr:cNvPr id="347" name="【認定こども園・幼稚園・保育所】&#10;一人当たり面積平均値テキスト"/>
        <xdr:cNvSpPr txBox="1"/>
      </xdr:nvSpPr>
      <xdr:spPr>
        <a:xfrm>
          <a:off x="22250400" y="644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124460</xdr:rowOff>
    </xdr:from>
    <xdr:to>
      <xdr:col>32</xdr:col>
      <xdr:colOff>238125</xdr:colOff>
      <xdr:row>38</xdr:row>
      <xdr:rowOff>54610</xdr:rowOff>
    </xdr:to>
    <xdr:sp macro="" textlink="">
      <xdr:nvSpPr>
        <xdr:cNvPr id="348" name="フローチャート : 判断 347"/>
        <xdr:cNvSpPr/>
      </xdr:nvSpPr>
      <xdr:spPr>
        <a:xfrm>
          <a:off x="22110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139700</xdr:rowOff>
    </xdr:from>
    <xdr:to>
      <xdr:col>31</xdr:col>
      <xdr:colOff>85725</xdr:colOff>
      <xdr:row>38</xdr:row>
      <xdr:rowOff>69850</xdr:rowOff>
    </xdr:to>
    <xdr:sp macro="" textlink="">
      <xdr:nvSpPr>
        <xdr:cNvPr id="349" name="フローチャート : 判断 348"/>
        <xdr:cNvSpPr/>
      </xdr:nvSpPr>
      <xdr:spPr>
        <a:xfrm>
          <a:off x="2127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10160</xdr:rowOff>
    </xdr:from>
    <xdr:to>
      <xdr:col>31</xdr:col>
      <xdr:colOff>85725</xdr:colOff>
      <xdr:row>34</xdr:row>
      <xdr:rowOff>111760</xdr:rowOff>
    </xdr:to>
    <xdr:sp macro="" textlink="">
      <xdr:nvSpPr>
        <xdr:cNvPr id="355" name="円/楕円 354"/>
        <xdr:cNvSpPr/>
      </xdr:nvSpPr>
      <xdr:spPr>
        <a:xfrm>
          <a:off x="212725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60977</xdr:rowOff>
    </xdr:from>
    <xdr:ext cx="469744" cy="259045"/>
    <xdr:sp macro="" textlink="">
      <xdr:nvSpPr>
        <xdr:cNvPr id="356" name="n_1aveValue【認定こども園・幼稚園・保育所】&#10;一人当たり面積"/>
        <xdr:cNvSpPr txBox="1"/>
      </xdr:nvSpPr>
      <xdr:spPr>
        <a:xfrm>
          <a:off x="210757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128287</xdr:rowOff>
    </xdr:from>
    <xdr:ext cx="469744" cy="259045"/>
    <xdr:sp macro="" textlink="">
      <xdr:nvSpPr>
        <xdr:cNvPr id="357" name="n_1mainValue【認定こども園・幼稚園・保育所】&#10;一人当たり面積"/>
        <xdr:cNvSpPr txBox="1"/>
      </xdr:nvSpPr>
      <xdr:spPr>
        <a:xfrm>
          <a:off x="21075727" y="56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8" name="テキスト ボックス 3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9" name="直線コネクタ 3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0" name="テキスト ボックス 36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1" name="直線コネクタ 3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2" name="テキスト ボックス 3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3" name="直線コネクタ 3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4" name="テキスト ボックス 3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5" name="直線コネクタ 3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6" name="テキスト ボックス 3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7" name="直線コネクタ 3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8" name="テキスト ボックス 3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0" name="テキスト ボックス 3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53340</xdr:rowOff>
    </xdr:from>
    <xdr:to>
      <xdr:col>23</xdr:col>
      <xdr:colOff>516889</xdr:colOff>
      <xdr:row>63</xdr:row>
      <xdr:rowOff>99060</xdr:rowOff>
    </xdr:to>
    <xdr:cxnSp macro="">
      <xdr:nvCxnSpPr>
        <xdr:cNvPr id="382" name="直線コネクタ 381"/>
        <xdr:cNvCxnSpPr/>
      </xdr:nvCxnSpPr>
      <xdr:spPr>
        <a:xfrm flipV="1">
          <a:off x="16318864" y="948309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102887</xdr:rowOff>
    </xdr:from>
    <xdr:ext cx="405111" cy="259045"/>
    <xdr:sp macro="" textlink="">
      <xdr:nvSpPr>
        <xdr:cNvPr id="383" name="【学校施設】&#10;有形固定資産減価償却率最小値テキスト"/>
        <xdr:cNvSpPr txBox="1"/>
      </xdr:nvSpPr>
      <xdr:spPr>
        <a:xfrm>
          <a:off x="16408400"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23</xdr:col>
      <xdr:colOff>428625</xdr:colOff>
      <xdr:row>63</xdr:row>
      <xdr:rowOff>99060</xdr:rowOff>
    </xdr:from>
    <xdr:to>
      <xdr:col>23</xdr:col>
      <xdr:colOff>606425</xdr:colOff>
      <xdr:row>63</xdr:row>
      <xdr:rowOff>99060</xdr:rowOff>
    </xdr:to>
    <xdr:cxnSp macro="">
      <xdr:nvCxnSpPr>
        <xdr:cNvPr id="384" name="直線コネクタ 383"/>
        <xdr:cNvCxnSpPr/>
      </xdr:nvCxnSpPr>
      <xdr:spPr>
        <a:xfrm>
          <a:off x="16230600" y="1090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17</xdr:rowOff>
    </xdr:from>
    <xdr:ext cx="405111" cy="259045"/>
    <xdr:sp macro="" textlink="">
      <xdr:nvSpPr>
        <xdr:cNvPr id="385" name="【学校施設】&#10;有形固定資産減価償却率最大値テキスト"/>
        <xdr:cNvSpPr txBox="1"/>
      </xdr:nvSpPr>
      <xdr:spPr>
        <a:xfrm>
          <a:off x="164084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55</xdr:row>
      <xdr:rowOff>53340</xdr:rowOff>
    </xdr:from>
    <xdr:to>
      <xdr:col>23</xdr:col>
      <xdr:colOff>606425</xdr:colOff>
      <xdr:row>55</xdr:row>
      <xdr:rowOff>53340</xdr:rowOff>
    </xdr:to>
    <xdr:cxnSp macro="">
      <xdr:nvCxnSpPr>
        <xdr:cNvPr id="386" name="直線コネクタ 385"/>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387" name="【学校施設】&#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388" name="フローチャート : 判断 387"/>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74930</xdr:rowOff>
    </xdr:from>
    <xdr:to>
      <xdr:col>22</xdr:col>
      <xdr:colOff>415925</xdr:colOff>
      <xdr:row>61</xdr:row>
      <xdr:rowOff>5080</xdr:rowOff>
    </xdr:to>
    <xdr:sp macro="" textlink="">
      <xdr:nvSpPr>
        <xdr:cNvPr id="389" name="フローチャート : 判断 388"/>
        <xdr:cNvSpPr/>
      </xdr:nvSpPr>
      <xdr:spPr>
        <a:xfrm>
          <a:off x="15430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64</xdr:row>
      <xdr:rowOff>29210</xdr:rowOff>
    </xdr:from>
    <xdr:to>
      <xdr:col>22</xdr:col>
      <xdr:colOff>415925</xdr:colOff>
      <xdr:row>64</xdr:row>
      <xdr:rowOff>130810</xdr:rowOff>
    </xdr:to>
    <xdr:sp macro="" textlink="">
      <xdr:nvSpPr>
        <xdr:cNvPr id="395" name="円/楕円 394"/>
        <xdr:cNvSpPr/>
      </xdr:nvSpPr>
      <xdr:spPr>
        <a:xfrm>
          <a:off x="15430500" y="110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21607</xdr:rowOff>
    </xdr:from>
    <xdr:ext cx="405111" cy="259045"/>
    <xdr:sp macro="" textlink="">
      <xdr:nvSpPr>
        <xdr:cNvPr id="396" name="n_1aveValue【学校施設】&#10;有形固定資産減価償却率"/>
        <xdr:cNvSpPr txBox="1"/>
      </xdr:nvSpPr>
      <xdr:spPr>
        <a:xfrm>
          <a:off x="15266043"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121937</xdr:rowOff>
    </xdr:from>
    <xdr:ext cx="405111" cy="259045"/>
    <xdr:sp macro="" textlink="">
      <xdr:nvSpPr>
        <xdr:cNvPr id="397" name="n_1mainValue【学校施設】&#10;有形固定資産減価償却率"/>
        <xdr:cNvSpPr txBox="1"/>
      </xdr:nvSpPr>
      <xdr:spPr>
        <a:xfrm>
          <a:off x="15266043"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8" name="テキスト ボックス 4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09" name="直線コネクタ 40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0" name="テキスト ボックス 40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1" name="直線コネクタ 41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2" name="テキスト ボックス 41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3" name="直線コネクタ 41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4" name="テキスト ボックス 41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5" name="直線コネクタ 41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6" name="テキスト ボックス 41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7" name="直線コネクタ 41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18" name="テキスト ボックス 41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9" name="直線コネクタ 41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0" name="テキスト ボックス 41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2" name="テキスト ボックス 4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15784</xdr:rowOff>
    </xdr:from>
    <xdr:to>
      <xdr:col>32</xdr:col>
      <xdr:colOff>186689</xdr:colOff>
      <xdr:row>63</xdr:row>
      <xdr:rowOff>75656</xdr:rowOff>
    </xdr:to>
    <xdr:cxnSp macro="">
      <xdr:nvCxnSpPr>
        <xdr:cNvPr id="424" name="直線コネクタ 423"/>
        <xdr:cNvCxnSpPr/>
      </xdr:nvCxnSpPr>
      <xdr:spPr>
        <a:xfrm flipV="1">
          <a:off x="22160864" y="9445534"/>
          <a:ext cx="0" cy="143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79483</xdr:rowOff>
    </xdr:from>
    <xdr:ext cx="469744" cy="259045"/>
    <xdr:sp macro="" textlink="">
      <xdr:nvSpPr>
        <xdr:cNvPr id="425" name="【学校施設】&#10;一人当たり面積最小値テキスト"/>
        <xdr:cNvSpPr txBox="1"/>
      </xdr:nvSpPr>
      <xdr:spPr>
        <a:xfrm>
          <a:off x="22250400"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32</xdr:col>
      <xdr:colOff>98425</xdr:colOff>
      <xdr:row>63</xdr:row>
      <xdr:rowOff>75656</xdr:rowOff>
    </xdr:from>
    <xdr:to>
      <xdr:col>32</xdr:col>
      <xdr:colOff>276225</xdr:colOff>
      <xdr:row>63</xdr:row>
      <xdr:rowOff>75656</xdr:rowOff>
    </xdr:to>
    <xdr:cxnSp macro="">
      <xdr:nvCxnSpPr>
        <xdr:cNvPr id="426" name="直線コネクタ 425"/>
        <xdr:cNvCxnSpPr/>
      </xdr:nvCxnSpPr>
      <xdr:spPr>
        <a:xfrm>
          <a:off x="22072600" y="1087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133911</xdr:rowOff>
    </xdr:from>
    <xdr:ext cx="469744" cy="259045"/>
    <xdr:sp macro="" textlink="">
      <xdr:nvSpPr>
        <xdr:cNvPr id="427" name="【学校施設】&#10;一人当たり面積最大値テキスト"/>
        <xdr:cNvSpPr txBox="1"/>
      </xdr:nvSpPr>
      <xdr:spPr>
        <a:xfrm>
          <a:off x="22250400" y="922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2.723</a:t>
          </a:r>
          <a:endParaRPr kumimoji="1" lang="ja-JP" altLang="en-US" sz="1000" b="1">
            <a:latin typeface="ＭＳ Ｐゴシック"/>
          </a:endParaRPr>
        </a:p>
      </xdr:txBody>
    </xdr:sp>
    <xdr:clientData/>
  </xdr:oneCellAnchor>
  <xdr:twoCellAnchor>
    <xdr:from>
      <xdr:col>32</xdr:col>
      <xdr:colOff>98425</xdr:colOff>
      <xdr:row>55</xdr:row>
      <xdr:rowOff>15784</xdr:rowOff>
    </xdr:from>
    <xdr:to>
      <xdr:col>32</xdr:col>
      <xdr:colOff>276225</xdr:colOff>
      <xdr:row>55</xdr:row>
      <xdr:rowOff>15784</xdr:rowOff>
    </xdr:to>
    <xdr:cxnSp macro="">
      <xdr:nvCxnSpPr>
        <xdr:cNvPr id="428" name="直線コネクタ 427"/>
        <xdr:cNvCxnSpPr/>
      </xdr:nvCxnSpPr>
      <xdr:spPr>
        <a:xfrm>
          <a:off x="22072600" y="944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103976</xdr:rowOff>
    </xdr:from>
    <xdr:ext cx="469744" cy="259045"/>
    <xdr:sp macro="" textlink="">
      <xdr:nvSpPr>
        <xdr:cNvPr id="429" name="【学校施設】&#10;一人当たり面積平均値テキスト"/>
        <xdr:cNvSpPr txBox="1"/>
      </xdr:nvSpPr>
      <xdr:spPr>
        <a:xfrm>
          <a:off x="222504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125549</xdr:rowOff>
    </xdr:from>
    <xdr:to>
      <xdr:col>32</xdr:col>
      <xdr:colOff>238125</xdr:colOff>
      <xdr:row>61</xdr:row>
      <xdr:rowOff>55699</xdr:rowOff>
    </xdr:to>
    <xdr:sp macro="" textlink="">
      <xdr:nvSpPr>
        <xdr:cNvPr id="430" name="フローチャート : 判断 429"/>
        <xdr:cNvSpPr/>
      </xdr:nvSpPr>
      <xdr:spPr>
        <a:xfrm>
          <a:off x="22110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144599</xdr:rowOff>
    </xdr:from>
    <xdr:to>
      <xdr:col>31</xdr:col>
      <xdr:colOff>85725</xdr:colOff>
      <xdr:row>60</xdr:row>
      <xdr:rowOff>74749</xdr:rowOff>
    </xdr:to>
    <xdr:sp macro="" textlink="">
      <xdr:nvSpPr>
        <xdr:cNvPr id="431" name="フローチャート : 判断 430"/>
        <xdr:cNvSpPr/>
      </xdr:nvSpPr>
      <xdr:spPr>
        <a:xfrm>
          <a:off x="21272500" y="1026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33020</xdr:rowOff>
    </xdr:from>
    <xdr:to>
      <xdr:col>31</xdr:col>
      <xdr:colOff>85725</xdr:colOff>
      <xdr:row>60</xdr:row>
      <xdr:rowOff>134620</xdr:rowOff>
    </xdr:to>
    <xdr:sp macro="" textlink="">
      <xdr:nvSpPr>
        <xdr:cNvPr id="437" name="円/楕円 436"/>
        <xdr:cNvSpPr/>
      </xdr:nvSpPr>
      <xdr:spPr>
        <a:xfrm>
          <a:off x="21272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91276</xdr:rowOff>
    </xdr:from>
    <xdr:ext cx="469744" cy="259045"/>
    <xdr:sp macro="" textlink="">
      <xdr:nvSpPr>
        <xdr:cNvPr id="438" name="n_1aveValue【学校施設】&#10;一人当たり面積"/>
        <xdr:cNvSpPr txBox="1"/>
      </xdr:nvSpPr>
      <xdr:spPr>
        <a:xfrm>
          <a:off x="21075727" y="1003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125747</xdr:rowOff>
    </xdr:from>
    <xdr:ext cx="469744" cy="259045"/>
    <xdr:sp macro="" textlink="">
      <xdr:nvSpPr>
        <xdr:cNvPr id="439" name="n_1mainValue【学校施設】&#10;一人当たり面積"/>
        <xdr:cNvSpPr txBox="1"/>
      </xdr:nvSpPr>
      <xdr:spPr>
        <a:xfrm>
          <a:off x="21075727" y="1041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8" name="正方形/長方形 4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9" name="正方形/長方形 4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0" name="正方形/長方形 4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1" name="正方形/長方形 4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2" name="正方形/長方形 4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3" name="正方形/長方形 4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4" name="正方形/長方形 4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5" name="正方形/長方形 45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6" name="正方形/長方形 4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7" name="正方形/長方形 4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8" name="正方形/長方形 4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9" name="正方形/長方形 4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0" name="正方形/長方形 4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1" name="正方形/長方形 4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2" name="正方形/長方形 4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3" name="正方形/長方形 4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4" name="テキスト ボックス 4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5" name="直線コネクタ 4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66" name="テキスト ボックス 46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67" name="直線コネクタ 46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68" name="テキスト ボックス 46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69" name="直線コネクタ 46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70" name="テキスト ボックス 46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71" name="直線コネクタ 47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72" name="テキスト ボックス 47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73" name="直線コネクタ 47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74" name="テキスト ボックス 473"/>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5" name="直線コネクタ 4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6" name="テキスト ボックス 4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21337</xdr:rowOff>
    </xdr:from>
    <xdr:to>
      <xdr:col>23</xdr:col>
      <xdr:colOff>516889</xdr:colOff>
      <xdr:row>106</xdr:row>
      <xdr:rowOff>151637</xdr:rowOff>
    </xdr:to>
    <xdr:cxnSp macro="">
      <xdr:nvCxnSpPr>
        <xdr:cNvPr id="478" name="直線コネクタ 477"/>
        <xdr:cNvCxnSpPr/>
      </xdr:nvCxnSpPr>
      <xdr:spPr>
        <a:xfrm flipV="1">
          <a:off x="16318864" y="17166337"/>
          <a:ext cx="0" cy="1159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155464</xdr:rowOff>
    </xdr:from>
    <xdr:ext cx="405111" cy="259045"/>
    <xdr:sp macro="" textlink="">
      <xdr:nvSpPr>
        <xdr:cNvPr id="479" name="【公民館】&#10;有形固定資産減価償却率最小値テキスト"/>
        <xdr:cNvSpPr txBox="1"/>
      </xdr:nvSpPr>
      <xdr:spPr>
        <a:xfrm>
          <a:off x="16408400" y="1832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23</xdr:col>
      <xdr:colOff>428625</xdr:colOff>
      <xdr:row>106</xdr:row>
      <xdr:rowOff>151637</xdr:rowOff>
    </xdr:from>
    <xdr:to>
      <xdr:col>23</xdr:col>
      <xdr:colOff>606425</xdr:colOff>
      <xdr:row>106</xdr:row>
      <xdr:rowOff>151637</xdr:rowOff>
    </xdr:to>
    <xdr:cxnSp macro="">
      <xdr:nvCxnSpPr>
        <xdr:cNvPr id="480" name="直線コネクタ 479"/>
        <xdr:cNvCxnSpPr/>
      </xdr:nvCxnSpPr>
      <xdr:spPr>
        <a:xfrm>
          <a:off x="16230600" y="1832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139464</xdr:rowOff>
    </xdr:from>
    <xdr:ext cx="405111" cy="259045"/>
    <xdr:sp macro="" textlink="">
      <xdr:nvSpPr>
        <xdr:cNvPr id="481" name="【公民館】&#10;有形固定資産減価償却率最大値テキスト"/>
        <xdr:cNvSpPr txBox="1"/>
      </xdr:nvSpPr>
      <xdr:spPr>
        <a:xfrm>
          <a:off x="16408400" y="1694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100</xdr:row>
      <xdr:rowOff>21337</xdr:rowOff>
    </xdr:from>
    <xdr:to>
      <xdr:col>23</xdr:col>
      <xdr:colOff>606425</xdr:colOff>
      <xdr:row>100</xdr:row>
      <xdr:rowOff>21337</xdr:rowOff>
    </xdr:to>
    <xdr:cxnSp macro="">
      <xdr:nvCxnSpPr>
        <xdr:cNvPr id="482" name="直線コネクタ 481"/>
        <xdr:cNvCxnSpPr/>
      </xdr:nvCxnSpPr>
      <xdr:spPr>
        <a:xfrm>
          <a:off x="16230600" y="1716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10685</xdr:rowOff>
    </xdr:from>
    <xdr:ext cx="405111" cy="259045"/>
    <xdr:sp macro="" textlink="">
      <xdr:nvSpPr>
        <xdr:cNvPr id="483" name="【公民館】&#10;有形固定資産減価償却率平均値テキスト"/>
        <xdr:cNvSpPr txBox="1"/>
      </xdr:nvSpPr>
      <xdr:spPr>
        <a:xfrm>
          <a:off x="16408400" y="17498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32258</xdr:rowOff>
    </xdr:from>
    <xdr:to>
      <xdr:col>23</xdr:col>
      <xdr:colOff>568325</xdr:colOff>
      <xdr:row>102</xdr:row>
      <xdr:rowOff>133858</xdr:rowOff>
    </xdr:to>
    <xdr:sp macro="" textlink="">
      <xdr:nvSpPr>
        <xdr:cNvPr id="484" name="フローチャート : 判断 483"/>
        <xdr:cNvSpPr/>
      </xdr:nvSpPr>
      <xdr:spPr>
        <a:xfrm>
          <a:off x="162687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77978</xdr:rowOff>
    </xdr:from>
    <xdr:to>
      <xdr:col>22</xdr:col>
      <xdr:colOff>415925</xdr:colOff>
      <xdr:row>103</xdr:row>
      <xdr:rowOff>8128</xdr:rowOff>
    </xdr:to>
    <xdr:sp macro="" textlink="">
      <xdr:nvSpPr>
        <xdr:cNvPr id="485" name="フローチャート : 判断 484"/>
        <xdr:cNvSpPr/>
      </xdr:nvSpPr>
      <xdr:spPr>
        <a:xfrm>
          <a:off x="15430500" y="1756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6" name="テキスト ボックス 4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7" name="テキスト ボックス 4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8" name="テキスト ボックス 4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9" name="テキスト ボックス 4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0" name="テキスト ボックス 4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16256</xdr:rowOff>
    </xdr:from>
    <xdr:to>
      <xdr:col>22</xdr:col>
      <xdr:colOff>415925</xdr:colOff>
      <xdr:row>102</xdr:row>
      <xdr:rowOff>117856</xdr:rowOff>
    </xdr:to>
    <xdr:sp macro="" textlink="">
      <xdr:nvSpPr>
        <xdr:cNvPr id="491" name="円/楕円 490"/>
        <xdr:cNvSpPr/>
      </xdr:nvSpPr>
      <xdr:spPr>
        <a:xfrm>
          <a:off x="15430500" y="1750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170705</xdr:rowOff>
    </xdr:from>
    <xdr:ext cx="405111" cy="259045"/>
    <xdr:sp macro="" textlink="">
      <xdr:nvSpPr>
        <xdr:cNvPr id="492" name="n_1aveValue【公民館】&#10;有形固定資産減価償却率"/>
        <xdr:cNvSpPr txBox="1"/>
      </xdr:nvSpPr>
      <xdr:spPr>
        <a:xfrm>
          <a:off x="15266043" y="1765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134383</xdr:rowOff>
    </xdr:from>
    <xdr:ext cx="405111" cy="259045"/>
    <xdr:sp macro="" textlink="">
      <xdr:nvSpPr>
        <xdr:cNvPr id="493" name="n_1mainValue【公民館】&#10;有形固定資産減価償却率"/>
        <xdr:cNvSpPr txBox="1"/>
      </xdr:nvSpPr>
      <xdr:spPr>
        <a:xfrm>
          <a:off x="15266043" y="1727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4" name="正方形/長方形 4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5" name="正方形/長方形 4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6" name="正方形/長方形 4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7" name="正方形/長方形 4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8" name="正方形/長方形 4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9" name="正方形/長方形 4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0" name="正方形/長方形 4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1" name="正方形/長方形 5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2" name="テキスト ボックス 5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3" name="直線コネクタ 5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4" name="直線コネクタ 5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5" name="テキスト ボックス 5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6" name="直線コネクタ 5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7" name="テキスト ボックス 5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8" name="直線コネクタ 5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9" name="テキスト ボックス 5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0" name="直線コネクタ 5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1" name="テキスト ボックス 5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2" name="直線コネクタ 5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3" name="テキスト ボックス 5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4" name="直線コネクタ 5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5" name="テキスト ボックス 5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102</xdr:row>
      <xdr:rowOff>15239</xdr:rowOff>
    </xdr:from>
    <xdr:to>
      <xdr:col>32</xdr:col>
      <xdr:colOff>186689</xdr:colOff>
      <xdr:row>107</xdr:row>
      <xdr:rowOff>64770</xdr:rowOff>
    </xdr:to>
    <xdr:cxnSp macro="">
      <xdr:nvCxnSpPr>
        <xdr:cNvPr id="517" name="直線コネクタ 516"/>
        <xdr:cNvCxnSpPr/>
      </xdr:nvCxnSpPr>
      <xdr:spPr>
        <a:xfrm flipV="1">
          <a:off x="22160864" y="17503139"/>
          <a:ext cx="0" cy="906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68597</xdr:rowOff>
    </xdr:from>
    <xdr:ext cx="469744" cy="259045"/>
    <xdr:sp macro="" textlink="">
      <xdr:nvSpPr>
        <xdr:cNvPr id="518" name="【公民館】&#10;一人当たり面積最小値テキスト"/>
        <xdr:cNvSpPr txBox="1"/>
      </xdr:nvSpPr>
      <xdr:spPr>
        <a:xfrm>
          <a:off x="22250400"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0.068</a:t>
          </a:r>
          <a:endParaRPr kumimoji="1" lang="ja-JP" altLang="en-US" sz="1000" b="1">
            <a:latin typeface="ＭＳ Ｐゴシック"/>
          </a:endParaRPr>
        </a:p>
      </xdr:txBody>
    </xdr:sp>
    <xdr:clientData/>
  </xdr:oneCellAnchor>
  <xdr:twoCellAnchor>
    <xdr:from>
      <xdr:col>32</xdr:col>
      <xdr:colOff>98425</xdr:colOff>
      <xdr:row>107</xdr:row>
      <xdr:rowOff>64770</xdr:rowOff>
    </xdr:from>
    <xdr:to>
      <xdr:col>32</xdr:col>
      <xdr:colOff>276225</xdr:colOff>
      <xdr:row>107</xdr:row>
      <xdr:rowOff>64770</xdr:rowOff>
    </xdr:to>
    <xdr:cxnSp macro="">
      <xdr:nvCxnSpPr>
        <xdr:cNvPr id="519" name="直線コネクタ 518"/>
        <xdr:cNvCxnSpPr/>
      </xdr:nvCxnSpPr>
      <xdr:spPr>
        <a:xfrm>
          <a:off x="22072600" y="1840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133366</xdr:rowOff>
    </xdr:from>
    <xdr:ext cx="469744" cy="259045"/>
    <xdr:sp macro="" textlink="">
      <xdr:nvSpPr>
        <xdr:cNvPr id="520" name="【公民館】&#10;一人当たり面積最大値テキスト"/>
        <xdr:cNvSpPr txBox="1"/>
      </xdr:nvSpPr>
      <xdr:spPr>
        <a:xfrm>
          <a:off x="22250400" y="1727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0.306</a:t>
          </a:r>
          <a:endParaRPr kumimoji="1" lang="ja-JP" altLang="en-US" sz="1000" b="1">
            <a:latin typeface="ＭＳ Ｐゴシック"/>
          </a:endParaRPr>
        </a:p>
      </xdr:txBody>
    </xdr:sp>
    <xdr:clientData/>
  </xdr:oneCellAnchor>
  <xdr:twoCellAnchor>
    <xdr:from>
      <xdr:col>32</xdr:col>
      <xdr:colOff>98425</xdr:colOff>
      <xdr:row>102</xdr:row>
      <xdr:rowOff>15239</xdr:rowOff>
    </xdr:from>
    <xdr:to>
      <xdr:col>32</xdr:col>
      <xdr:colOff>276225</xdr:colOff>
      <xdr:row>102</xdr:row>
      <xdr:rowOff>15239</xdr:rowOff>
    </xdr:to>
    <xdr:cxnSp macro="">
      <xdr:nvCxnSpPr>
        <xdr:cNvPr id="521" name="直線コネクタ 520"/>
        <xdr:cNvCxnSpPr/>
      </xdr:nvCxnSpPr>
      <xdr:spPr>
        <a:xfrm>
          <a:off x="22072600" y="17503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522"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23" name="フローチャート : 判断 522"/>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48261</xdr:rowOff>
    </xdr:from>
    <xdr:to>
      <xdr:col>31</xdr:col>
      <xdr:colOff>85725</xdr:colOff>
      <xdr:row>104</xdr:row>
      <xdr:rowOff>149861</xdr:rowOff>
    </xdr:to>
    <xdr:sp macro="" textlink="">
      <xdr:nvSpPr>
        <xdr:cNvPr id="524" name="フローチャート : 判断 523"/>
        <xdr:cNvSpPr/>
      </xdr:nvSpPr>
      <xdr:spPr>
        <a:xfrm>
          <a:off x="2127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5" name="テキスト ボックス 5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6" name="テキスト ボックス 5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7" name="テキスト ボックス 5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8" name="テキスト ボックス 5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9" name="テキスト ボックス 5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139700</xdr:rowOff>
    </xdr:from>
    <xdr:to>
      <xdr:col>31</xdr:col>
      <xdr:colOff>85725</xdr:colOff>
      <xdr:row>101</xdr:row>
      <xdr:rowOff>69850</xdr:rowOff>
    </xdr:to>
    <xdr:sp macro="" textlink="">
      <xdr:nvSpPr>
        <xdr:cNvPr id="530" name="円/楕円 529"/>
        <xdr:cNvSpPr/>
      </xdr:nvSpPr>
      <xdr:spPr>
        <a:xfrm>
          <a:off x="21272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140988</xdr:rowOff>
    </xdr:from>
    <xdr:ext cx="469744" cy="259045"/>
    <xdr:sp macro="" textlink="">
      <xdr:nvSpPr>
        <xdr:cNvPr id="531" name="n_1aveValue【公民館】&#10;一人当たり面積"/>
        <xdr:cNvSpPr txBox="1"/>
      </xdr:nvSpPr>
      <xdr:spPr>
        <a:xfrm>
          <a:off x="21075727" y="17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86377</xdr:rowOff>
    </xdr:from>
    <xdr:ext cx="469744" cy="259045"/>
    <xdr:sp macro="" textlink="">
      <xdr:nvSpPr>
        <xdr:cNvPr id="532" name="n_1mainValue【公民館】&#10;一人当たり面積"/>
        <xdr:cNvSpPr txBox="1"/>
      </xdr:nvSpPr>
      <xdr:spPr>
        <a:xfrm>
          <a:off x="21075727" y="1705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3" name="正方形/長方形 5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4" name="正方形/長方形 5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5" name="テキスト ボックス 5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道路、体育施設、福祉施設、消防施設であり、特に低くなっているのは、橋梁、学校施設、公営住宅、図書館、一般廃棄物処理施設、庁舎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特に</a:t>
          </a:r>
          <a:r>
            <a:rPr kumimoji="1" lang="ja-JP" altLang="ja-JP" sz="1100">
              <a:solidFill>
                <a:schemeClr val="dk1"/>
              </a:solidFill>
              <a:effectLst/>
              <a:latin typeface="+mn-lt"/>
              <a:ea typeface="+mn-ea"/>
              <a:cs typeface="+mn-cs"/>
            </a:rPr>
            <a:t>学校施設は、合併後１０年の間に合併特例債を活用し耐震改修や建て替え</a:t>
          </a:r>
          <a:r>
            <a:rPr kumimoji="1" lang="ja-JP" altLang="en-US" sz="1100">
              <a:solidFill>
                <a:schemeClr val="dk1"/>
              </a:solidFill>
              <a:effectLst/>
              <a:latin typeface="+mn-lt"/>
              <a:ea typeface="+mn-ea"/>
              <a:cs typeface="+mn-cs"/>
            </a:rPr>
            <a:t>を集中整備</a:t>
          </a:r>
          <a:r>
            <a:rPr kumimoji="1" lang="ja-JP" altLang="ja-JP" sz="1100">
              <a:solidFill>
                <a:schemeClr val="dk1"/>
              </a:solidFill>
              <a:effectLst/>
              <a:latin typeface="+mn-lt"/>
              <a:ea typeface="+mn-ea"/>
              <a:cs typeface="+mn-cs"/>
            </a:rPr>
            <a:t>した結果、有形固定資産減価償却率が低くなっている。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　また、施設の市民一人当り面積は、ほとんどの施設で類似団体平均を上回ることとなったが、今後、施設維持管理にかかる経費の増加にも留意していく必要がある。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岐阜県飛騨市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25,127
25,003
792.53
19,151,302
17,961,080
1,106,027
11,344,098
19,481,975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46482</xdr:rowOff>
    </xdr:from>
    <xdr:to>
      <xdr:col>6</xdr:col>
      <xdr:colOff>510540</xdr:colOff>
      <xdr:row>41</xdr:row>
      <xdr:rowOff>64770</xdr:rowOff>
    </xdr:to>
    <xdr:cxnSp macro="">
      <xdr:nvCxnSpPr>
        <xdr:cNvPr id="55" name="直線コネクタ 54"/>
        <xdr:cNvCxnSpPr/>
      </xdr:nvCxnSpPr>
      <xdr:spPr>
        <a:xfrm flipV="1">
          <a:off x="4634865" y="587578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6"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164609</xdr:rowOff>
    </xdr:from>
    <xdr:ext cx="405111" cy="259045"/>
    <xdr:sp macro="" textlink="">
      <xdr:nvSpPr>
        <xdr:cNvPr id="58" name="【図書館】&#10;有形固定資産減価償却率最大値テキスト"/>
        <xdr:cNvSpPr txBox="1"/>
      </xdr:nvSpPr>
      <xdr:spPr>
        <a:xfrm>
          <a:off x="4724400" y="565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34</xdr:row>
      <xdr:rowOff>46482</xdr:rowOff>
    </xdr:from>
    <xdr:to>
      <xdr:col>6</xdr:col>
      <xdr:colOff>600075</xdr:colOff>
      <xdr:row>34</xdr:row>
      <xdr:rowOff>46482</xdr:rowOff>
    </xdr:to>
    <xdr:cxnSp macro="">
      <xdr:nvCxnSpPr>
        <xdr:cNvPr id="59" name="直線コネクタ 58"/>
        <xdr:cNvCxnSpPr/>
      </xdr:nvCxnSpPr>
      <xdr:spPr>
        <a:xfrm>
          <a:off x="4546600" y="587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22115</xdr:rowOff>
    </xdr:from>
    <xdr:ext cx="405111" cy="259045"/>
    <xdr:sp macro="" textlink="">
      <xdr:nvSpPr>
        <xdr:cNvPr id="60" name="【図書館】&#10;有形固定資産減価償却率平均値テキスト"/>
        <xdr:cNvSpPr txBox="1"/>
      </xdr:nvSpPr>
      <xdr:spPr>
        <a:xfrm>
          <a:off x="4724400" y="6537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43688</xdr:rowOff>
    </xdr:from>
    <xdr:to>
      <xdr:col>6</xdr:col>
      <xdr:colOff>561975</xdr:colOff>
      <xdr:row>38</xdr:row>
      <xdr:rowOff>145288</xdr:rowOff>
    </xdr:to>
    <xdr:sp macro="" textlink="">
      <xdr:nvSpPr>
        <xdr:cNvPr id="61" name="フローチャート : 判断 60"/>
        <xdr:cNvSpPr/>
      </xdr:nvSpPr>
      <xdr:spPr>
        <a:xfrm>
          <a:off x="45847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164846</xdr:rowOff>
    </xdr:from>
    <xdr:to>
      <xdr:col>5</xdr:col>
      <xdr:colOff>409575</xdr:colOff>
      <xdr:row>39</xdr:row>
      <xdr:rowOff>94996</xdr:rowOff>
    </xdr:to>
    <xdr:sp macro="" textlink="">
      <xdr:nvSpPr>
        <xdr:cNvPr id="62" name="フローチャート :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111523</xdr:rowOff>
    </xdr:from>
    <xdr:ext cx="405111" cy="259045"/>
    <xdr:sp macro="" textlink="">
      <xdr:nvSpPr>
        <xdr:cNvPr id="63" name="n_1aveValue【図書館】&#10;有形固定資産減価償却率"/>
        <xdr:cNvSpPr txBox="1"/>
      </xdr:nvSpPr>
      <xdr:spPr>
        <a:xfrm>
          <a:off x="3582043"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114554</xdr:rowOff>
    </xdr:from>
    <xdr:to>
      <xdr:col>5</xdr:col>
      <xdr:colOff>409575</xdr:colOff>
      <xdr:row>42</xdr:row>
      <xdr:rowOff>44704</xdr:rowOff>
    </xdr:to>
    <xdr:sp macro="" textlink="">
      <xdr:nvSpPr>
        <xdr:cNvPr id="69" name="円/楕円 68"/>
        <xdr:cNvSpPr/>
      </xdr:nvSpPr>
      <xdr:spPr>
        <a:xfrm>
          <a:off x="3746500" y="714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42</xdr:row>
      <xdr:rowOff>35831</xdr:rowOff>
    </xdr:from>
    <xdr:ext cx="405111" cy="259045"/>
    <xdr:sp macro="" textlink="">
      <xdr:nvSpPr>
        <xdr:cNvPr id="70" name="n_1mainValue【図書館】&#10;有形固定資産減価償却率"/>
        <xdr:cNvSpPr txBox="1"/>
      </xdr:nvSpPr>
      <xdr:spPr>
        <a:xfrm>
          <a:off x="3582043" y="723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4" name="テキスト ボックス 8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6" name="テキスト ボックス 8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8" name="テキスト ボックス 8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0" name="テキスト ボックス 8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2" name="テキスト ボックス 9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103414</xdr:rowOff>
    </xdr:from>
    <xdr:to>
      <xdr:col>15</xdr:col>
      <xdr:colOff>180340</xdr:colOff>
      <xdr:row>41</xdr:row>
      <xdr:rowOff>100693</xdr:rowOff>
    </xdr:to>
    <xdr:cxnSp macro="">
      <xdr:nvCxnSpPr>
        <xdr:cNvPr id="96" name="直線コネクタ 95"/>
        <xdr:cNvCxnSpPr/>
      </xdr:nvCxnSpPr>
      <xdr:spPr>
        <a:xfrm flipV="1">
          <a:off x="10476865" y="5932714"/>
          <a:ext cx="0" cy="1197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104520</xdr:rowOff>
    </xdr:from>
    <xdr:ext cx="469744" cy="259045"/>
    <xdr:sp macro="" textlink="">
      <xdr:nvSpPr>
        <xdr:cNvPr id="97" name="【図書館】&#10;一人当たり面積最小値テキスト"/>
        <xdr:cNvSpPr txBox="1"/>
      </xdr:nvSpPr>
      <xdr:spPr>
        <a:xfrm>
          <a:off x="10566400" y="713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100693</xdr:rowOff>
    </xdr:from>
    <xdr:to>
      <xdr:col>15</xdr:col>
      <xdr:colOff>269875</xdr:colOff>
      <xdr:row>41</xdr:row>
      <xdr:rowOff>100693</xdr:rowOff>
    </xdr:to>
    <xdr:cxnSp macro="">
      <xdr:nvCxnSpPr>
        <xdr:cNvPr id="98" name="直線コネクタ 97"/>
        <xdr:cNvCxnSpPr/>
      </xdr:nvCxnSpPr>
      <xdr:spPr>
        <a:xfrm>
          <a:off x="10388600" y="713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50091</xdr:rowOff>
    </xdr:from>
    <xdr:ext cx="469744" cy="259045"/>
    <xdr:sp macro="" textlink="">
      <xdr:nvSpPr>
        <xdr:cNvPr id="99" name="【図書館】&#10;一人当たり面積最大値テキスト"/>
        <xdr:cNvSpPr txBox="1"/>
      </xdr:nvSpPr>
      <xdr:spPr>
        <a:xfrm>
          <a:off x="10566400" y="570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15</xdr:col>
      <xdr:colOff>92075</xdr:colOff>
      <xdr:row>34</xdr:row>
      <xdr:rowOff>103414</xdr:rowOff>
    </xdr:from>
    <xdr:to>
      <xdr:col>15</xdr:col>
      <xdr:colOff>269875</xdr:colOff>
      <xdr:row>34</xdr:row>
      <xdr:rowOff>103414</xdr:rowOff>
    </xdr:to>
    <xdr:cxnSp macro="">
      <xdr:nvCxnSpPr>
        <xdr:cNvPr id="100" name="直線コネクタ 99"/>
        <xdr:cNvCxnSpPr/>
      </xdr:nvCxnSpPr>
      <xdr:spPr>
        <a:xfrm>
          <a:off x="10388600" y="593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41927</xdr:rowOff>
    </xdr:from>
    <xdr:ext cx="469744" cy="259045"/>
    <xdr:sp macro="" textlink="">
      <xdr:nvSpPr>
        <xdr:cNvPr id="101" name="【図書館】&#10;一人当たり面積平均値テキスト"/>
        <xdr:cNvSpPr txBox="1"/>
      </xdr:nvSpPr>
      <xdr:spPr>
        <a:xfrm>
          <a:off x="105664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63500</xdr:rowOff>
    </xdr:from>
    <xdr:to>
      <xdr:col>15</xdr:col>
      <xdr:colOff>231775</xdr:colOff>
      <xdr:row>38</xdr:row>
      <xdr:rowOff>165100</xdr:rowOff>
    </xdr:to>
    <xdr:sp macro="" textlink="">
      <xdr:nvSpPr>
        <xdr:cNvPr id="102" name="フローチャート : 判断 101"/>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147864</xdr:rowOff>
    </xdr:from>
    <xdr:to>
      <xdr:col>14</xdr:col>
      <xdr:colOff>79375</xdr:colOff>
      <xdr:row>38</xdr:row>
      <xdr:rowOff>78014</xdr:rowOff>
    </xdr:to>
    <xdr:sp macro="" textlink="">
      <xdr:nvSpPr>
        <xdr:cNvPr id="103" name="フローチャート : 判断 102"/>
        <xdr:cNvSpPr/>
      </xdr:nvSpPr>
      <xdr:spPr>
        <a:xfrm>
          <a:off x="9588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69142</xdr:rowOff>
    </xdr:from>
    <xdr:ext cx="469744" cy="259045"/>
    <xdr:sp macro="" textlink="">
      <xdr:nvSpPr>
        <xdr:cNvPr id="104" name="n_1aveValue【図書館】&#10;一人当たり面積"/>
        <xdr:cNvSpPr txBox="1"/>
      </xdr:nvSpPr>
      <xdr:spPr>
        <a:xfrm>
          <a:off x="93917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32</xdr:row>
      <xdr:rowOff>134257</xdr:rowOff>
    </xdr:from>
    <xdr:to>
      <xdr:col>14</xdr:col>
      <xdr:colOff>79375</xdr:colOff>
      <xdr:row>33</xdr:row>
      <xdr:rowOff>64407</xdr:rowOff>
    </xdr:to>
    <xdr:sp macro="" textlink="">
      <xdr:nvSpPr>
        <xdr:cNvPr id="110" name="円/楕円 109"/>
        <xdr:cNvSpPr/>
      </xdr:nvSpPr>
      <xdr:spPr>
        <a:xfrm>
          <a:off x="9588500" y="562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31</xdr:row>
      <xdr:rowOff>80934</xdr:rowOff>
    </xdr:from>
    <xdr:ext cx="469744" cy="259045"/>
    <xdr:sp macro="" textlink="">
      <xdr:nvSpPr>
        <xdr:cNvPr id="111" name="n_1mainValue【図書館】&#10;一人当たり面積"/>
        <xdr:cNvSpPr txBox="1"/>
      </xdr:nvSpPr>
      <xdr:spPr>
        <a:xfrm>
          <a:off x="9391727" y="53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2" name="テキスト ボックス 13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83820</xdr:rowOff>
    </xdr:from>
    <xdr:to>
      <xdr:col>6</xdr:col>
      <xdr:colOff>510540</xdr:colOff>
      <xdr:row>64</xdr:row>
      <xdr:rowOff>83820</xdr:rowOff>
    </xdr:to>
    <xdr:cxnSp macro="">
      <xdr:nvCxnSpPr>
        <xdr:cNvPr id="136" name="直線コネクタ 135"/>
        <xdr:cNvCxnSpPr/>
      </xdr:nvCxnSpPr>
      <xdr:spPr>
        <a:xfrm flipV="1">
          <a:off x="4634865" y="96850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87647</xdr:rowOff>
    </xdr:from>
    <xdr:ext cx="405111" cy="259045"/>
    <xdr:sp macro="" textlink="">
      <xdr:nvSpPr>
        <xdr:cNvPr id="137" name="【体育館・プール】&#10;有形固定資産減価償却率最小値テキスト"/>
        <xdr:cNvSpPr txBox="1"/>
      </xdr:nvSpPr>
      <xdr:spPr>
        <a:xfrm>
          <a:off x="4724400"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422275</xdr:colOff>
      <xdr:row>64</xdr:row>
      <xdr:rowOff>83820</xdr:rowOff>
    </xdr:from>
    <xdr:to>
      <xdr:col>6</xdr:col>
      <xdr:colOff>600075</xdr:colOff>
      <xdr:row>64</xdr:row>
      <xdr:rowOff>83820</xdr:rowOff>
    </xdr:to>
    <xdr:cxnSp macro="">
      <xdr:nvCxnSpPr>
        <xdr:cNvPr id="138" name="直線コネクタ 137"/>
        <xdr:cNvCxnSpPr/>
      </xdr:nvCxnSpPr>
      <xdr:spPr>
        <a:xfrm>
          <a:off x="4546600" y="1105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30497</xdr:rowOff>
    </xdr:from>
    <xdr:ext cx="405111" cy="259045"/>
    <xdr:sp macro="" textlink="">
      <xdr:nvSpPr>
        <xdr:cNvPr id="139" name="【体育館・プール】&#10;有形固定資産減価償却率最大値テキスト"/>
        <xdr:cNvSpPr txBox="1"/>
      </xdr:nvSpPr>
      <xdr:spPr>
        <a:xfrm>
          <a:off x="4724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6</xdr:col>
      <xdr:colOff>422275</xdr:colOff>
      <xdr:row>56</xdr:row>
      <xdr:rowOff>83820</xdr:rowOff>
    </xdr:from>
    <xdr:to>
      <xdr:col>6</xdr:col>
      <xdr:colOff>600075</xdr:colOff>
      <xdr:row>56</xdr:row>
      <xdr:rowOff>83820</xdr:rowOff>
    </xdr:to>
    <xdr:cxnSp macro="">
      <xdr:nvCxnSpPr>
        <xdr:cNvPr id="140" name="直線コネクタ 139"/>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72407</xdr:rowOff>
    </xdr:from>
    <xdr:ext cx="405111" cy="259045"/>
    <xdr:sp macro="" textlink="">
      <xdr:nvSpPr>
        <xdr:cNvPr id="141" name="【体育館・プール】&#10;有形固定資産減価償却率平均値テキスト"/>
        <xdr:cNvSpPr txBox="1"/>
      </xdr:nvSpPr>
      <xdr:spPr>
        <a:xfrm>
          <a:off x="4724400" y="10530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93980</xdr:rowOff>
    </xdr:from>
    <xdr:to>
      <xdr:col>6</xdr:col>
      <xdr:colOff>561975</xdr:colOff>
      <xdr:row>62</xdr:row>
      <xdr:rowOff>24130</xdr:rowOff>
    </xdr:to>
    <xdr:sp macro="" textlink="">
      <xdr:nvSpPr>
        <xdr:cNvPr id="142" name="フローチャート : 判断 141"/>
        <xdr:cNvSpPr/>
      </xdr:nvSpPr>
      <xdr:spPr>
        <a:xfrm>
          <a:off x="45847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154940</xdr:rowOff>
    </xdr:from>
    <xdr:to>
      <xdr:col>5</xdr:col>
      <xdr:colOff>409575</xdr:colOff>
      <xdr:row>62</xdr:row>
      <xdr:rowOff>85090</xdr:rowOff>
    </xdr:to>
    <xdr:sp macro="" textlink="">
      <xdr:nvSpPr>
        <xdr:cNvPr id="143" name="フローチャート : 判断 142"/>
        <xdr:cNvSpPr/>
      </xdr:nvSpPr>
      <xdr:spPr>
        <a:xfrm>
          <a:off x="3746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76217</xdr:rowOff>
    </xdr:from>
    <xdr:ext cx="405111" cy="259045"/>
    <xdr:sp macro="" textlink="">
      <xdr:nvSpPr>
        <xdr:cNvPr id="144" name="n_1aveValue【体育館・プール】&#10;有形固定資産減価償却率"/>
        <xdr:cNvSpPr txBox="1"/>
      </xdr:nvSpPr>
      <xdr:spPr>
        <a:xfrm>
          <a:off x="3582043"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162560</xdr:rowOff>
    </xdr:from>
    <xdr:to>
      <xdr:col>5</xdr:col>
      <xdr:colOff>409575</xdr:colOff>
      <xdr:row>59</xdr:row>
      <xdr:rowOff>92710</xdr:rowOff>
    </xdr:to>
    <xdr:sp macro="" textlink="">
      <xdr:nvSpPr>
        <xdr:cNvPr id="150" name="円/楕円 149"/>
        <xdr:cNvSpPr/>
      </xdr:nvSpPr>
      <xdr:spPr>
        <a:xfrm>
          <a:off x="3746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109237</xdr:rowOff>
    </xdr:from>
    <xdr:ext cx="405111" cy="259045"/>
    <xdr:sp macro="" textlink="">
      <xdr:nvSpPr>
        <xdr:cNvPr id="151" name="n_1mainValue【体育館・プール】&#10;有形固定資産減価償却率"/>
        <xdr:cNvSpPr txBox="1"/>
      </xdr:nvSpPr>
      <xdr:spPr>
        <a:xfrm>
          <a:off x="3582043"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2" name="テキスト ボックス 16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63" name="直線コネクタ 16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4" name="テキスト ボックス 16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5" name="直線コネクタ 16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6" name="テキスト ボックス 16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7" name="直線コネクタ 16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8" name="テキスト ボックス 16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9" name="直線コネクタ 16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70" name="テキスト ボックス 16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1" name="直線コネクタ 17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2" name="テキスト ボックス 17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3" name="直線コネクタ 17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4" name="テキスト ボックス 17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60416</xdr:rowOff>
    </xdr:from>
    <xdr:to>
      <xdr:col>15</xdr:col>
      <xdr:colOff>180340</xdr:colOff>
      <xdr:row>64</xdr:row>
      <xdr:rowOff>88174</xdr:rowOff>
    </xdr:to>
    <xdr:cxnSp macro="">
      <xdr:nvCxnSpPr>
        <xdr:cNvPr id="178" name="直線コネクタ 177"/>
        <xdr:cNvCxnSpPr/>
      </xdr:nvCxnSpPr>
      <xdr:spPr>
        <a:xfrm flipV="1">
          <a:off x="10476865" y="9490166"/>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92001</xdr:rowOff>
    </xdr:from>
    <xdr:ext cx="469744" cy="259045"/>
    <xdr:sp macro="" textlink="">
      <xdr:nvSpPr>
        <xdr:cNvPr id="179" name="【体育館・プール】&#10;一人当たり面積最小値テキスト"/>
        <xdr:cNvSpPr txBox="1"/>
      </xdr:nvSpPr>
      <xdr:spPr>
        <a:xfrm>
          <a:off x="105664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92075</xdr:colOff>
      <xdr:row>64</xdr:row>
      <xdr:rowOff>88174</xdr:rowOff>
    </xdr:from>
    <xdr:to>
      <xdr:col>15</xdr:col>
      <xdr:colOff>269875</xdr:colOff>
      <xdr:row>64</xdr:row>
      <xdr:rowOff>88174</xdr:rowOff>
    </xdr:to>
    <xdr:cxnSp macro="">
      <xdr:nvCxnSpPr>
        <xdr:cNvPr id="180" name="直線コネクタ 179"/>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7093</xdr:rowOff>
    </xdr:from>
    <xdr:ext cx="469744" cy="259045"/>
    <xdr:sp macro="" textlink="">
      <xdr:nvSpPr>
        <xdr:cNvPr id="181" name="【体育館・プール】&#10;一人当たり面積最大値テキスト"/>
        <xdr:cNvSpPr txBox="1"/>
      </xdr:nvSpPr>
      <xdr:spPr>
        <a:xfrm>
          <a:off x="10566400" y="926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0.594</a:t>
          </a:r>
          <a:endParaRPr kumimoji="1" lang="ja-JP" altLang="en-US" sz="1000" b="1">
            <a:latin typeface="ＭＳ Ｐゴシック"/>
          </a:endParaRPr>
        </a:p>
      </xdr:txBody>
    </xdr:sp>
    <xdr:clientData/>
  </xdr:oneCellAnchor>
  <xdr:twoCellAnchor>
    <xdr:from>
      <xdr:col>15</xdr:col>
      <xdr:colOff>92075</xdr:colOff>
      <xdr:row>55</xdr:row>
      <xdr:rowOff>60416</xdr:rowOff>
    </xdr:from>
    <xdr:to>
      <xdr:col>15</xdr:col>
      <xdr:colOff>269875</xdr:colOff>
      <xdr:row>55</xdr:row>
      <xdr:rowOff>60416</xdr:rowOff>
    </xdr:to>
    <xdr:cxnSp macro="">
      <xdr:nvCxnSpPr>
        <xdr:cNvPr id="182" name="直線コネクタ 181"/>
        <xdr:cNvCxnSpPr/>
      </xdr:nvCxnSpPr>
      <xdr:spPr>
        <a:xfrm>
          <a:off x="10388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120304</xdr:rowOff>
    </xdr:from>
    <xdr:ext cx="469744" cy="259045"/>
    <xdr:sp macro="" textlink="">
      <xdr:nvSpPr>
        <xdr:cNvPr id="183" name="【体育館・プール】&#10;一人当たり面積平均値テキスト"/>
        <xdr:cNvSpPr txBox="1"/>
      </xdr:nvSpPr>
      <xdr:spPr>
        <a:xfrm>
          <a:off x="10566400" y="10407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141877</xdr:rowOff>
    </xdr:from>
    <xdr:to>
      <xdr:col>15</xdr:col>
      <xdr:colOff>231775</xdr:colOff>
      <xdr:row>61</xdr:row>
      <xdr:rowOff>72027</xdr:rowOff>
    </xdr:to>
    <xdr:sp macro="" textlink="">
      <xdr:nvSpPr>
        <xdr:cNvPr id="184" name="フローチャート : 判断 183"/>
        <xdr:cNvSpPr/>
      </xdr:nvSpPr>
      <xdr:spPr>
        <a:xfrm>
          <a:off x="104267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89626</xdr:rowOff>
    </xdr:from>
    <xdr:to>
      <xdr:col>14</xdr:col>
      <xdr:colOff>79375</xdr:colOff>
      <xdr:row>61</xdr:row>
      <xdr:rowOff>19776</xdr:rowOff>
    </xdr:to>
    <xdr:sp macro="" textlink="">
      <xdr:nvSpPr>
        <xdr:cNvPr id="185" name="フローチャート : 判断 184"/>
        <xdr:cNvSpPr/>
      </xdr:nvSpPr>
      <xdr:spPr>
        <a:xfrm>
          <a:off x="9588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10903</xdr:rowOff>
    </xdr:from>
    <xdr:ext cx="469744" cy="259045"/>
    <xdr:sp macro="" textlink="">
      <xdr:nvSpPr>
        <xdr:cNvPr id="186" name="n_1aveValue【体育館・プール】&#10;一人当たり面積"/>
        <xdr:cNvSpPr txBox="1"/>
      </xdr:nvSpPr>
      <xdr:spPr>
        <a:xfrm>
          <a:off x="9391727" y="1046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21046</xdr:rowOff>
    </xdr:from>
    <xdr:to>
      <xdr:col>14</xdr:col>
      <xdr:colOff>79375</xdr:colOff>
      <xdr:row>56</xdr:row>
      <xdr:rowOff>122646</xdr:rowOff>
    </xdr:to>
    <xdr:sp macro="" textlink="">
      <xdr:nvSpPr>
        <xdr:cNvPr id="192" name="円/楕円 191"/>
        <xdr:cNvSpPr/>
      </xdr:nvSpPr>
      <xdr:spPr>
        <a:xfrm>
          <a:off x="9588500" y="962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54</xdr:row>
      <xdr:rowOff>139173</xdr:rowOff>
    </xdr:from>
    <xdr:ext cx="469744" cy="259045"/>
    <xdr:sp macro="" textlink="">
      <xdr:nvSpPr>
        <xdr:cNvPr id="193" name="n_1mainValue【体育館・プール】&#10;一人当たり面積"/>
        <xdr:cNvSpPr txBox="1"/>
      </xdr:nvSpPr>
      <xdr:spPr>
        <a:xfrm>
          <a:off x="9391727" y="93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0.538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4" name="テキスト ボックス 20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5" name="直線コネクタ 20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6" name="テキスト ボックス 20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7" name="直線コネクタ 20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8" name="テキスト ボックス 20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9" name="直線コネクタ 20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0" name="テキスト ボックス 20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1" name="直線コネクタ 21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2" name="テキスト ボックス 21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3" name="直線コネクタ 21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4" name="テキスト ボックス 21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6" name="テキスト ボックス 21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11430</xdr:rowOff>
    </xdr:from>
    <xdr:to>
      <xdr:col>6</xdr:col>
      <xdr:colOff>510540</xdr:colOff>
      <xdr:row>85</xdr:row>
      <xdr:rowOff>74295</xdr:rowOff>
    </xdr:to>
    <xdr:cxnSp macro="">
      <xdr:nvCxnSpPr>
        <xdr:cNvPr id="218" name="直線コネクタ 217"/>
        <xdr:cNvCxnSpPr/>
      </xdr:nvCxnSpPr>
      <xdr:spPr>
        <a:xfrm flipV="1">
          <a:off x="4634865" y="1338453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78122</xdr:rowOff>
    </xdr:from>
    <xdr:ext cx="405111" cy="259045"/>
    <xdr:sp macro="" textlink="">
      <xdr:nvSpPr>
        <xdr:cNvPr id="219" name="【福祉施設】&#10;有形固定資産減価償却率最小値テキスト"/>
        <xdr:cNvSpPr txBox="1"/>
      </xdr:nvSpPr>
      <xdr:spPr>
        <a:xfrm>
          <a:off x="47244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422275</xdr:colOff>
      <xdr:row>85</xdr:row>
      <xdr:rowOff>74295</xdr:rowOff>
    </xdr:from>
    <xdr:to>
      <xdr:col>6</xdr:col>
      <xdr:colOff>600075</xdr:colOff>
      <xdr:row>85</xdr:row>
      <xdr:rowOff>74295</xdr:rowOff>
    </xdr:to>
    <xdr:cxnSp macro="">
      <xdr:nvCxnSpPr>
        <xdr:cNvPr id="220" name="直線コネクタ 219"/>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129557</xdr:rowOff>
    </xdr:from>
    <xdr:ext cx="405111" cy="259045"/>
    <xdr:sp macro="" textlink="">
      <xdr:nvSpPr>
        <xdr:cNvPr id="221" name="【福祉施設】&#10;有形固定資産減価償却率最大値テキスト"/>
        <xdr:cNvSpPr txBox="1"/>
      </xdr:nvSpPr>
      <xdr:spPr>
        <a:xfrm>
          <a:off x="47244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11430</xdr:rowOff>
    </xdr:from>
    <xdr:to>
      <xdr:col>6</xdr:col>
      <xdr:colOff>600075</xdr:colOff>
      <xdr:row>78</xdr:row>
      <xdr:rowOff>11430</xdr:rowOff>
    </xdr:to>
    <xdr:cxnSp macro="">
      <xdr:nvCxnSpPr>
        <xdr:cNvPr id="222" name="直線コネクタ 221"/>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158132</xdr:rowOff>
    </xdr:from>
    <xdr:ext cx="405111" cy="259045"/>
    <xdr:sp macro="" textlink="">
      <xdr:nvSpPr>
        <xdr:cNvPr id="223" name="【福祉施設】&#10;有形固定資産減価償却率平均値テキスト"/>
        <xdr:cNvSpPr txBox="1"/>
      </xdr:nvSpPr>
      <xdr:spPr>
        <a:xfrm>
          <a:off x="4724400" y="1421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8255</xdr:rowOff>
    </xdr:from>
    <xdr:to>
      <xdr:col>6</xdr:col>
      <xdr:colOff>561975</xdr:colOff>
      <xdr:row>83</xdr:row>
      <xdr:rowOff>109855</xdr:rowOff>
    </xdr:to>
    <xdr:sp macro="" textlink="">
      <xdr:nvSpPr>
        <xdr:cNvPr id="224" name="フローチャート : 判断 223"/>
        <xdr:cNvSpPr/>
      </xdr:nvSpPr>
      <xdr:spPr>
        <a:xfrm>
          <a:off x="4584700" y="1423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25" name="フローチャート : 判断 224"/>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68597</xdr:rowOff>
    </xdr:from>
    <xdr:ext cx="405111" cy="259045"/>
    <xdr:sp macro="" textlink="">
      <xdr:nvSpPr>
        <xdr:cNvPr id="226" name="n_1aveValue【福祉施設】&#10;有形固定資産減価償却率"/>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116839</xdr:rowOff>
    </xdr:from>
    <xdr:to>
      <xdr:col>5</xdr:col>
      <xdr:colOff>409575</xdr:colOff>
      <xdr:row>82</xdr:row>
      <xdr:rowOff>46989</xdr:rowOff>
    </xdr:to>
    <xdr:sp macro="" textlink="">
      <xdr:nvSpPr>
        <xdr:cNvPr id="232" name="円/楕円 231"/>
        <xdr:cNvSpPr/>
      </xdr:nvSpPr>
      <xdr:spPr>
        <a:xfrm>
          <a:off x="3746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63516</xdr:rowOff>
    </xdr:from>
    <xdr:ext cx="405111" cy="259045"/>
    <xdr:sp macro="" textlink="">
      <xdr:nvSpPr>
        <xdr:cNvPr id="233" name="n_1mainValue【福祉施設】&#10;有形固定資産減価償却率"/>
        <xdr:cNvSpPr txBox="1"/>
      </xdr:nvSpPr>
      <xdr:spPr>
        <a:xfrm>
          <a:off x="3582043"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1" name="正方形/長方形 24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2" name="テキスト ボックス 24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3" name="直線コネクタ 24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4" name="直線コネクタ 24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5" name="テキスト ボックス 24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6" name="直線コネクタ 24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7" name="テキスト ボックス 24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8" name="直線コネクタ 24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9" name="テキスト ボックス 24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0" name="直線コネクタ 24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1" name="テキスト ボックス 25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2" name="直線コネクタ 25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3" name="テキスト ボックス 25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4" name="直線コネクタ 25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5" name="テキスト ボックス 25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25037</xdr:rowOff>
    </xdr:from>
    <xdr:to>
      <xdr:col>15</xdr:col>
      <xdr:colOff>180340</xdr:colOff>
      <xdr:row>86</xdr:row>
      <xdr:rowOff>109945</xdr:rowOff>
    </xdr:to>
    <xdr:cxnSp macro="">
      <xdr:nvCxnSpPr>
        <xdr:cNvPr id="259" name="直線コネクタ 258"/>
        <xdr:cNvCxnSpPr/>
      </xdr:nvCxnSpPr>
      <xdr:spPr>
        <a:xfrm flipV="1">
          <a:off x="10476865" y="13398137"/>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113772</xdr:rowOff>
    </xdr:from>
    <xdr:ext cx="469744" cy="259045"/>
    <xdr:sp macro="" textlink="">
      <xdr:nvSpPr>
        <xdr:cNvPr id="260" name="【福祉施設】&#10;一人当たり面積最小値テキスト"/>
        <xdr:cNvSpPr txBox="1"/>
      </xdr:nvSpPr>
      <xdr:spPr>
        <a:xfrm>
          <a:off x="105664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86</xdr:row>
      <xdr:rowOff>109945</xdr:rowOff>
    </xdr:from>
    <xdr:to>
      <xdr:col>15</xdr:col>
      <xdr:colOff>269875</xdr:colOff>
      <xdr:row>86</xdr:row>
      <xdr:rowOff>109945</xdr:rowOff>
    </xdr:to>
    <xdr:cxnSp macro="">
      <xdr:nvCxnSpPr>
        <xdr:cNvPr id="261" name="直線コネクタ 260"/>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143164</xdr:rowOff>
    </xdr:from>
    <xdr:ext cx="469744" cy="259045"/>
    <xdr:sp macro="" textlink="">
      <xdr:nvSpPr>
        <xdr:cNvPr id="262" name="【福祉施設】&#10;一人当たり面積最大値テキスト"/>
        <xdr:cNvSpPr txBox="1"/>
      </xdr:nvSpPr>
      <xdr:spPr>
        <a:xfrm>
          <a:off x="105664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0.464</a:t>
          </a:r>
          <a:endParaRPr kumimoji="1" lang="ja-JP" altLang="en-US" sz="1000" b="1">
            <a:latin typeface="ＭＳ Ｐゴシック"/>
          </a:endParaRPr>
        </a:p>
      </xdr:txBody>
    </xdr:sp>
    <xdr:clientData/>
  </xdr:oneCellAnchor>
  <xdr:twoCellAnchor>
    <xdr:from>
      <xdr:col>15</xdr:col>
      <xdr:colOff>92075</xdr:colOff>
      <xdr:row>78</xdr:row>
      <xdr:rowOff>25037</xdr:rowOff>
    </xdr:from>
    <xdr:to>
      <xdr:col>15</xdr:col>
      <xdr:colOff>269875</xdr:colOff>
      <xdr:row>78</xdr:row>
      <xdr:rowOff>25037</xdr:rowOff>
    </xdr:to>
    <xdr:cxnSp macro="">
      <xdr:nvCxnSpPr>
        <xdr:cNvPr id="263" name="直線コネクタ 262"/>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17978</xdr:rowOff>
    </xdr:from>
    <xdr:ext cx="469744" cy="259045"/>
    <xdr:sp macro="" textlink="">
      <xdr:nvSpPr>
        <xdr:cNvPr id="264" name="【福祉施設】&#10;一人当たり面積平均値テキスト"/>
        <xdr:cNvSpPr txBox="1"/>
      </xdr:nvSpPr>
      <xdr:spPr>
        <a:xfrm>
          <a:off x="10566400" y="1441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39551</xdr:rowOff>
    </xdr:from>
    <xdr:to>
      <xdr:col>15</xdr:col>
      <xdr:colOff>231775</xdr:colOff>
      <xdr:row>84</xdr:row>
      <xdr:rowOff>141151</xdr:rowOff>
    </xdr:to>
    <xdr:sp macro="" textlink="">
      <xdr:nvSpPr>
        <xdr:cNvPr id="265" name="フローチャート : 判断 264"/>
        <xdr:cNvSpPr/>
      </xdr:nvSpPr>
      <xdr:spPr>
        <a:xfrm>
          <a:off x="104267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119562</xdr:rowOff>
    </xdr:from>
    <xdr:to>
      <xdr:col>14</xdr:col>
      <xdr:colOff>79375</xdr:colOff>
      <xdr:row>84</xdr:row>
      <xdr:rowOff>49712</xdr:rowOff>
    </xdr:to>
    <xdr:sp macro="" textlink="">
      <xdr:nvSpPr>
        <xdr:cNvPr id="266" name="フローチャート : 判断 265"/>
        <xdr:cNvSpPr/>
      </xdr:nvSpPr>
      <xdr:spPr>
        <a:xfrm>
          <a:off x="9588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66239</xdr:rowOff>
    </xdr:from>
    <xdr:ext cx="469744" cy="259045"/>
    <xdr:sp macro="" textlink="">
      <xdr:nvSpPr>
        <xdr:cNvPr id="267" name="n_1aveValue【福祉施設】&#10;一人当たり面積"/>
        <xdr:cNvSpPr txBox="1"/>
      </xdr:nvSpPr>
      <xdr:spPr>
        <a:xfrm>
          <a:off x="93917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64044</xdr:rowOff>
    </xdr:from>
    <xdr:to>
      <xdr:col>14</xdr:col>
      <xdr:colOff>79375</xdr:colOff>
      <xdr:row>85</xdr:row>
      <xdr:rowOff>165644</xdr:rowOff>
    </xdr:to>
    <xdr:sp macro="" textlink="">
      <xdr:nvSpPr>
        <xdr:cNvPr id="273" name="円/楕円 272"/>
        <xdr:cNvSpPr/>
      </xdr:nvSpPr>
      <xdr:spPr>
        <a:xfrm>
          <a:off x="9588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156771</xdr:rowOff>
    </xdr:from>
    <xdr:ext cx="469744" cy="259045"/>
    <xdr:sp macro="" textlink="">
      <xdr:nvSpPr>
        <xdr:cNvPr id="274" name="n_1mainValue【福祉施設】&#10;一人当たり面積"/>
        <xdr:cNvSpPr txBox="1"/>
      </xdr:nvSpPr>
      <xdr:spPr>
        <a:xfrm>
          <a:off x="93917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01" name="テキスト ボックス 30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02" name="直線コネクタ 3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03" name="テキスト ボックス 302"/>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04" name="直線コネクタ 3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5" name="テキスト ボックス 3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6" name="直線コネクタ 3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7" name="テキスト ボックス 3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8" name="直線コネクタ 3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9" name="テキスト ボックス 3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10" name="直線コネクタ 3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11" name="テキスト ボックス 3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12" name="直線コネクタ 3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13" name="テキスト ボックス 312"/>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15" name="テキスト ボックス 31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84364</xdr:rowOff>
    </xdr:from>
    <xdr:to>
      <xdr:col>23</xdr:col>
      <xdr:colOff>516889</xdr:colOff>
      <xdr:row>42</xdr:row>
      <xdr:rowOff>141515</xdr:rowOff>
    </xdr:to>
    <xdr:cxnSp macro="">
      <xdr:nvCxnSpPr>
        <xdr:cNvPr id="317" name="直線コネクタ 316"/>
        <xdr:cNvCxnSpPr/>
      </xdr:nvCxnSpPr>
      <xdr:spPr>
        <a:xfrm flipV="1">
          <a:off x="16318864" y="5742214"/>
          <a:ext cx="0" cy="1600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145342</xdr:rowOff>
    </xdr:from>
    <xdr:ext cx="405111" cy="259045"/>
    <xdr:sp macro="" textlink="">
      <xdr:nvSpPr>
        <xdr:cNvPr id="318" name="【一般廃棄物処理施設】&#10;有形固定資産減価償却率最小値テキスト"/>
        <xdr:cNvSpPr txBox="1"/>
      </xdr:nvSpPr>
      <xdr:spPr>
        <a:xfrm>
          <a:off x="16408400" y="7346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42</xdr:row>
      <xdr:rowOff>141515</xdr:rowOff>
    </xdr:from>
    <xdr:to>
      <xdr:col>23</xdr:col>
      <xdr:colOff>606425</xdr:colOff>
      <xdr:row>42</xdr:row>
      <xdr:rowOff>141515</xdr:rowOff>
    </xdr:to>
    <xdr:cxnSp macro="">
      <xdr:nvCxnSpPr>
        <xdr:cNvPr id="319" name="直線コネクタ 318"/>
        <xdr:cNvCxnSpPr/>
      </xdr:nvCxnSpPr>
      <xdr:spPr>
        <a:xfrm>
          <a:off x="16230600" y="73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31041</xdr:rowOff>
    </xdr:from>
    <xdr:ext cx="405111" cy="259045"/>
    <xdr:sp macro="" textlink="">
      <xdr:nvSpPr>
        <xdr:cNvPr id="320" name="【一般廃棄物処理施設】&#10;有形固定資産減価償却率最大値テキスト"/>
        <xdr:cNvSpPr txBox="1"/>
      </xdr:nvSpPr>
      <xdr:spPr>
        <a:xfrm>
          <a:off x="16408400" y="551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23</xdr:col>
      <xdr:colOff>428625</xdr:colOff>
      <xdr:row>33</xdr:row>
      <xdr:rowOff>84364</xdr:rowOff>
    </xdr:from>
    <xdr:to>
      <xdr:col>23</xdr:col>
      <xdr:colOff>606425</xdr:colOff>
      <xdr:row>33</xdr:row>
      <xdr:rowOff>84364</xdr:rowOff>
    </xdr:to>
    <xdr:cxnSp macro="">
      <xdr:nvCxnSpPr>
        <xdr:cNvPr id="321" name="直線コネクタ 320"/>
        <xdr:cNvCxnSpPr/>
      </xdr:nvCxnSpPr>
      <xdr:spPr>
        <a:xfrm>
          <a:off x="16230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52812</xdr:rowOff>
    </xdr:from>
    <xdr:ext cx="405111" cy="259045"/>
    <xdr:sp macro="" textlink="">
      <xdr:nvSpPr>
        <xdr:cNvPr id="322" name="【一般廃棄物処理施設】&#10;有形固定資産減価償却率平均値テキスト"/>
        <xdr:cNvSpPr txBox="1"/>
      </xdr:nvSpPr>
      <xdr:spPr>
        <a:xfrm>
          <a:off x="16408400" y="656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74385</xdr:rowOff>
    </xdr:from>
    <xdr:to>
      <xdr:col>23</xdr:col>
      <xdr:colOff>568325</xdr:colOff>
      <xdr:row>39</xdr:row>
      <xdr:rowOff>4535</xdr:rowOff>
    </xdr:to>
    <xdr:sp macro="" textlink="">
      <xdr:nvSpPr>
        <xdr:cNvPr id="323" name="フローチャート : 判断 322"/>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125004</xdr:rowOff>
    </xdr:from>
    <xdr:to>
      <xdr:col>22</xdr:col>
      <xdr:colOff>415925</xdr:colOff>
      <xdr:row>38</xdr:row>
      <xdr:rowOff>55155</xdr:rowOff>
    </xdr:to>
    <xdr:sp macro="" textlink="">
      <xdr:nvSpPr>
        <xdr:cNvPr id="324" name="フローチャート : 判断 323"/>
        <xdr:cNvSpPr/>
      </xdr:nvSpPr>
      <xdr:spPr>
        <a:xfrm>
          <a:off x="15430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71681</xdr:rowOff>
    </xdr:from>
    <xdr:ext cx="405111" cy="259045"/>
    <xdr:sp macro="" textlink="">
      <xdr:nvSpPr>
        <xdr:cNvPr id="325" name="n_1aveValue【一般廃棄物処理施設】&#10;有形固定資産減価償却率"/>
        <xdr:cNvSpPr txBox="1"/>
      </xdr:nvSpPr>
      <xdr:spPr>
        <a:xfrm>
          <a:off x="15266043"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76019</xdr:rowOff>
    </xdr:from>
    <xdr:to>
      <xdr:col>22</xdr:col>
      <xdr:colOff>415925</xdr:colOff>
      <xdr:row>42</xdr:row>
      <xdr:rowOff>6169</xdr:rowOff>
    </xdr:to>
    <xdr:sp macro="" textlink="">
      <xdr:nvSpPr>
        <xdr:cNvPr id="331" name="円/楕円 330"/>
        <xdr:cNvSpPr/>
      </xdr:nvSpPr>
      <xdr:spPr>
        <a:xfrm>
          <a:off x="154305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168746</xdr:rowOff>
    </xdr:from>
    <xdr:ext cx="405111" cy="259045"/>
    <xdr:sp macro="" textlink="">
      <xdr:nvSpPr>
        <xdr:cNvPr id="332" name="n_1mainValue【一般廃棄物処理施設】&#10;有形固定資産減価償却率"/>
        <xdr:cNvSpPr txBox="1"/>
      </xdr:nvSpPr>
      <xdr:spPr>
        <a:xfrm>
          <a:off x="15266043" y="719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3" name="正方形/長方形 3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4" name="正方形/長方形 3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5" name="正方形/長方形 3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6" name="正方形/長方形 3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7" name="正方形/長方形 3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8" name="正方形/長方形 3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9" name="正方形/長方形 3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78,404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0" name="正方形/長方形 3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1" name="テキスト ボックス 3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2" name="直線コネクタ 3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3" name="直線コネクタ 34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44" name="テキスト ボックス 34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5" name="直線コネクタ 34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46" name="テキスト ボックス 34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7" name="直線コネクタ 34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48" name="テキスト ボックス 34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9" name="直線コネクタ 34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50" name="テキスト ボックス 34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1" name="直線コネクタ 3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52" name="テキスト ボックス 3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37</xdr:row>
      <xdr:rowOff>43858</xdr:rowOff>
    </xdr:from>
    <xdr:to>
      <xdr:col>32</xdr:col>
      <xdr:colOff>186689</xdr:colOff>
      <xdr:row>41</xdr:row>
      <xdr:rowOff>124723</xdr:rowOff>
    </xdr:to>
    <xdr:cxnSp macro="">
      <xdr:nvCxnSpPr>
        <xdr:cNvPr id="354" name="直線コネクタ 353"/>
        <xdr:cNvCxnSpPr/>
      </xdr:nvCxnSpPr>
      <xdr:spPr>
        <a:xfrm flipV="1">
          <a:off x="22160864" y="6387508"/>
          <a:ext cx="0" cy="76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128550</xdr:rowOff>
    </xdr:from>
    <xdr:ext cx="469744" cy="259045"/>
    <xdr:sp macro="" textlink="">
      <xdr:nvSpPr>
        <xdr:cNvPr id="355" name="【一般廃棄物処理施設】&#10;一人当たり有形固定資産（償却資産）額最小値テキスト"/>
        <xdr:cNvSpPr txBox="1"/>
      </xdr:nvSpPr>
      <xdr:spPr>
        <a:xfrm>
          <a:off x="22250400" y="7158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1,887</a:t>
          </a:r>
          <a:endParaRPr kumimoji="1" lang="ja-JP" altLang="en-US" sz="1000" b="1">
            <a:latin typeface="ＭＳ Ｐゴシック"/>
          </a:endParaRPr>
        </a:p>
      </xdr:txBody>
    </xdr:sp>
    <xdr:clientData/>
  </xdr:oneCellAnchor>
  <xdr:twoCellAnchor>
    <xdr:from>
      <xdr:col>32</xdr:col>
      <xdr:colOff>98425</xdr:colOff>
      <xdr:row>41</xdr:row>
      <xdr:rowOff>124723</xdr:rowOff>
    </xdr:from>
    <xdr:to>
      <xdr:col>32</xdr:col>
      <xdr:colOff>276225</xdr:colOff>
      <xdr:row>41</xdr:row>
      <xdr:rowOff>124723</xdr:rowOff>
    </xdr:to>
    <xdr:cxnSp macro="">
      <xdr:nvCxnSpPr>
        <xdr:cNvPr id="356" name="直線コネクタ 355"/>
        <xdr:cNvCxnSpPr/>
      </xdr:nvCxnSpPr>
      <xdr:spPr>
        <a:xfrm>
          <a:off x="22072600" y="715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161985</xdr:rowOff>
    </xdr:from>
    <xdr:ext cx="599010" cy="259045"/>
    <xdr:sp macro="" textlink="">
      <xdr:nvSpPr>
        <xdr:cNvPr id="357" name="【一般廃棄物処理施設】&#10;一人当たり有形固定資産（償却資産）額最大値テキスト"/>
        <xdr:cNvSpPr txBox="1"/>
      </xdr:nvSpPr>
      <xdr:spPr>
        <a:xfrm>
          <a:off x="22250400" y="6162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169,574</a:t>
          </a:r>
          <a:endParaRPr kumimoji="1" lang="ja-JP" altLang="en-US" sz="1000" b="1">
            <a:latin typeface="ＭＳ Ｐゴシック"/>
          </a:endParaRPr>
        </a:p>
      </xdr:txBody>
    </xdr:sp>
    <xdr:clientData/>
  </xdr:oneCellAnchor>
  <xdr:twoCellAnchor>
    <xdr:from>
      <xdr:col>32</xdr:col>
      <xdr:colOff>98425</xdr:colOff>
      <xdr:row>37</xdr:row>
      <xdr:rowOff>43858</xdr:rowOff>
    </xdr:from>
    <xdr:to>
      <xdr:col>32</xdr:col>
      <xdr:colOff>276225</xdr:colOff>
      <xdr:row>37</xdr:row>
      <xdr:rowOff>43858</xdr:rowOff>
    </xdr:to>
    <xdr:cxnSp macro="">
      <xdr:nvCxnSpPr>
        <xdr:cNvPr id="358" name="直線コネクタ 357"/>
        <xdr:cNvCxnSpPr/>
      </xdr:nvCxnSpPr>
      <xdr:spPr>
        <a:xfrm>
          <a:off x="22072600" y="638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118218</xdr:rowOff>
    </xdr:from>
    <xdr:ext cx="534377" cy="259045"/>
    <xdr:sp macro="" textlink="">
      <xdr:nvSpPr>
        <xdr:cNvPr id="359" name="【一般廃棄物処理施設】&#10;一人当たり有形固定資産（償却資産）額平均値テキスト"/>
        <xdr:cNvSpPr txBox="1"/>
      </xdr:nvSpPr>
      <xdr:spPr>
        <a:xfrm>
          <a:off x="22250400" y="6804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62,480</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139791</xdr:rowOff>
    </xdr:from>
    <xdr:to>
      <xdr:col>32</xdr:col>
      <xdr:colOff>238125</xdr:colOff>
      <xdr:row>40</xdr:row>
      <xdr:rowOff>69941</xdr:rowOff>
    </xdr:to>
    <xdr:sp macro="" textlink="">
      <xdr:nvSpPr>
        <xdr:cNvPr id="360" name="フローチャート : 判断 359"/>
        <xdr:cNvSpPr/>
      </xdr:nvSpPr>
      <xdr:spPr>
        <a:xfrm>
          <a:off x="22110700" y="682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121517</xdr:rowOff>
    </xdr:from>
    <xdr:to>
      <xdr:col>31</xdr:col>
      <xdr:colOff>85725</xdr:colOff>
      <xdr:row>40</xdr:row>
      <xdr:rowOff>51667</xdr:rowOff>
    </xdr:to>
    <xdr:sp macro="" textlink="">
      <xdr:nvSpPr>
        <xdr:cNvPr id="361" name="フローチャート : 判断 360"/>
        <xdr:cNvSpPr/>
      </xdr:nvSpPr>
      <xdr:spPr>
        <a:xfrm>
          <a:off x="21272500" y="68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42794</xdr:rowOff>
    </xdr:from>
    <xdr:ext cx="534377" cy="259045"/>
    <xdr:sp macro="" textlink="">
      <xdr:nvSpPr>
        <xdr:cNvPr id="362" name="n_1aveValue【一般廃棄物処理施設】&#10;一人当たり有形固定資産（償却資産）額"/>
        <xdr:cNvSpPr txBox="1"/>
      </xdr:nvSpPr>
      <xdr:spPr>
        <a:xfrm>
          <a:off x="21043411" y="690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66,477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88635</xdr:rowOff>
    </xdr:from>
    <xdr:to>
      <xdr:col>31</xdr:col>
      <xdr:colOff>85725</xdr:colOff>
      <xdr:row>35</xdr:row>
      <xdr:rowOff>18785</xdr:rowOff>
    </xdr:to>
    <xdr:sp macro="" textlink="">
      <xdr:nvSpPr>
        <xdr:cNvPr id="368" name="円/楕円 367"/>
        <xdr:cNvSpPr/>
      </xdr:nvSpPr>
      <xdr:spPr>
        <a:xfrm>
          <a:off x="21272500" y="591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33</xdr:row>
      <xdr:rowOff>35312</xdr:rowOff>
    </xdr:from>
    <xdr:ext cx="599010" cy="259045"/>
    <xdr:sp macro="" textlink="">
      <xdr:nvSpPr>
        <xdr:cNvPr id="369" name="n_1mainValue【一般廃棄物処理施設】&#10;一人当たり有形固定資産（償却資産）額"/>
        <xdr:cNvSpPr txBox="1"/>
      </xdr:nvSpPr>
      <xdr:spPr>
        <a:xfrm>
          <a:off x="21011094" y="569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261,169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0" name="正方形/長方形 3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1" name="正方形/長方形 3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2" name="正方形/長方形 3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3" name="正方形/長方形 3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4" name="正方形/長方形 3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5" name="正方形/長方形 3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6" name="正方形/長方形 3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7" name="正方形/長方形 3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8" name="テキスト ボックス 3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9" name="直線コネクタ 3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80" name="直線コネクタ 37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81" name="テキスト ボックス 380"/>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2" name="直線コネクタ 38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3" name="テキスト ボックス 38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4" name="直線コネクタ 38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5" name="テキスト ボックス 38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6" name="直線コネクタ 38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7" name="テキスト ボックス 38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8" name="直線コネクタ 38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9" name="テキスト ボックス 38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0" name="直線コネクタ 3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1" name="テキスト ボックス 3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63</xdr:row>
      <xdr:rowOff>158115</xdr:rowOff>
    </xdr:to>
    <xdr:cxnSp macro="">
      <xdr:nvCxnSpPr>
        <xdr:cNvPr id="393" name="直線コネクタ 392"/>
        <xdr:cNvCxnSpPr/>
      </xdr:nvCxnSpPr>
      <xdr:spPr>
        <a:xfrm flipV="1">
          <a:off x="16318864" y="949452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161942</xdr:rowOff>
    </xdr:from>
    <xdr:ext cx="340478" cy="259045"/>
    <xdr:sp macro="" textlink="">
      <xdr:nvSpPr>
        <xdr:cNvPr id="394" name="【保健センター・保健所】&#10;有形固定資産減価償却率最小値テキスト"/>
        <xdr:cNvSpPr txBox="1"/>
      </xdr:nvSpPr>
      <xdr:spPr>
        <a:xfrm>
          <a:off x="16408400" y="109632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63</xdr:row>
      <xdr:rowOff>158115</xdr:rowOff>
    </xdr:from>
    <xdr:to>
      <xdr:col>23</xdr:col>
      <xdr:colOff>606425</xdr:colOff>
      <xdr:row>63</xdr:row>
      <xdr:rowOff>158115</xdr:rowOff>
    </xdr:to>
    <xdr:cxnSp macro="">
      <xdr:nvCxnSpPr>
        <xdr:cNvPr id="395" name="直線コネクタ 394"/>
        <xdr:cNvCxnSpPr/>
      </xdr:nvCxnSpPr>
      <xdr:spPr>
        <a:xfrm>
          <a:off x="16230600" y="1095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96" name="【保健センター・保健所】&#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97" name="直線コネクタ 396"/>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51452</xdr:rowOff>
    </xdr:from>
    <xdr:ext cx="405111" cy="259045"/>
    <xdr:sp macro="" textlink="">
      <xdr:nvSpPr>
        <xdr:cNvPr id="398" name="【保健センター・保健所】&#10;有形固定資産減価償却率平均値テキスト"/>
        <xdr:cNvSpPr txBox="1"/>
      </xdr:nvSpPr>
      <xdr:spPr>
        <a:xfrm>
          <a:off x="16408400" y="1016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73025</xdr:rowOff>
    </xdr:from>
    <xdr:to>
      <xdr:col>23</xdr:col>
      <xdr:colOff>568325</xdr:colOff>
      <xdr:row>60</xdr:row>
      <xdr:rowOff>3175</xdr:rowOff>
    </xdr:to>
    <xdr:sp macro="" textlink="">
      <xdr:nvSpPr>
        <xdr:cNvPr id="399" name="フローチャート : 判断 398"/>
        <xdr:cNvSpPr/>
      </xdr:nvSpPr>
      <xdr:spPr>
        <a:xfrm>
          <a:off x="162687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151130</xdr:rowOff>
    </xdr:from>
    <xdr:to>
      <xdr:col>22</xdr:col>
      <xdr:colOff>415925</xdr:colOff>
      <xdr:row>59</xdr:row>
      <xdr:rowOff>81280</xdr:rowOff>
    </xdr:to>
    <xdr:sp macro="" textlink="">
      <xdr:nvSpPr>
        <xdr:cNvPr id="400" name="フローチャート : 判断 399"/>
        <xdr:cNvSpPr/>
      </xdr:nvSpPr>
      <xdr:spPr>
        <a:xfrm>
          <a:off x="15430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97807</xdr:rowOff>
    </xdr:from>
    <xdr:ext cx="405111" cy="259045"/>
    <xdr:sp macro="" textlink="">
      <xdr:nvSpPr>
        <xdr:cNvPr id="401" name="n_1aveValue【保健センター・保健所】&#10;有形固定資産減価償却率"/>
        <xdr:cNvSpPr txBox="1"/>
      </xdr:nvSpPr>
      <xdr:spPr>
        <a:xfrm>
          <a:off x="15266043"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02" name="テキスト ボックス 4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3" name="テキスト ボックス 4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4" name="テキスト ボックス 4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5" name="テキスト ボックス 4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6" name="テキスト ボックス 4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153035</xdr:rowOff>
    </xdr:from>
    <xdr:to>
      <xdr:col>22</xdr:col>
      <xdr:colOff>415925</xdr:colOff>
      <xdr:row>59</xdr:row>
      <xdr:rowOff>83185</xdr:rowOff>
    </xdr:to>
    <xdr:sp macro="" textlink="">
      <xdr:nvSpPr>
        <xdr:cNvPr id="407" name="円/楕円 406"/>
        <xdr:cNvSpPr/>
      </xdr:nvSpPr>
      <xdr:spPr>
        <a:xfrm>
          <a:off x="15430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74312</xdr:rowOff>
    </xdr:from>
    <xdr:ext cx="405111" cy="259045"/>
    <xdr:sp macro="" textlink="">
      <xdr:nvSpPr>
        <xdr:cNvPr id="408" name="n_1mainValue【保健センター・保健所】&#10;有形固定資産減価償却率"/>
        <xdr:cNvSpPr txBox="1"/>
      </xdr:nvSpPr>
      <xdr:spPr>
        <a:xfrm>
          <a:off x="15266043"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9" name="正方形/長方形 4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0" name="正方形/長方形 4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1" name="正方形/長方形 4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2" name="正方形/長方形 4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3" name="正方形/長方形 4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4" name="正方形/長方形 4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5" name="正方形/長方形 4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6" name="正方形/長方形 41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7" name="テキスト ボックス 41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8" name="直線コネクタ 41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9" name="直線コネクタ 41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0" name="テキスト ボックス 41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1" name="直線コネクタ 42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2" name="テキスト ボックス 42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3" name="直線コネクタ 42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4" name="テキスト ボックス 42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5" name="直線コネクタ 42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6" name="テキスト ボックス 42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7" name="直線コネクタ 4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8" name="テキスト ボックス 4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59</xdr:row>
      <xdr:rowOff>2286</xdr:rowOff>
    </xdr:from>
    <xdr:to>
      <xdr:col>32</xdr:col>
      <xdr:colOff>186689</xdr:colOff>
      <xdr:row>63</xdr:row>
      <xdr:rowOff>93726</xdr:rowOff>
    </xdr:to>
    <xdr:cxnSp macro="">
      <xdr:nvCxnSpPr>
        <xdr:cNvPr id="430" name="直線コネクタ 429"/>
        <xdr:cNvCxnSpPr/>
      </xdr:nvCxnSpPr>
      <xdr:spPr>
        <a:xfrm flipV="1">
          <a:off x="22160864" y="10117836"/>
          <a:ext cx="0" cy="777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97553</xdr:rowOff>
    </xdr:from>
    <xdr:ext cx="469744" cy="259045"/>
    <xdr:sp macro="" textlink="">
      <xdr:nvSpPr>
        <xdr:cNvPr id="431" name="【保健センター・保健所】&#10;一人当たり面積最小値テキスト"/>
        <xdr:cNvSpPr txBox="1"/>
      </xdr:nvSpPr>
      <xdr:spPr>
        <a:xfrm>
          <a:off x="22250400" y="1089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32</xdr:col>
      <xdr:colOff>98425</xdr:colOff>
      <xdr:row>63</xdr:row>
      <xdr:rowOff>93726</xdr:rowOff>
    </xdr:from>
    <xdr:to>
      <xdr:col>32</xdr:col>
      <xdr:colOff>276225</xdr:colOff>
      <xdr:row>63</xdr:row>
      <xdr:rowOff>93726</xdr:rowOff>
    </xdr:to>
    <xdr:cxnSp macro="">
      <xdr:nvCxnSpPr>
        <xdr:cNvPr id="432" name="直線コネクタ 431"/>
        <xdr:cNvCxnSpPr/>
      </xdr:nvCxnSpPr>
      <xdr:spPr>
        <a:xfrm>
          <a:off x="22072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120413</xdr:rowOff>
    </xdr:from>
    <xdr:ext cx="469744" cy="259045"/>
    <xdr:sp macro="" textlink="">
      <xdr:nvSpPr>
        <xdr:cNvPr id="433" name="【保健センター・保健所】&#10;一人当たり面積最大値テキスト"/>
        <xdr:cNvSpPr txBox="1"/>
      </xdr:nvSpPr>
      <xdr:spPr>
        <a:xfrm>
          <a:off x="22250400" y="989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0.187</a:t>
          </a:r>
          <a:endParaRPr kumimoji="1" lang="ja-JP" altLang="en-US" sz="1000" b="1">
            <a:latin typeface="ＭＳ Ｐゴシック"/>
          </a:endParaRPr>
        </a:p>
      </xdr:txBody>
    </xdr:sp>
    <xdr:clientData/>
  </xdr:oneCellAnchor>
  <xdr:twoCellAnchor>
    <xdr:from>
      <xdr:col>32</xdr:col>
      <xdr:colOff>98425</xdr:colOff>
      <xdr:row>59</xdr:row>
      <xdr:rowOff>2286</xdr:rowOff>
    </xdr:from>
    <xdr:to>
      <xdr:col>32</xdr:col>
      <xdr:colOff>276225</xdr:colOff>
      <xdr:row>59</xdr:row>
      <xdr:rowOff>2286</xdr:rowOff>
    </xdr:to>
    <xdr:cxnSp macro="">
      <xdr:nvCxnSpPr>
        <xdr:cNvPr id="434" name="直線コネクタ 433"/>
        <xdr:cNvCxnSpPr/>
      </xdr:nvCxnSpPr>
      <xdr:spPr>
        <a:xfrm>
          <a:off x="22072600" y="1011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83075</xdr:rowOff>
    </xdr:from>
    <xdr:ext cx="469744" cy="259045"/>
    <xdr:sp macro="" textlink="">
      <xdr:nvSpPr>
        <xdr:cNvPr id="435" name="【保健センター・保健所】&#10;一人当たり面積平均値テキスト"/>
        <xdr:cNvSpPr txBox="1"/>
      </xdr:nvSpPr>
      <xdr:spPr>
        <a:xfrm>
          <a:off x="222504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104648</xdr:rowOff>
    </xdr:from>
    <xdr:to>
      <xdr:col>32</xdr:col>
      <xdr:colOff>238125</xdr:colOff>
      <xdr:row>63</xdr:row>
      <xdr:rowOff>34798</xdr:rowOff>
    </xdr:to>
    <xdr:sp macro="" textlink="">
      <xdr:nvSpPr>
        <xdr:cNvPr id="436" name="フローチャート : 判断 435"/>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45212</xdr:rowOff>
    </xdr:from>
    <xdr:to>
      <xdr:col>31</xdr:col>
      <xdr:colOff>85725</xdr:colOff>
      <xdr:row>62</xdr:row>
      <xdr:rowOff>146812</xdr:rowOff>
    </xdr:to>
    <xdr:sp macro="" textlink="">
      <xdr:nvSpPr>
        <xdr:cNvPr id="437" name="フローチャート : 判断 436"/>
        <xdr:cNvSpPr/>
      </xdr:nvSpPr>
      <xdr:spPr>
        <a:xfrm>
          <a:off x="21272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137939</xdr:rowOff>
    </xdr:from>
    <xdr:ext cx="469744" cy="259045"/>
    <xdr:sp macro="" textlink="">
      <xdr:nvSpPr>
        <xdr:cNvPr id="438" name="n_1aveValue【保健センター・保健所】&#10;一人当たり面積"/>
        <xdr:cNvSpPr txBox="1"/>
      </xdr:nvSpPr>
      <xdr:spPr>
        <a:xfrm>
          <a:off x="210757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9" name="テキスト ボックス 4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0" name="テキスト ボックス 4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1" name="テキスト ボックス 4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2" name="テキスト ボックス 4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3" name="テキスト ボックス 4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31496</xdr:rowOff>
    </xdr:from>
    <xdr:to>
      <xdr:col>31</xdr:col>
      <xdr:colOff>85725</xdr:colOff>
      <xdr:row>56</xdr:row>
      <xdr:rowOff>133096</xdr:rowOff>
    </xdr:to>
    <xdr:sp macro="" textlink="">
      <xdr:nvSpPr>
        <xdr:cNvPr id="444" name="円/楕円 443"/>
        <xdr:cNvSpPr/>
      </xdr:nvSpPr>
      <xdr:spPr>
        <a:xfrm>
          <a:off x="21272500" y="963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149623</xdr:rowOff>
    </xdr:from>
    <xdr:ext cx="469744" cy="259045"/>
    <xdr:sp macro="" textlink="">
      <xdr:nvSpPr>
        <xdr:cNvPr id="445" name="n_1mainValue【保健センター・保健所】&#10;一人当たり面積"/>
        <xdr:cNvSpPr txBox="1"/>
      </xdr:nvSpPr>
      <xdr:spPr>
        <a:xfrm>
          <a:off x="21075727" y="940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6" name="正方形/長方形 4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7" name="正方形/長方形 4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8" name="正方形/長方形 4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9" name="正方形/長方形 4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0" name="正方形/長方形 4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1" name="正方形/長方形 4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2" name="正方形/長方形 4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3" name="正方形/長方形 45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4" name="テキスト ボックス 45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5" name="直線コネクタ 45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6" name="直線コネクタ 45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7" name="テキスト ボックス 45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8" name="直線コネクタ 45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9" name="テキスト ボックス 45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60" name="直線コネクタ 45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61" name="テキスト ボックス 46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2" name="直線コネクタ 46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3" name="テキスト ボックス 46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4" name="直線コネクタ 46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5" name="テキスト ボックス 46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6" name="直線コネクタ 46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7" name="テキスト ボックス 46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8" name="直線コネクタ 46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9" name="テキスト ボックス 46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86</xdr:row>
      <xdr:rowOff>18506</xdr:rowOff>
    </xdr:to>
    <xdr:cxnSp macro="">
      <xdr:nvCxnSpPr>
        <xdr:cNvPr id="471" name="直線コネクタ 470"/>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22333</xdr:rowOff>
    </xdr:from>
    <xdr:ext cx="340478" cy="259045"/>
    <xdr:sp macro="" textlink="">
      <xdr:nvSpPr>
        <xdr:cNvPr id="472" name="【消防施設】&#10;有形固定資産減価償却率最小値テキスト"/>
        <xdr:cNvSpPr txBox="1"/>
      </xdr:nvSpPr>
      <xdr:spPr>
        <a:xfrm>
          <a:off x="164084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23</xdr:col>
      <xdr:colOff>428625</xdr:colOff>
      <xdr:row>86</xdr:row>
      <xdr:rowOff>18506</xdr:rowOff>
    </xdr:from>
    <xdr:to>
      <xdr:col>23</xdr:col>
      <xdr:colOff>606425</xdr:colOff>
      <xdr:row>86</xdr:row>
      <xdr:rowOff>18506</xdr:rowOff>
    </xdr:to>
    <xdr:cxnSp macro="">
      <xdr:nvCxnSpPr>
        <xdr:cNvPr id="473" name="直線コネクタ 472"/>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474" name="【消防施設】&#10;有形固定資産減価償却率最大値テキスト"/>
        <xdr:cNvSpPr txBox="1"/>
      </xdr:nvSpPr>
      <xdr:spPr>
        <a:xfrm>
          <a:off x="16408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475" name="直線コネクタ 47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119215</xdr:rowOff>
    </xdr:from>
    <xdr:ext cx="405111" cy="259045"/>
    <xdr:sp macro="" textlink="">
      <xdr:nvSpPr>
        <xdr:cNvPr id="476" name="【消防施設】&#10;有形固定資産減価償却率平均値テキスト"/>
        <xdr:cNvSpPr txBox="1"/>
      </xdr:nvSpPr>
      <xdr:spPr>
        <a:xfrm>
          <a:off x="16408400" y="1417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140788</xdr:rowOff>
    </xdr:from>
    <xdr:to>
      <xdr:col>23</xdr:col>
      <xdr:colOff>568325</xdr:colOff>
      <xdr:row>83</xdr:row>
      <xdr:rowOff>70938</xdr:rowOff>
    </xdr:to>
    <xdr:sp macro="" textlink="">
      <xdr:nvSpPr>
        <xdr:cNvPr id="477" name="フローチャート : 判断 476"/>
        <xdr:cNvSpPr/>
      </xdr:nvSpPr>
      <xdr:spPr>
        <a:xfrm>
          <a:off x="162687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80373</xdr:rowOff>
    </xdr:from>
    <xdr:to>
      <xdr:col>22</xdr:col>
      <xdr:colOff>415925</xdr:colOff>
      <xdr:row>82</xdr:row>
      <xdr:rowOff>10523</xdr:rowOff>
    </xdr:to>
    <xdr:sp macro="" textlink="">
      <xdr:nvSpPr>
        <xdr:cNvPr id="478" name="フローチャート : 判断 477"/>
        <xdr:cNvSpPr/>
      </xdr:nvSpPr>
      <xdr:spPr>
        <a:xfrm>
          <a:off x="15430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1650</xdr:rowOff>
    </xdr:from>
    <xdr:ext cx="405111" cy="259045"/>
    <xdr:sp macro="" textlink="">
      <xdr:nvSpPr>
        <xdr:cNvPr id="479" name="n_1aveValue【消防施設】&#10;有形固定資産減価償却率"/>
        <xdr:cNvSpPr txBox="1"/>
      </xdr:nvSpPr>
      <xdr:spPr>
        <a:xfrm>
          <a:off x="15266043"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80" name="テキスト ボックス 47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1" name="テキスト ボックス 48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2" name="テキスト ボックス 48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3" name="テキスト ボックス 48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4" name="テキスト ボックス 48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72208</xdr:rowOff>
    </xdr:from>
    <xdr:to>
      <xdr:col>22</xdr:col>
      <xdr:colOff>415925</xdr:colOff>
      <xdr:row>81</xdr:row>
      <xdr:rowOff>2358</xdr:rowOff>
    </xdr:to>
    <xdr:sp macro="" textlink="">
      <xdr:nvSpPr>
        <xdr:cNvPr id="485" name="円/楕円 484"/>
        <xdr:cNvSpPr/>
      </xdr:nvSpPr>
      <xdr:spPr>
        <a:xfrm>
          <a:off x="15430500" y="137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18885</xdr:rowOff>
    </xdr:from>
    <xdr:ext cx="405111" cy="259045"/>
    <xdr:sp macro="" textlink="">
      <xdr:nvSpPr>
        <xdr:cNvPr id="486" name="n_1mainValue【消防施設】&#10;有形固定資産減価償却率"/>
        <xdr:cNvSpPr txBox="1"/>
      </xdr:nvSpPr>
      <xdr:spPr>
        <a:xfrm>
          <a:off x="15266043" y="1356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7" name="正方形/長方形 4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8" name="正方形/長方形 4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9" name="正方形/長方形 4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0" name="正方形/長方形 4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1" name="正方形/長方形 4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2" name="正方形/長方形 4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3" name="正方形/長方形 4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4" name="正方形/長方形 4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5" name="テキスト ボックス 4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6" name="直線コネクタ 4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97" name="直線コネクタ 49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98" name="テキスト ボックス 49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99" name="直線コネクタ 49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00" name="テキスト ボックス 49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01" name="直線コネクタ 50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02" name="テキスト ボックス 50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03" name="直線コネクタ 50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04" name="テキスト ボックス 50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5" name="直線コネクタ 5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6" name="テキスト ボックス 5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22098</xdr:rowOff>
    </xdr:from>
    <xdr:to>
      <xdr:col>32</xdr:col>
      <xdr:colOff>186689</xdr:colOff>
      <xdr:row>85</xdr:row>
      <xdr:rowOff>140970</xdr:rowOff>
    </xdr:to>
    <xdr:cxnSp macro="">
      <xdr:nvCxnSpPr>
        <xdr:cNvPr id="508" name="直線コネクタ 507"/>
        <xdr:cNvCxnSpPr/>
      </xdr:nvCxnSpPr>
      <xdr:spPr>
        <a:xfrm flipV="1">
          <a:off x="22160864" y="1356664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144797</xdr:rowOff>
    </xdr:from>
    <xdr:ext cx="469744" cy="259045"/>
    <xdr:sp macro="" textlink="">
      <xdr:nvSpPr>
        <xdr:cNvPr id="509" name="【消防施設】&#10;一人当たり面積最小値テキスト"/>
        <xdr:cNvSpPr txBox="1"/>
      </xdr:nvSpPr>
      <xdr:spPr>
        <a:xfrm>
          <a:off x="222504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85</xdr:row>
      <xdr:rowOff>140970</xdr:rowOff>
    </xdr:from>
    <xdr:to>
      <xdr:col>32</xdr:col>
      <xdr:colOff>276225</xdr:colOff>
      <xdr:row>85</xdr:row>
      <xdr:rowOff>140970</xdr:rowOff>
    </xdr:to>
    <xdr:cxnSp macro="">
      <xdr:nvCxnSpPr>
        <xdr:cNvPr id="510" name="直線コネクタ 509"/>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140225</xdr:rowOff>
    </xdr:from>
    <xdr:ext cx="469744" cy="259045"/>
    <xdr:sp macro="" textlink="">
      <xdr:nvSpPr>
        <xdr:cNvPr id="511" name="【消防施設】&#10;一人当たり面積最大値テキスト"/>
        <xdr:cNvSpPr txBox="1"/>
      </xdr:nvSpPr>
      <xdr:spPr>
        <a:xfrm>
          <a:off x="222504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79</xdr:row>
      <xdr:rowOff>22098</xdr:rowOff>
    </xdr:from>
    <xdr:to>
      <xdr:col>32</xdr:col>
      <xdr:colOff>276225</xdr:colOff>
      <xdr:row>79</xdr:row>
      <xdr:rowOff>22098</xdr:rowOff>
    </xdr:to>
    <xdr:cxnSp macro="">
      <xdr:nvCxnSpPr>
        <xdr:cNvPr id="512" name="直線コネクタ 511"/>
        <xdr:cNvCxnSpPr/>
      </xdr:nvCxnSpPr>
      <xdr:spPr>
        <a:xfrm>
          <a:off x="22072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84599</xdr:rowOff>
    </xdr:from>
    <xdr:ext cx="469744" cy="259045"/>
    <xdr:sp macro="" textlink="">
      <xdr:nvSpPr>
        <xdr:cNvPr id="513" name="【消防施設】&#10;一人当たり面積平均値テキスト"/>
        <xdr:cNvSpPr txBox="1"/>
      </xdr:nvSpPr>
      <xdr:spPr>
        <a:xfrm>
          <a:off x="22250400" y="1414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106172</xdr:rowOff>
    </xdr:from>
    <xdr:to>
      <xdr:col>32</xdr:col>
      <xdr:colOff>238125</xdr:colOff>
      <xdr:row>83</xdr:row>
      <xdr:rowOff>36322</xdr:rowOff>
    </xdr:to>
    <xdr:sp macro="" textlink="">
      <xdr:nvSpPr>
        <xdr:cNvPr id="514" name="フローチャート : 判断 513"/>
        <xdr:cNvSpPr/>
      </xdr:nvSpPr>
      <xdr:spPr>
        <a:xfrm>
          <a:off x="22110700" y="1416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154178</xdr:rowOff>
    </xdr:from>
    <xdr:to>
      <xdr:col>31</xdr:col>
      <xdr:colOff>85725</xdr:colOff>
      <xdr:row>84</xdr:row>
      <xdr:rowOff>84328</xdr:rowOff>
    </xdr:to>
    <xdr:sp macro="" textlink="">
      <xdr:nvSpPr>
        <xdr:cNvPr id="515" name="フローチャート : 判断 514"/>
        <xdr:cNvSpPr/>
      </xdr:nvSpPr>
      <xdr:spPr>
        <a:xfrm>
          <a:off x="21272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75455</xdr:rowOff>
    </xdr:from>
    <xdr:ext cx="469744" cy="259045"/>
    <xdr:sp macro="" textlink="">
      <xdr:nvSpPr>
        <xdr:cNvPr id="516" name="n_1aveValue【消防施設】&#10;一人当たり面積"/>
        <xdr:cNvSpPr txBox="1"/>
      </xdr:nvSpPr>
      <xdr:spPr>
        <a:xfrm>
          <a:off x="210757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7" name="テキスト ボックス 5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8" name="テキスト ボックス 5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9" name="テキスト ボックス 5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0" name="テキスト ボックス 5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1" name="テキスト ボックス 5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110744</xdr:rowOff>
    </xdr:from>
    <xdr:to>
      <xdr:col>31</xdr:col>
      <xdr:colOff>85725</xdr:colOff>
      <xdr:row>79</xdr:row>
      <xdr:rowOff>40894</xdr:rowOff>
    </xdr:to>
    <xdr:sp macro="" textlink="">
      <xdr:nvSpPr>
        <xdr:cNvPr id="522" name="円/楕円 521"/>
        <xdr:cNvSpPr/>
      </xdr:nvSpPr>
      <xdr:spPr>
        <a:xfrm>
          <a:off x="21272500" y="1348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57421</xdr:rowOff>
    </xdr:from>
    <xdr:ext cx="469744" cy="259045"/>
    <xdr:sp macro="" textlink="">
      <xdr:nvSpPr>
        <xdr:cNvPr id="523" name="n_1mainValue【消防施設】&#10;一人当たり面積"/>
        <xdr:cNvSpPr txBox="1"/>
      </xdr:nvSpPr>
      <xdr:spPr>
        <a:xfrm>
          <a:off x="21075727" y="1325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4" name="正方形/長方形 5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5" name="正方形/長方形 5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6" name="正方形/長方形 5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7" name="正方形/長方形 5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8" name="正方形/長方形 5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9" name="正方形/長方形 5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0" name="正方形/長方形 5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1" name="正方形/長方形 5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2" name="テキスト ボックス 5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3" name="直線コネクタ 5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4" name="テキスト ボックス 53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5" name="直線コネクタ 53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6" name="テキスト ボックス 53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7" name="直線コネクタ 53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8" name="テキスト ボックス 53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9" name="直線コネクタ 53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0" name="テキスト ボックス 53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1" name="直線コネクタ 54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2" name="テキスト ボックス 54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3" name="直線コネクタ 54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44" name="テキスト ボックス 54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5" name="直線コネクタ 5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46" name="テキスト ボックス 54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110489</xdr:rowOff>
    </xdr:from>
    <xdr:to>
      <xdr:col>23</xdr:col>
      <xdr:colOff>516889</xdr:colOff>
      <xdr:row>109</xdr:row>
      <xdr:rowOff>64770</xdr:rowOff>
    </xdr:to>
    <xdr:cxnSp macro="">
      <xdr:nvCxnSpPr>
        <xdr:cNvPr id="548" name="直線コネクタ 547"/>
        <xdr:cNvCxnSpPr/>
      </xdr:nvCxnSpPr>
      <xdr:spPr>
        <a:xfrm flipV="1">
          <a:off x="16318864" y="17084039"/>
          <a:ext cx="0" cy="166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68597</xdr:rowOff>
    </xdr:from>
    <xdr:ext cx="405111" cy="259045"/>
    <xdr:sp macro="" textlink="">
      <xdr:nvSpPr>
        <xdr:cNvPr id="549" name="【庁舎】&#10;有形固定資産減価償却率最小値テキスト"/>
        <xdr:cNvSpPr txBox="1"/>
      </xdr:nvSpPr>
      <xdr:spPr>
        <a:xfrm>
          <a:off x="16408400" y="187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109</xdr:row>
      <xdr:rowOff>64770</xdr:rowOff>
    </xdr:from>
    <xdr:to>
      <xdr:col>23</xdr:col>
      <xdr:colOff>606425</xdr:colOff>
      <xdr:row>109</xdr:row>
      <xdr:rowOff>64770</xdr:rowOff>
    </xdr:to>
    <xdr:cxnSp macro="">
      <xdr:nvCxnSpPr>
        <xdr:cNvPr id="550" name="直線コネクタ 549"/>
        <xdr:cNvCxnSpPr/>
      </xdr:nvCxnSpPr>
      <xdr:spPr>
        <a:xfrm>
          <a:off x="16230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57166</xdr:rowOff>
    </xdr:from>
    <xdr:ext cx="405111" cy="259045"/>
    <xdr:sp macro="" textlink="">
      <xdr:nvSpPr>
        <xdr:cNvPr id="551" name="【庁舎】&#10;有形固定資産減価償却率最大値テキスト"/>
        <xdr:cNvSpPr txBox="1"/>
      </xdr:nvSpPr>
      <xdr:spPr>
        <a:xfrm>
          <a:off x="164084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99</xdr:row>
      <xdr:rowOff>110489</xdr:rowOff>
    </xdr:from>
    <xdr:to>
      <xdr:col>23</xdr:col>
      <xdr:colOff>606425</xdr:colOff>
      <xdr:row>99</xdr:row>
      <xdr:rowOff>110489</xdr:rowOff>
    </xdr:to>
    <xdr:cxnSp macro="">
      <xdr:nvCxnSpPr>
        <xdr:cNvPr id="552" name="直線コネクタ 551"/>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553" name="【庁舎】&#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554" name="フローチャート : 判断 553"/>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105411</xdr:rowOff>
    </xdr:from>
    <xdr:to>
      <xdr:col>22</xdr:col>
      <xdr:colOff>415925</xdr:colOff>
      <xdr:row>105</xdr:row>
      <xdr:rowOff>35561</xdr:rowOff>
    </xdr:to>
    <xdr:sp macro="" textlink="">
      <xdr:nvSpPr>
        <xdr:cNvPr id="555" name="フローチャート : 判断 554"/>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52088</xdr:rowOff>
    </xdr:from>
    <xdr:ext cx="405111" cy="259045"/>
    <xdr:sp macro="" textlink="">
      <xdr:nvSpPr>
        <xdr:cNvPr id="556" name="n_1aveValue【庁舎】&#10;有形固定資産減価償却率"/>
        <xdr:cNvSpPr txBox="1"/>
      </xdr:nvSpPr>
      <xdr:spPr>
        <a:xfrm>
          <a:off x="15266043"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7" name="テキスト ボックス 5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8" name="テキスト ボックス 5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9" name="テキスト ボックス 5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0" name="テキスト ボックス 5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1" name="テキスト ボックス 5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135889</xdr:rowOff>
    </xdr:from>
    <xdr:to>
      <xdr:col>22</xdr:col>
      <xdr:colOff>415925</xdr:colOff>
      <xdr:row>107</xdr:row>
      <xdr:rowOff>66039</xdr:rowOff>
    </xdr:to>
    <xdr:sp macro="" textlink="">
      <xdr:nvSpPr>
        <xdr:cNvPr id="562" name="円/楕円 561"/>
        <xdr:cNvSpPr/>
      </xdr:nvSpPr>
      <xdr:spPr>
        <a:xfrm>
          <a:off x="15430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57166</xdr:rowOff>
    </xdr:from>
    <xdr:ext cx="405111" cy="259045"/>
    <xdr:sp macro="" textlink="">
      <xdr:nvSpPr>
        <xdr:cNvPr id="563" name="n_1mainValue【庁舎】&#10;有形固定資産減価償却率"/>
        <xdr:cNvSpPr txBox="1"/>
      </xdr:nvSpPr>
      <xdr:spPr>
        <a:xfrm>
          <a:off x="15266043"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4" name="正方形/長方形 5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5" name="正方形/長方形 5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6" name="正方形/長方形 5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7" name="正方形/長方形 5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8" name="正方形/長方形 5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9" name="正方形/長方形 5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0" name="正方形/長方形 5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1" name="正方形/長方形 5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2" name="テキスト ボックス 5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3" name="直線コネクタ 5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4" name="テキスト ボックス 57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75" name="直線コネクタ 57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6" name="テキスト ボックス 57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7" name="直線コネクタ 57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8" name="テキスト ボックス 57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9" name="直線コネクタ 57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0" name="テキスト ボックス 57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1" name="直線コネクタ 58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2" name="テキスト ボックス 58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3" name="直線コネクタ 58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4" name="テキスト ボックス 58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5" name="直線コネクタ 58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6" name="テキスト ボックス 58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7" name="直線コネクタ 5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8" name="テキスト ボックス 5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152944</xdr:rowOff>
    </xdr:from>
    <xdr:to>
      <xdr:col>32</xdr:col>
      <xdr:colOff>186689</xdr:colOff>
      <xdr:row>108</xdr:row>
      <xdr:rowOff>14151</xdr:rowOff>
    </xdr:to>
    <xdr:cxnSp macro="">
      <xdr:nvCxnSpPr>
        <xdr:cNvPr id="590" name="直線コネクタ 589"/>
        <xdr:cNvCxnSpPr/>
      </xdr:nvCxnSpPr>
      <xdr:spPr>
        <a:xfrm flipV="1">
          <a:off x="22160864" y="17469394"/>
          <a:ext cx="0" cy="1061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17978</xdr:rowOff>
    </xdr:from>
    <xdr:ext cx="469744" cy="259045"/>
    <xdr:sp macro="" textlink="">
      <xdr:nvSpPr>
        <xdr:cNvPr id="591" name="【庁舎】&#10;一人当たり面積最小値テキスト"/>
        <xdr:cNvSpPr txBox="1"/>
      </xdr:nvSpPr>
      <xdr:spPr>
        <a:xfrm>
          <a:off x="22250400"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0.159</a:t>
          </a:r>
          <a:endParaRPr kumimoji="1" lang="ja-JP" altLang="en-US" sz="1000" b="1">
            <a:latin typeface="ＭＳ Ｐゴシック"/>
          </a:endParaRPr>
        </a:p>
      </xdr:txBody>
    </xdr:sp>
    <xdr:clientData/>
  </xdr:oneCellAnchor>
  <xdr:twoCellAnchor>
    <xdr:from>
      <xdr:col>32</xdr:col>
      <xdr:colOff>98425</xdr:colOff>
      <xdr:row>108</xdr:row>
      <xdr:rowOff>14151</xdr:rowOff>
    </xdr:from>
    <xdr:to>
      <xdr:col>32</xdr:col>
      <xdr:colOff>276225</xdr:colOff>
      <xdr:row>108</xdr:row>
      <xdr:rowOff>14151</xdr:rowOff>
    </xdr:to>
    <xdr:cxnSp macro="">
      <xdr:nvCxnSpPr>
        <xdr:cNvPr id="592" name="直線コネクタ 591"/>
        <xdr:cNvCxnSpPr/>
      </xdr:nvCxnSpPr>
      <xdr:spPr>
        <a:xfrm>
          <a:off x="22072600" y="1853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99621</xdr:rowOff>
    </xdr:from>
    <xdr:ext cx="469744" cy="259045"/>
    <xdr:sp macro="" textlink="">
      <xdr:nvSpPr>
        <xdr:cNvPr id="593" name="【庁舎】&#10;一人当たり面積最大値テキスト"/>
        <xdr:cNvSpPr txBox="1"/>
      </xdr:nvSpPr>
      <xdr:spPr>
        <a:xfrm>
          <a:off x="22250400" y="1724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0.484</a:t>
          </a:r>
          <a:endParaRPr kumimoji="1" lang="ja-JP" altLang="en-US" sz="1000" b="1">
            <a:latin typeface="ＭＳ Ｐゴシック"/>
          </a:endParaRPr>
        </a:p>
      </xdr:txBody>
    </xdr:sp>
    <xdr:clientData/>
  </xdr:oneCellAnchor>
  <xdr:twoCellAnchor>
    <xdr:from>
      <xdr:col>32</xdr:col>
      <xdr:colOff>98425</xdr:colOff>
      <xdr:row>101</xdr:row>
      <xdr:rowOff>152944</xdr:rowOff>
    </xdr:from>
    <xdr:to>
      <xdr:col>32</xdr:col>
      <xdr:colOff>276225</xdr:colOff>
      <xdr:row>101</xdr:row>
      <xdr:rowOff>152944</xdr:rowOff>
    </xdr:to>
    <xdr:cxnSp macro="">
      <xdr:nvCxnSpPr>
        <xdr:cNvPr id="594" name="直線コネクタ 593"/>
        <xdr:cNvCxnSpPr/>
      </xdr:nvCxnSpPr>
      <xdr:spPr>
        <a:xfrm>
          <a:off x="22072600" y="1746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139354</xdr:rowOff>
    </xdr:from>
    <xdr:ext cx="469744" cy="259045"/>
    <xdr:sp macro="" textlink="">
      <xdr:nvSpPr>
        <xdr:cNvPr id="595" name="【庁舎】&#10;一人当たり面積平均値テキスト"/>
        <xdr:cNvSpPr txBox="1"/>
      </xdr:nvSpPr>
      <xdr:spPr>
        <a:xfrm>
          <a:off x="22250400" y="18141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160927</xdr:rowOff>
    </xdr:from>
    <xdr:to>
      <xdr:col>32</xdr:col>
      <xdr:colOff>238125</xdr:colOff>
      <xdr:row>106</xdr:row>
      <xdr:rowOff>91077</xdr:rowOff>
    </xdr:to>
    <xdr:sp macro="" textlink="">
      <xdr:nvSpPr>
        <xdr:cNvPr id="596" name="フローチャート : 判断 595"/>
        <xdr:cNvSpPr/>
      </xdr:nvSpPr>
      <xdr:spPr>
        <a:xfrm>
          <a:off x="221107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105411</xdr:rowOff>
    </xdr:from>
    <xdr:to>
      <xdr:col>31</xdr:col>
      <xdr:colOff>85725</xdr:colOff>
      <xdr:row>106</xdr:row>
      <xdr:rowOff>35561</xdr:rowOff>
    </xdr:to>
    <xdr:sp macro="" textlink="">
      <xdr:nvSpPr>
        <xdr:cNvPr id="597" name="フローチャート : 判断 596"/>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26688</xdr:rowOff>
    </xdr:from>
    <xdr:ext cx="469744" cy="259045"/>
    <xdr:sp macro="" textlink="">
      <xdr:nvSpPr>
        <xdr:cNvPr id="598" name="n_1aveValue【庁舎】&#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9" name="テキスト ボックス 5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0" name="テキスト ボックス 5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1" name="テキスト ボックス 6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2" name="テキスト ボックス 6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3" name="テキスト ボックス 6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98</xdr:row>
      <xdr:rowOff>152763</xdr:rowOff>
    </xdr:from>
    <xdr:to>
      <xdr:col>31</xdr:col>
      <xdr:colOff>85725</xdr:colOff>
      <xdr:row>99</xdr:row>
      <xdr:rowOff>82913</xdr:rowOff>
    </xdr:to>
    <xdr:sp macro="" textlink="">
      <xdr:nvSpPr>
        <xdr:cNvPr id="604" name="円/楕円 603"/>
        <xdr:cNvSpPr/>
      </xdr:nvSpPr>
      <xdr:spPr>
        <a:xfrm>
          <a:off x="21272500" y="1695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97</xdr:row>
      <xdr:rowOff>99440</xdr:rowOff>
    </xdr:from>
    <xdr:ext cx="469744" cy="259045"/>
    <xdr:sp macro="" textlink="">
      <xdr:nvSpPr>
        <xdr:cNvPr id="605" name="n_1mainValue【庁舎】&#10;一人当たり面積"/>
        <xdr:cNvSpPr txBox="1"/>
      </xdr:nvSpPr>
      <xdr:spPr>
        <a:xfrm>
          <a:off x="21075727" y="1673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0.626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6" name="正方形/長方形 6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7" name="正方形/長方形 6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8" name="テキスト ボックス 6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道路、体育施設、福祉施設、消防施設であり、特に低くなっているのは、橋梁、学校施設、公営住宅、図書館、一般廃棄物処理施設、庁舎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特に、</a:t>
          </a:r>
          <a:r>
            <a:rPr kumimoji="1" lang="ja-JP" altLang="ja-JP" sz="1100">
              <a:solidFill>
                <a:schemeClr val="dk1"/>
              </a:solidFill>
              <a:effectLst/>
              <a:latin typeface="+mn-lt"/>
              <a:ea typeface="+mn-ea"/>
              <a:cs typeface="+mn-cs"/>
            </a:rPr>
            <a:t>図書館、一般廃棄物処理施設</a:t>
          </a:r>
          <a:r>
            <a:rPr kumimoji="1" lang="ja-JP" altLang="en-US" sz="1100">
              <a:solidFill>
                <a:schemeClr val="dk1"/>
              </a:solidFill>
              <a:effectLst/>
              <a:latin typeface="+mn-lt"/>
              <a:ea typeface="+mn-ea"/>
              <a:cs typeface="+mn-cs"/>
            </a:rPr>
            <a:t>、庁舎</a:t>
          </a:r>
          <a:r>
            <a:rPr kumimoji="1" lang="ja-JP" altLang="ja-JP" sz="1100">
              <a:solidFill>
                <a:schemeClr val="dk1"/>
              </a:solidFill>
              <a:effectLst/>
              <a:latin typeface="+mn-lt"/>
              <a:ea typeface="+mn-ea"/>
              <a:cs typeface="+mn-cs"/>
            </a:rPr>
            <a:t>については、合併特例債を活用し建て替え</a:t>
          </a:r>
          <a:r>
            <a:rPr kumimoji="1" lang="ja-JP" altLang="en-US" sz="1100">
              <a:solidFill>
                <a:schemeClr val="dk1"/>
              </a:solidFill>
              <a:effectLst/>
              <a:latin typeface="+mn-lt"/>
              <a:ea typeface="+mn-ea"/>
              <a:cs typeface="+mn-cs"/>
            </a:rPr>
            <a:t>や耐震改修</a:t>
          </a:r>
          <a:r>
            <a:rPr kumimoji="1" lang="ja-JP" altLang="ja-JP" sz="1100">
              <a:solidFill>
                <a:schemeClr val="dk1"/>
              </a:solidFill>
              <a:effectLst/>
              <a:latin typeface="+mn-lt"/>
              <a:ea typeface="+mn-ea"/>
              <a:cs typeface="+mn-cs"/>
            </a:rPr>
            <a:t>整備をした結果、有形固定資産減価償却率が低くなっている。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　今後は、福祉施設やスポーツ施設について、合併特例債の活用枠が限られる中、将来負担や財源確保を考慮しながら大規模改修や長寿命化対策に取り組んでいく必要がある。</a:t>
          </a:r>
          <a:endParaRPr lang="ja-JP" altLang="ja-JP" sz="1400">
            <a:effectLst/>
          </a:endParaRPr>
        </a:p>
        <a:p>
          <a:r>
            <a:rPr kumimoji="1" lang="ja-JP" altLang="ja-JP" sz="1100">
              <a:solidFill>
                <a:schemeClr val="dk1"/>
              </a:solidFill>
              <a:effectLst/>
              <a:latin typeface="+mn-lt"/>
              <a:ea typeface="+mn-ea"/>
              <a:cs typeface="+mn-cs"/>
            </a:rPr>
            <a:t>　また、施設の市民一人当り面積は、ほとんどの施設で類似団体平均を上回ることとなったが、今後、施設維持管理にかかる経費の増加にも留意していく必要がある。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岐阜県飛騨市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25,127
25,003
792.53
19,151,302
17,961,080
1,106,027
11,344,098
19,481,975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300">
              <a:solidFill>
                <a:schemeClr val="dk1"/>
              </a:solidFill>
              <a:effectLst/>
              <a:latin typeface="+mn-lt"/>
              <a:ea typeface="+mn-ea"/>
              <a:cs typeface="+mn-cs"/>
            </a:rPr>
            <a:t>加速する人口減少と全国平均（平成</a:t>
          </a:r>
          <a:r>
            <a:rPr lang="en-US" altLang="ja-JP" sz="1300">
              <a:solidFill>
                <a:schemeClr val="dk1"/>
              </a:solidFill>
              <a:effectLst/>
              <a:latin typeface="+mn-lt"/>
              <a:ea typeface="+mn-ea"/>
              <a:cs typeface="+mn-cs"/>
            </a:rPr>
            <a:t>28</a:t>
          </a:r>
          <a:r>
            <a:rPr lang="ja-JP" altLang="ja-JP" sz="1300">
              <a:solidFill>
                <a:schemeClr val="dk1"/>
              </a:solidFill>
              <a:effectLst/>
              <a:latin typeface="+mn-lt"/>
              <a:ea typeface="+mn-ea"/>
              <a:cs typeface="+mn-cs"/>
            </a:rPr>
            <a:t>年</a:t>
          </a:r>
          <a:r>
            <a:rPr lang="en-US" altLang="ja-JP" sz="1300">
              <a:solidFill>
                <a:schemeClr val="dk1"/>
              </a:solidFill>
              <a:effectLst/>
              <a:latin typeface="+mn-lt"/>
              <a:ea typeface="+mn-ea"/>
              <a:cs typeface="+mn-cs"/>
            </a:rPr>
            <a:t>10</a:t>
          </a:r>
          <a:r>
            <a:rPr lang="ja-JP" altLang="ja-JP" sz="1300">
              <a:solidFill>
                <a:schemeClr val="dk1"/>
              </a:solidFill>
              <a:effectLst/>
              <a:latin typeface="+mn-lt"/>
              <a:ea typeface="+mn-ea"/>
              <a:cs typeface="+mn-cs"/>
            </a:rPr>
            <a:t>月</a:t>
          </a:r>
          <a:r>
            <a:rPr lang="en-US" altLang="ja-JP" sz="1300">
              <a:solidFill>
                <a:schemeClr val="dk1"/>
              </a:solidFill>
              <a:effectLst/>
              <a:latin typeface="+mn-lt"/>
              <a:ea typeface="+mn-ea"/>
              <a:cs typeface="+mn-cs"/>
            </a:rPr>
            <a:t>1</a:t>
          </a:r>
          <a:r>
            <a:rPr lang="ja-JP" altLang="ja-JP" sz="1300">
              <a:solidFill>
                <a:schemeClr val="dk1"/>
              </a:solidFill>
              <a:effectLst/>
              <a:latin typeface="+mn-lt"/>
              <a:ea typeface="+mn-ea"/>
              <a:cs typeface="+mn-cs"/>
            </a:rPr>
            <a:t>日現在</a:t>
          </a:r>
          <a:r>
            <a:rPr lang="en-US" altLang="ja-JP" sz="1300">
              <a:solidFill>
                <a:schemeClr val="dk1"/>
              </a:solidFill>
              <a:effectLst/>
              <a:latin typeface="+mn-lt"/>
              <a:ea typeface="+mn-ea"/>
              <a:cs typeface="+mn-cs"/>
            </a:rPr>
            <a:t>27.3%</a:t>
          </a:r>
          <a:r>
            <a:rPr lang="ja-JP" altLang="ja-JP" sz="1300">
              <a:solidFill>
                <a:schemeClr val="dk1"/>
              </a:solidFill>
              <a:effectLst/>
              <a:latin typeface="+mn-lt"/>
              <a:ea typeface="+mn-ea"/>
              <a:cs typeface="+mn-cs"/>
            </a:rPr>
            <a:t>）を上回る高齢化率（同</a:t>
          </a:r>
          <a:r>
            <a:rPr lang="en-US" altLang="ja-JP" sz="1300">
              <a:solidFill>
                <a:schemeClr val="dk1"/>
              </a:solidFill>
              <a:effectLst/>
              <a:latin typeface="+mn-lt"/>
              <a:ea typeface="+mn-ea"/>
              <a:cs typeface="+mn-cs"/>
            </a:rPr>
            <a:t>37.16%</a:t>
          </a:r>
          <a:r>
            <a:rPr lang="ja-JP" altLang="ja-JP" sz="1300">
              <a:solidFill>
                <a:schemeClr val="dk1"/>
              </a:solidFill>
              <a:effectLst/>
              <a:latin typeface="+mn-lt"/>
              <a:ea typeface="+mn-ea"/>
              <a:cs typeface="+mn-cs"/>
            </a:rPr>
            <a:t>）に加え、市内の中核産業が乏しいため、安定した財政基盤の確保が難しい状況にある。こうした状況を踏まえ、</a:t>
          </a:r>
          <a:r>
            <a:rPr lang="ja-JP" altLang="ja-JP" sz="1300" b="0" i="0">
              <a:solidFill>
                <a:schemeClr val="dk1"/>
              </a:solidFill>
              <a:effectLst/>
              <a:latin typeface="+mn-lt"/>
              <a:ea typeface="+mn-ea"/>
              <a:cs typeface="+mn-cs"/>
            </a:rPr>
            <a:t>「まち・ひと・しごと創生法」に基づく、飛騨市まち・ひと・しごと創生総合戦略や飛騨市第３次行政改革大綱（</a:t>
          </a:r>
          <a:r>
            <a:rPr lang="en-US" altLang="ja-JP" sz="1300" b="0" i="0">
              <a:solidFill>
                <a:schemeClr val="dk1"/>
              </a:solidFill>
              <a:effectLst/>
              <a:latin typeface="+mn-lt"/>
              <a:ea typeface="+mn-ea"/>
              <a:cs typeface="+mn-cs"/>
            </a:rPr>
            <a:t>H26</a:t>
          </a:r>
          <a:r>
            <a:rPr lang="ja-JP" altLang="ja-JP" sz="1300" b="0" i="0">
              <a:solidFill>
                <a:schemeClr val="dk1"/>
              </a:solidFill>
              <a:effectLst/>
              <a:latin typeface="+mn-lt"/>
              <a:ea typeface="+mn-ea"/>
              <a:cs typeface="+mn-cs"/>
            </a:rPr>
            <a:t>年度～</a:t>
          </a:r>
          <a:r>
            <a:rPr lang="en-US" altLang="ja-JP" sz="1300" b="0" i="0">
              <a:solidFill>
                <a:schemeClr val="dk1"/>
              </a:solidFill>
              <a:effectLst/>
              <a:latin typeface="+mn-lt"/>
              <a:ea typeface="+mn-ea"/>
              <a:cs typeface="+mn-cs"/>
            </a:rPr>
            <a:t>H30</a:t>
          </a:r>
          <a:r>
            <a:rPr lang="ja-JP" altLang="ja-JP" sz="1300" b="0" i="0">
              <a:solidFill>
                <a:schemeClr val="dk1"/>
              </a:solidFill>
              <a:effectLst/>
              <a:latin typeface="+mn-lt"/>
              <a:ea typeface="+mn-ea"/>
              <a:cs typeface="+mn-cs"/>
            </a:rPr>
            <a:t>年度</a:t>
          </a:r>
          <a:r>
            <a:rPr lang="en-US" altLang="ja-JP" sz="1300" b="0" i="0">
              <a:solidFill>
                <a:schemeClr val="dk1"/>
              </a:solidFill>
              <a:effectLst/>
              <a:latin typeface="+mn-lt"/>
              <a:ea typeface="+mn-ea"/>
              <a:cs typeface="+mn-cs"/>
            </a:rPr>
            <a:t>)</a:t>
          </a:r>
          <a:r>
            <a:rPr lang="ja-JP" altLang="ja-JP" sz="1300" b="0" i="0">
              <a:solidFill>
                <a:schemeClr val="dk1"/>
              </a:solidFill>
              <a:effectLst/>
              <a:latin typeface="+mn-lt"/>
              <a:ea typeface="+mn-ea"/>
              <a:cs typeface="+mn-cs"/>
            </a:rPr>
            <a:t>に沿った施策の重点化の両立に努め、経済的な活力に満ちたまちづくりを目指すとともに、長期的展望に立っ</a:t>
          </a:r>
          <a:r>
            <a:rPr lang="ja-JP" altLang="en-US" sz="1300" b="0" i="0">
              <a:solidFill>
                <a:schemeClr val="dk1"/>
              </a:solidFill>
              <a:effectLst/>
              <a:latin typeface="+mn-lt"/>
              <a:ea typeface="+mn-ea"/>
              <a:cs typeface="+mn-cs"/>
            </a:rPr>
            <a:t>た</a:t>
          </a:r>
          <a:r>
            <a:rPr lang="ja-JP" altLang="ja-JP" sz="1300" b="0" i="0">
              <a:solidFill>
                <a:schemeClr val="dk1"/>
              </a:solidFill>
              <a:effectLst/>
              <a:latin typeface="+mn-lt"/>
              <a:ea typeface="+mn-ea"/>
              <a:cs typeface="+mn-cs"/>
            </a:rPr>
            <a:t>持続可能な財政の構築に努める。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24342</xdr:rowOff>
    </xdr:from>
    <xdr:to>
      <xdr:col>7</xdr:col>
      <xdr:colOff>152400</xdr:colOff>
      <xdr:row>44</xdr:row>
      <xdr:rowOff>24342</xdr:rowOff>
    </xdr:to>
    <xdr:cxnSp macro="">
      <xdr:nvCxnSpPr>
        <xdr:cNvPr id="68" name="直線コネクタ 67"/>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24342</xdr:rowOff>
    </xdr:to>
    <xdr:cxnSp macro="">
      <xdr:nvCxnSpPr>
        <xdr:cNvPr id="71" name="直線コネクタ 70"/>
        <xdr:cNvCxnSpPr/>
      </xdr:nvCxnSpPr>
      <xdr:spPr>
        <a:xfrm>
          <a:off x="3225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117069</xdr:rowOff>
    </xdr:from>
    <xdr:ext cx="736600" cy="259045"/>
    <xdr:sp macro="" textlink="">
      <xdr:nvSpPr>
        <xdr:cNvPr id="73" name="テキスト ボックス 72"/>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155575</xdr:rowOff>
    </xdr:from>
    <xdr:to>
      <xdr:col>4</xdr:col>
      <xdr:colOff>482600</xdr:colOff>
      <xdr:row>44</xdr:row>
      <xdr:rowOff>4233</xdr:rowOff>
    </xdr:to>
    <xdr:cxnSp macro="">
      <xdr:nvCxnSpPr>
        <xdr:cNvPr id="74" name="直線コネクタ 73"/>
        <xdr:cNvCxnSpPr/>
      </xdr:nvCxnSpPr>
      <xdr:spPr>
        <a:xfrm>
          <a:off x="2336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155575</xdr:rowOff>
    </xdr:to>
    <xdr:cxnSp macro="">
      <xdr:nvCxnSpPr>
        <xdr:cNvPr id="77" name="直線コネクタ 76"/>
        <xdr:cNvCxnSpPr/>
      </xdr:nvCxnSpPr>
      <xdr:spPr>
        <a:xfrm>
          <a:off x="1447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144992</xdr:rowOff>
    </xdr:from>
    <xdr:to>
      <xdr:col>7</xdr:col>
      <xdr:colOff>203200</xdr:colOff>
      <xdr:row>44</xdr:row>
      <xdr:rowOff>75142</xdr:rowOff>
    </xdr:to>
    <xdr:sp macro="" textlink="">
      <xdr:nvSpPr>
        <xdr:cNvPr id="87" name="円/楕円 86"/>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117069</xdr:rowOff>
    </xdr:from>
    <xdr:ext cx="762000" cy="259045"/>
    <xdr:sp macro="" textlink="">
      <xdr:nvSpPr>
        <xdr:cNvPr id="88"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144992</xdr:rowOff>
    </xdr:from>
    <xdr:to>
      <xdr:col>6</xdr:col>
      <xdr:colOff>50800</xdr:colOff>
      <xdr:row>44</xdr:row>
      <xdr:rowOff>75142</xdr:rowOff>
    </xdr:to>
    <xdr:sp macro="" textlink="">
      <xdr:nvSpPr>
        <xdr:cNvPr id="89" name="円/楕円 88"/>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59919</xdr:rowOff>
    </xdr:from>
    <xdr:ext cx="736600" cy="259045"/>
    <xdr:sp macro="" textlink="">
      <xdr:nvSpPr>
        <xdr:cNvPr id="90" name="テキスト ボックス 89"/>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104775</xdr:rowOff>
    </xdr:from>
    <xdr:to>
      <xdr:col>3</xdr:col>
      <xdr:colOff>330200</xdr:colOff>
      <xdr:row>44</xdr:row>
      <xdr:rowOff>34925</xdr:rowOff>
    </xdr:to>
    <xdr:sp macro="" textlink="">
      <xdr:nvSpPr>
        <xdr:cNvPr id="93" name="円/楕円 92"/>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19702</xdr:rowOff>
    </xdr:from>
    <xdr:ext cx="762000" cy="259045"/>
    <xdr:sp macro="" textlink="">
      <xdr:nvSpPr>
        <xdr:cNvPr id="94" name="テキスト ボックス 93"/>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5" name="円/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普通交付税が</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年度国勢調査の反映や合併算定替縮減などの影響により減少したことに伴い、前年度より４．６ポイント悪化した。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義務的経費にかかる経常一般財源の増加、歳入における市税が減少しているなか、今後も事務事業の見直し、将来的な財政状況の把握に努め、長期的展望に立った持続可能な財政の構築に努める。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148590</xdr:rowOff>
    </xdr:from>
    <xdr:to>
      <xdr:col>7</xdr:col>
      <xdr:colOff>152400</xdr:colOff>
      <xdr:row>61</xdr:row>
      <xdr:rowOff>27686</xdr:rowOff>
    </xdr:to>
    <xdr:cxnSp macro="">
      <xdr:nvCxnSpPr>
        <xdr:cNvPr id="129" name="直線コネクタ 128"/>
        <xdr:cNvCxnSpPr/>
      </xdr:nvCxnSpPr>
      <xdr:spPr>
        <a:xfrm>
          <a:off x="4114800" y="10264140"/>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0"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148590</xdr:rowOff>
    </xdr:from>
    <xdr:to>
      <xdr:col>6</xdr:col>
      <xdr:colOff>0</xdr:colOff>
      <xdr:row>60</xdr:row>
      <xdr:rowOff>35052</xdr:rowOff>
    </xdr:to>
    <xdr:cxnSp macro="">
      <xdr:nvCxnSpPr>
        <xdr:cNvPr id="132" name="直線コネクタ 131"/>
        <xdr:cNvCxnSpPr/>
      </xdr:nvCxnSpPr>
      <xdr:spPr>
        <a:xfrm flipV="1">
          <a:off x="3225800" y="1026414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48785</xdr:rowOff>
    </xdr:from>
    <xdr:ext cx="736600" cy="259045"/>
    <xdr:sp macro="" textlink="">
      <xdr:nvSpPr>
        <xdr:cNvPr id="134" name="テキスト ボックス 133"/>
        <xdr:cNvSpPr txBox="1"/>
      </xdr:nvSpPr>
      <xdr:spPr>
        <a:xfrm>
          <a:off x="3733800" y="1050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35052</xdr:rowOff>
    </xdr:from>
    <xdr:to>
      <xdr:col>4</xdr:col>
      <xdr:colOff>482600</xdr:colOff>
      <xdr:row>60</xdr:row>
      <xdr:rowOff>64008</xdr:rowOff>
    </xdr:to>
    <xdr:cxnSp macro="">
      <xdr:nvCxnSpPr>
        <xdr:cNvPr id="135" name="直線コネクタ 134"/>
        <xdr:cNvCxnSpPr/>
      </xdr:nvCxnSpPr>
      <xdr:spPr>
        <a:xfrm flipV="1">
          <a:off x="2336800" y="103220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6" name="フローチャート : 判断 135"/>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135653</xdr:rowOff>
    </xdr:from>
    <xdr:ext cx="762000" cy="259045"/>
    <xdr:sp macro="" textlink="">
      <xdr:nvSpPr>
        <xdr:cNvPr id="137" name="テキスト ボックス 136"/>
        <xdr:cNvSpPr txBox="1"/>
      </xdr:nvSpPr>
      <xdr:spPr>
        <a:xfrm>
          <a:off x="2844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143764</xdr:rowOff>
    </xdr:from>
    <xdr:to>
      <xdr:col>3</xdr:col>
      <xdr:colOff>279400</xdr:colOff>
      <xdr:row>60</xdr:row>
      <xdr:rowOff>64008</xdr:rowOff>
    </xdr:to>
    <xdr:cxnSp macro="">
      <xdr:nvCxnSpPr>
        <xdr:cNvPr id="138" name="直線コネクタ 137"/>
        <xdr:cNvCxnSpPr/>
      </xdr:nvCxnSpPr>
      <xdr:spPr>
        <a:xfrm>
          <a:off x="1447800" y="1025931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9" name="フローチャート : 判断 138"/>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68089</xdr:rowOff>
    </xdr:from>
    <xdr:ext cx="762000" cy="259045"/>
    <xdr:sp macro="" textlink="">
      <xdr:nvSpPr>
        <xdr:cNvPr id="140" name="テキスト ボックス 139"/>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1" name="フローチャート : 判断 140"/>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111523</xdr:rowOff>
    </xdr:from>
    <xdr:ext cx="762000" cy="259045"/>
    <xdr:sp macro="" textlink="">
      <xdr:nvSpPr>
        <xdr:cNvPr id="142" name="テキスト ボックス 141"/>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148336</xdr:rowOff>
    </xdr:from>
    <xdr:to>
      <xdr:col>7</xdr:col>
      <xdr:colOff>203200</xdr:colOff>
      <xdr:row>61</xdr:row>
      <xdr:rowOff>78486</xdr:rowOff>
    </xdr:to>
    <xdr:sp macro="" textlink="">
      <xdr:nvSpPr>
        <xdr:cNvPr id="148" name="円/楕円 147"/>
        <xdr:cNvSpPr/>
      </xdr:nvSpPr>
      <xdr:spPr>
        <a:xfrm>
          <a:off x="49022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164863</xdr:rowOff>
    </xdr:from>
    <xdr:ext cx="762000" cy="259045"/>
    <xdr:sp macro="" textlink="">
      <xdr:nvSpPr>
        <xdr:cNvPr id="149" name="財政構造の弾力性該当値テキスト"/>
        <xdr:cNvSpPr txBox="1"/>
      </xdr:nvSpPr>
      <xdr:spPr>
        <a:xfrm>
          <a:off x="5041900" y="1028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97790</xdr:rowOff>
    </xdr:from>
    <xdr:to>
      <xdr:col>6</xdr:col>
      <xdr:colOff>50800</xdr:colOff>
      <xdr:row>60</xdr:row>
      <xdr:rowOff>27940</xdr:rowOff>
    </xdr:to>
    <xdr:sp macro="" textlink="">
      <xdr:nvSpPr>
        <xdr:cNvPr id="150" name="円/楕円 149"/>
        <xdr:cNvSpPr/>
      </xdr:nvSpPr>
      <xdr:spPr>
        <a:xfrm>
          <a:off x="4064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38117</xdr:rowOff>
    </xdr:from>
    <xdr:ext cx="736600" cy="259045"/>
    <xdr:sp macro="" textlink="">
      <xdr:nvSpPr>
        <xdr:cNvPr id="151" name="テキスト ボックス 150"/>
        <xdr:cNvSpPr txBox="1"/>
      </xdr:nvSpPr>
      <xdr:spPr>
        <a:xfrm>
          <a:off x="3733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155702</xdr:rowOff>
    </xdr:from>
    <xdr:to>
      <xdr:col>4</xdr:col>
      <xdr:colOff>533400</xdr:colOff>
      <xdr:row>60</xdr:row>
      <xdr:rowOff>85852</xdr:rowOff>
    </xdr:to>
    <xdr:sp macro="" textlink="">
      <xdr:nvSpPr>
        <xdr:cNvPr id="152" name="円/楕円 151"/>
        <xdr:cNvSpPr/>
      </xdr:nvSpPr>
      <xdr:spPr>
        <a:xfrm>
          <a:off x="3175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96029</xdr:rowOff>
    </xdr:from>
    <xdr:ext cx="762000" cy="259045"/>
    <xdr:sp macro="" textlink="">
      <xdr:nvSpPr>
        <xdr:cNvPr id="153" name="テキスト ボックス 152"/>
        <xdr:cNvSpPr txBox="1"/>
      </xdr:nvSpPr>
      <xdr:spPr>
        <a:xfrm>
          <a:off x="2844800" y="1004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13208</xdr:rowOff>
    </xdr:from>
    <xdr:to>
      <xdr:col>3</xdr:col>
      <xdr:colOff>330200</xdr:colOff>
      <xdr:row>60</xdr:row>
      <xdr:rowOff>114808</xdr:rowOff>
    </xdr:to>
    <xdr:sp macro="" textlink="">
      <xdr:nvSpPr>
        <xdr:cNvPr id="154" name="円/楕円 153"/>
        <xdr:cNvSpPr/>
      </xdr:nvSpPr>
      <xdr:spPr>
        <a:xfrm>
          <a:off x="2286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124985</xdr:rowOff>
    </xdr:from>
    <xdr:ext cx="762000" cy="259045"/>
    <xdr:sp macro="" textlink="">
      <xdr:nvSpPr>
        <xdr:cNvPr id="155" name="テキスト ボックス 154"/>
        <xdr:cNvSpPr txBox="1"/>
      </xdr:nvSpPr>
      <xdr:spPr>
        <a:xfrm>
          <a:off x="1955800" y="100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92964</xdr:rowOff>
    </xdr:from>
    <xdr:to>
      <xdr:col>2</xdr:col>
      <xdr:colOff>127000</xdr:colOff>
      <xdr:row>60</xdr:row>
      <xdr:rowOff>23114</xdr:rowOff>
    </xdr:to>
    <xdr:sp macro="" textlink="">
      <xdr:nvSpPr>
        <xdr:cNvPr id="156" name="円/楕円 155"/>
        <xdr:cNvSpPr/>
      </xdr:nvSpPr>
      <xdr:spPr>
        <a:xfrm>
          <a:off x="1397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33291</xdr:rowOff>
    </xdr:from>
    <xdr:ext cx="762000" cy="259045"/>
    <xdr:sp macro="" textlink="">
      <xdr:nvSpPr>
        <xdr:cNvPr id="157" name="テキスト ボックス 156"/>
        <xdr:cNvSpPr txBox="1"/>
      </xdr:nvSpPr>
      <xdr:spPr>
        <a:xfrm>
          <a:off x="1066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[221,251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市町村合併により広大な面積を有し、広範囲を網羅した行政運営のため、行政関係で３つの振興事務所（支所）、消防関係で</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つの支所を抱えている。一方で少子高齢化や労働者人口の流出などによる深刻な人口減が進み、人口</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人あたりの人件費・物件費等が類似団体の平均よりも高い水準となる傾向にある。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こうした状況を踏まえ、更なる行政運営の効率化と組織のスリム化を進めることにより、健全な財政運営に努める。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39146</xdr:rowOff>
    </xdr:from>
    <xdr:to>
      <xdr:col>7</xdr:col>
      <xdr:colOff>152400</xdr:colOff>
      <xdr:row>83</xdr:row>
      <xdr:rowOff>57948</xdr:rowOff>
    </xdr:to>
    <xdr:cxnSp macro="">
      <xdr:nvCxnSpPr>
        <xdr:cNvPr id="192" name="直線コネクタ 191"/>
        <xdr:cNvCxnSpPr/>
      </xdr:nvCxnSpPr>
      <xdr:spPr>
        <a:xfrm>
          <a:off x="4114800" y="14269496"/>
          <a:ext cx="838200" cy="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32808</xdr:rowOff>
    </xdr:from>
    <xdr:ext cx="762000" cy="259045"/>
    <xdr:sp macro="" textlink="">
      <xdr:nvSpPr>
        <xdr:cNvPr id="193" name="人件費・物件費等の状況平均値テキスト"/>
        <xdr:cNvSpPr txBox="1"/>
      </xdr:nvSpPr>
      <xdr:spPr>
        <a:xfrm>
          <a:off x="5041900" y="13748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28054</xdr:rowOff>
    </xdr:from>
    <xdr:to>
      <xdr:col>6</xdr:col>
      <xdr:colOff>0</xdr:colOff>
      <xdr:row>83</xdr:row>
      <xdr:rowOff>39146</xdr:rowOff>
    </xdr:to>
    <xdr:cxnSp macro="">
      <xdr:nvCxnSpPr>
        <xdr:cNvPr id="195" name="直線コネクタ 194"/>
        <xdr:cNvCxnSpPr/>
      </xdr:nvCxnSpPr>
      <xdr:spPr>
        <a:xfrm>
          <a:off x="3225800" y="14258404"/>
          <a:ext cx="889000" cy="1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142395</xdr:rowOff>
    </xdr:from>
    <xdr:ext cx="736600" cy="259045"/>
    <xdr:sp macro="" textlink="">
      <xdr:nvSpPr>
        <xdr:cNvPr id="197" name="テキスト ボックス 196"/>
        <xdr:cNvSpPr txBox="1"/>
      </xdr:nvSpPr>
      <xdr:spPr>
        <a:xfrm>
          <a:off x="3733800" y="1368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115946</xdr:rowOff>
    </xdr:from>
    <xdr:to>
      <xdr:col>4</xdr:col>
      <xdr:colOff>482600</xdr:colOff>
      <xdr:row>83</xdr:row>
      <xdr:rowOff>28054</xdr:rowOff>
    </xdr:to>
    <xdr:cxnSp macro="">
      <xdr:nvCxnSpPr>
        <xdr:cNvPr id="198" name="直線コネクタ 197"/>
        <xdr:cNvCxnSpPr/>
      </xdr:nvCxnSpPr>
      <xdr:spPr>
        <a:xfrm>
          <a:off x="2336800" y="14174846"/>
          <a:ext cx="889000" cy="8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72183</xdr:rowOff>
    </xdr:from>
    <xdr:to>
      <xdr:col>4</xdr:col>
      <xdr:colOff>533400</xdr:colOff>
      <xdr:row>82</xdr:row>
      <xdr:rowOff>2333</xdr:rowOff>
    </xdr:to>
    <xdr:sp macro="" textlink="">
      <xdr:nvSpPr>
        <xdr:cNvPr id="199" name="フローチャート : 判断 198"/>
        <xdr:cNvSpPr/>
      </xdr:nvSpPr>
      <xdr:spPr>
        <a:xfrm>
          <a:off x="3175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12510</xdr:rowOff>
    </xdr:from>
    <xdr:ext cx="762000" cy="259045"/>
    <xdr:sp macro="" textlink="">
      <xdr:nvSpPr>
        <xdr:cNvPr id="200" name="テキスト ボックス 199"/>
        <xdr:cNvSpPr txBox="1"/>
      </xdr:nvSpPr>
      <xdr:spPr>
        <a:xfrm>
          <a:off x="2844800" y="1372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109640</xdr:rowOff>
    </xdr:from>
    <xdr:to>
      <xdr:col>3</xdr:col>
      <xdr:colOff>279400</xdr:colOff>
      <xdr:row>82</xdr:row>
      <xdr:rowOff>115946</xdr:rowOff>
    </xdr:to>
    <xdr:cxnSp macro="">
      <xdr:nvCxnSpPr>
        <xdr:cNvPr id="201" name="直線コネクタ 200"/>
        <xdr:cNvCxnSpPr/>
      </xdr:nvCxnSpPr>
      <xdr:spPr>
        <a:xfrm>
          <a:off x="1447800" y="14168540"/>
          <a:ext cx="889000" cy="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53232</xdr:rowOff>
    </xdr:from>
    <xdr:to>
      <xdr:col>3</xdr:col>
      <xdr:colOff>330200</xdr:colOff>
      <xdr:row>81</xdr:row>
      <xdr:rowOff>154832</xdr:rowOff>
    </xdr:to>
    <xdr:sp macro="" textlink="">
      <xdr:nvSpPr>
        <xdr:cNvPr id="202" name="フローチャート : 判断 201"/>
        <xdr:cNvSpPr/>
      </xdr:nvSpPr>
      <xdr:spPr>
        <a:xfrm>
          <a:off x="2286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165009</xdr:rowOff>
    </xdr:from>
    <xdr:ext cx="762000" cy="259045"/>
    <xdr:sp macro="" textlink="">
      <xdr:nvSpPr>
        <xdr:cNvPr id="203" name="テキスト ボックス 202"/>
        <xdr:cNvSpPr txBox="1"/>
      </xdr:nvSpPr>
      <xdr:spPr>
        <a:xfrm>
          <a:off x="1955800" y="1370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60713</xdr:rowOff>
    </xdr:from>
    <xdr:to>
      <xdr:col>2</xdr:col>
      <xdr:colOff>127000</xdr:colOff>
      <xdr:row>81</xdr:row>
      <xdr:rowOff>162313</xdr:rowOff>
    </xdr:to>
    <xdr:sp macro="" textlink="">
      <xdr:nvSpPr>
        <xdr:cNvPr id="204" name="フローチャート : 判断 203"/>
        <xdr:cNvSpPr/>
      </xdr:nvSpPr>
      <xdr:spPr>
        <a:xfrm>
          <a:off x="1397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1040</xdr:rowOff>
    </xdr:from>
    <xdr:ext cx="762000" cy="259045"/>
    <xdr:sp macro="" textlink="">
      <xdr:nvSpPr>
        <xdr:cNvPr id="205" name="テキスト ボックス 204"/>
        <xdr:cNvSpPr txBox="1"/>
      </xdr:nvSpPr>
      <xdr:spPr>
        <a:xfrm>
          <a:off x="1066800" y="1371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7148</xdr:rowOff>
    </xdr:from>
    <xdr:to>
      <xdr:col>7</xdr:col>
      <xdr:colOff>203200</xdr:colOff>
      <xdr:row>83</xdr:row>
      <xdr:rowOff>108748</xdr:rowOff>
    </xdr:to>
    <xdr:sp macro="" textlink="">
      <xdr:nvSpPr>
        <xdr:cNvPr id="211" name="円/楕円 210"/>
        <xdr:cNvSpPr/>
      </xdr:nvSpPr>
      <xdr:spPr>
        <a:xfrm>
          <a:off x="4902200" y="142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150675</xdr:rowOff>
    </xdr:from>
    <xdr:ext cx="762000" cy="259045"/>
    <xdr:sp macro="" textlink="">
      <xdr:nvSpPr>
        <xdr:cNvPr id="212" name="人件費・物件費等の状況該当値テキスト"/>
        <xdr:cNvSpPr txBox="1"/>
      </xdr:nvSpPr>
      <xdr:spPr>
        <a:xfrm>
          <a:off x="5041900" y="14209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221,251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159796</xdr:rowOff>
    </xdr:from>
    <xdr:to>
      <xdr:col>6</xdr:col>
      <xdr:colOff>50800</xdr:colOff>
      <xdr:row>83</xdr:row>
      <xdr:rowOff>89946</xdr:rowOff>
    </xdr:to>
    <xdr:sp macro="" textlink="">
      <xdr:nvSpPr>
        <xdr:cNvPr id="213" name="円/楕円 212"/>
        <xdr:cNvSpPr/>
      </xdr:nvSpPr>
      <xdr:spPr>
        <a:xfrm>
          <a:off x="4064000" y="1421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74723</xdr:rowOff>
    </xdr:from>
    <xdr:ext cx="736600" cy="259045"/>
    <xdr:sp macro="" textlink="">
      <xdr:nvSpPr>
        <xdr:cNvPr id="214" name="テキスト ボックス 213"/>
        <xdr:cNvSpPr txBox="1"/>
      </xdr:nvSpPr>
      <xdr:spPr>
        <a:xfrm>
          <a:off x="3733800" y="1430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216,576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148704</xdr:rowOff>
    </xdr:from>
    <xdr:to>
      <xdr:col>4</xdr:col>
      <xdr:colOff>533400</xdr:colOff>
      <xdr:row>83</xdr:row>
      <xdr:rowOff>78854</xdr:rowOff>
    </xdr:to>
    <xdr:sp macro="" textlink="">
      <xdr:nvSpPr>
        <xdr:cNvPr id="215" name="円/楕円 214"/>
        <xdr:cNvSpPr/>
      </xdr:nvSpPr>
      <xdr:spPr>
        <a:xfrm>
          <a:off x="3175000" y="1420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63631</xdr:rowOff>
    </xdr:from>
    <xdr:ext cx="762000" cy="259045"/>
    <xdr:sp macro="" textlink="">
      <xdr:nvSpPr>
        <xdr:cNvPr id="216" name="テキスト ボックス 215"/>
        <xdr:cNvSpPr txBox="1"/>
      </xdr:nvSpPr>
      <xdr:spPr>
        <a:xfrm>
          <a:off x="2844800" y="1429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213,818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65146</xdr:rowOff>
    </xdr:from>
    <xdr:to>
      <xdr:col>3</xdr:col>
      <xdr:colOff>330200</xdr:colOff>
      <xdr:row>82</xdr:row>
      <xdr:rowOff>166746</xdr:rowOff>
    </xdr:to>
    <xdr:sp macro="" textlink="">
      <xdr:nvSpPr>
        <xdr:cNvPr id="217" name="円/楕円 216"/>
        <xdr:cNvSpPr/>
      </xdr:nvSpPr>
      <xdr:spPr>
        <a:xfrm>
          <a:off x="2286000" y="1412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151523</xdr:rowOff>
    </xdr:from>
    <xdr:ext cx="762000" cy="259045"/>
    <xdr:sp macro="" textlink="">
      <xdr:nvSpPr>
        <xdr:cNvPr id="218" name="テキスト ボックス 217"/>
        <xdr:cNvSpPr txBox="1"/>
      </xdr:nvSpPr>
      <xdr:spPr>
        <a:xfrm>
          <a:off x="1955800" y="1421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193,041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58840</xdr:rowOff>
    </xdr:from>
    <xdr:to>
      <xdr:col>2</xdr:col>
      <xdr:colOff>127000</xdr:colOff>
      <xdr:row>82</xdr:row>
      <xdr:rowOff>160440</xdr:rowOff>
    </xdr:to>
    <xdr:sp macro="" textlink="">
      <xdr:nvSpPr>
        <xdr:cNvPr id="219" name="円/楕円 218"/>
        <xdr:cNvSpPr/>
      </xdr:nvSpPr>
      <xdr:spPr>
        <a:xfrm>
          <a:off x="1397000" y="1411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145217</xdr:rowOff>
    </xdr:from>
    <xdr:ext cx="762000" cy="259045"/>
    <xdr:sp macro="" textlink="">
      <xdr:nvSpPr>
        <xdr:cNvPr id="220" name="テキスト ボックス 219"/>
        <xdr:cNvSpPr txBox="1"/>
      </xdr:nvSpPr>
      <xdr:spPr>
        <a:xfrm>
          <a:off x="1066800" y="1420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191,473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類似団体との比較では４．１ポイント、県内市平均との比較でも４．２ポイント低くなっており、県内２１市の中で１８番目という低い位置に付けている。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進む人口減少と限られた財源の中で有効かつ充実した施策を推進していくためにも、人件費の軽減は不可欠である。今後も、定員適正化計画に基づく定数管理を図りながら、自治体規模に見合った適正な給与水準の維持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1" name="直線コネクタ 250"/>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2"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3" name="直線コネクタ 252"/>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86482</xdr:rowOff>
    </xdr:from>
    <xdr:to>
      <xdr:col>24</xdr:col>
      <xdr:colOff>558800</xdr:colOff>
      <xdr:row>82</xdr:row>
      <xdr:rowOff>97971</xdr:rowOff>
    </xdr:to>
    <xdr:cxnSp macro="">
      <xdr:nvCxnSpPr>
        <xdr:cNvPr id="256" name="直線コネクタ 255"/>
        <xdr:cNvCxnSpPr/>
      </xdr:nvCxnSpPr>
      <xdr:spPr>
        <a:xfrm flipV="1">
          <a:off x="16179800" y="14145382"/>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135968</xdr:rowOff>
    </xdr:from>
    <xdr:ext cx="762000" cy="259045"/>
    <xdr:sp macro="" textlink="">
      <xdr:nvSpPr>
        <xdr:cNvPr id="257"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8" name="フローチャート : 判断 257"/>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63500</xdr:rowOff>
    </xdr:from>
    <xdr:to>
      <xdr:col>23</xdr:col>
      <xdr:colOff>406400</xdr:colOff>
      <xdr:row>82</xdr:row>
      <xdr:rowOff>97971</xdr:rowOff>
    </xdr:to>
    <xdr:cxnSp macro="">
      <xdr:nvCxnSpPr>
        <xdr:cNvPr id="259" name="直線コネクタ 258"/>
        <xdr:cNvCxnSpPr/>
      </xdr:nvCxnSpPr>
      <xdr:spPr>
        <a:xfrm>
          <a:off x="15290800" y="141224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0" name="フローチャート : 判断 259"/>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1" name="テキスト ボックス 260"/>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40518</xdr:rowOff>
    </xdr:from>
    <xdr:to>
      <xdr:col>22</xdr:col>
      <xdr:colOff>203200</xdr:colOff>
      <xdr:row>82</xdr:row>
      <xdr:rowOff>63500</xdr:rowOff>
    </xdr:to>
    <xdr:cxnSp macro="">
      <xdr:nvCxnSpPr>
        <xdr:cNvPr id="262" name="直線コネクタ 261"/>
        <xdr:cNvCxnSpPr/>
      </xdr:nvCxnSpPr>
      <xdr:spPr>
        <a:xfrm>
          <a:off x="14401800" y="14099418"/>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3" name="フローチャート : 判断 262"/>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4" name="テキスト ボックス 263"/>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40518</xdr:rowOff>
    </xdr:from>
    <xdr:to>
      <xdr:col>21</xdr:col>
      <xdr:colOff>0</xdr:colOff>
      <xdr:row>87</xdr:row>
      <xdr:rowOff>33564</xdr:rowOff>
    </xdr:to>
    <xdr:cxnSp macro="">
      <xdr:nvCxnSpPr>
        <xdr:cNvPr id="265" name="直線コネクタ 264"/>
        <xdr:cNvCxnSpPr/>
      </xdr:nvCxnSpPr>
      <xdr:spPr>
        <a:xfrm flipV="1">
          <a:off x="13512800" y="14099418"/>
          <a:ext cx="889000" cy="85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71966</xdr:rowOff>
    </xdr:from>
    <xdr:to>
      <xdr:col>21</xdr:col>
      <xdr:colOff>50800</xdr:colOff>
      <xdr:row>85</xdr:row>
      <xdr:rowOff>2116</xdr:rowOff>
    </xdr:to>
    <xdr:sp macro="" textlink="">
      <xdr:nvSpPr>
        <xdr:cNvPr id="266" name="フローチャート : 判断 265"/>
        <xdr:cNvSpPr/>
      </xdr:nvSpPr>
      <xdr:spPr>
        <a:xfrm>
          <a:off x="14351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158343</xdr:rowOff>
    </xdr:from>
    <xdr:ext cx="762000" cy="259045"/>
    <xdr:sp macro="" textlink="">
      <xdr:nvSpPr>
        <xdr:cNvPr id="267" name="テキスト ボックス 266"/>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8" name="フローチャート : 判断 267"/>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69" name="テキスト ボックス 268"/>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35682</xdr:rowOff>
    </xdr:from>
    <xdr:to>
      <xdr:col>24</xdr:col>
      <xdr:colOff>609600</xdr:colOff>
      <xdr:row>82</xdr:row>
      <xdr:rowOff>137282</xdr:rowOff>
    </xdr:to>
    <xdr:sp macro="" textlink="">
      <xdr:nvSpPr>
        <xdr:cNvPr id="275" name="円/楕円 274"/>
        <xdr:cNvSpPr/>
      </xdr:nvSpPr>
      <xdr:spPr>
        <a:xfrm>
          <a:off x="169672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52209</xdr:rowOff>
    </xdr:from>
    <xdr:ext cx="762000" cy="259045"/>
    <xdr:sp macro="" textlink="">
      <xdr:nvSpPr>
        <xdr:cNvPr id="276" name="給与水準   （国との比較）該当値テキスト"/>
        <xdr:cNvSpPr txBox="1"/>
      </xdr:nvSpPr>
      <xdr:spPr>
        <a:xfrm>
          <a:off x="17106900" y="1393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47171</xdr:rowOff>
    </xdr:from>
    <xdr:to>
      <xdr:col>23</xdr:col>
      <xdr:colOff>457200</xdr:colOff>
      <xdr:row>82</xdr:row>
      <xdr:rowOff>148771</xdr:rowOff>
    </xdr:to>
    <xdr:sp macro="" textlink="">
      <xdr:nvSpPr>
        <xdr:cNvPr id="277" name="円/楕円 276"/>
        <xdr:cNvSpPr/>
      </xdr:nvSpPr>
      <xdr:spPr>
        <a:xfrm>
          <a:off x="16129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158948</xdr:rowOff>
    </xdr:from>
    <xdr:ext cx="736600" cy="259045"/>
    <xdr:sp macro="" textlink="">
      <xdr:nvSpPr>
        <xdr:cNvPr id="278" name="テキスト ボックス 277"/>
        <xdr:cNvSpPr txBox="1"/>
      </xdr:nvSpPr>
      <xdr:spPr>
        <a:xfrm>
          <a:off x="15798800" y="13874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12700</xdr:rowOff>
    </xdr:from>
    <xdr:to>
      <xdr:col>22</xdr:col>
      <xdr:colOff>254000</xdr:colOff>
      <xdr:row>82</xdr:row>
      <xdr:rowOff>114300</xdr:rowOff>
    </xdr:to>
    <xdr:sp macro="" textlink="">
      <xdr:nvSpPr>
        <xdr:cNvPr id="279" name="円/楕円 278"/>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124477</xdr:rowOff>
    </xdr:from>
    <xdr:ext cx="762000" cy="259045"/>
    <xdr:sp macro="" textlink="">
      <xdr:nvSpPr>
        <xdr:cNvPr id="280" name="テキスト ボックス 279"/>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161168</xdr:rowOff>
    </xdr:from>
    <xdr:to>
      <xdr:col>21</xdr:col>
      <xdr:colOff>50800</xdr:colOff>
      <xdr:row>82</xdr:row>
      <xdr:rowOff>91318</xdr:rowOff>
    </xdr:to>
    <xdr:sp macro="" textlink="">
      <xdr:nvSpPr>
        <xdr:cNvPr id="281" name="円/楕円 280"/>
        <xdr:cNvSpPr/>
      </xdr:nvSpPr>
      <xdr:spPr>
        <a:xfrm>
          <a:off x="14351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101495</xdr:rowOff>
    </xdr:from>
    <xdr:ext cx="762000" cy="259045"/>
    <xdr:sp macro="" textlink="">
      <xdr:nvSpPr>
        <xdr:cNvPr id="282" name="テキスト ボックス 281"/>
        <xdr:cNvSpPr txBox="1"/>
      </xdr:nvSpPr>
      <xdr:spPr>
        <a:xfrm>
          <a:off x="14020800" y="138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154214</xdr:rowOff>
    </xdr:from>
    <xdr:to>
      <xdr:col>19</xdr:col>
      <xdr:colOff>533400</xdr:colOff>
      <xdr:row>87</xdr:row>
      <xdr:rowOff>84364</xdr:rowOff>
    </xdr:to>
    <xdr:sp macro="" textlink="">
      <xdr:nvSpPr>
        <xdr:cNvPr id="283" name="円/楕円 282"/>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94541</xdr:rowOff>
    </xdr:from>
    <xdr:ext cx="762000" cy="259045"/>
    <xdr:sp macro="" textlink="">
      <xdr:nvSpPr>
        <xdr:cNvPr id="284" name="テキスト ボックス 283"/>
        <xdr:cNvSpPr txBox="1"/>
      </xdr:nvSpPr>
      <xdr:spPr>
        <a:xfrm>
          <a:off x="13131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定員適正化計画に基づき定員数の適正化を図っているところであるが、類似団体との比較では５．０６人多い状況となっている。これは、市域が広域であることから、ある程度の地域ごとに行政職員（振興事務所職員）及び消防職員の配置が必要であり、定員数のみに視点を置いた組織効率化が不可能なこと、また、今後数年続く定年退職者の増加に備え、職員採用を一時的に増加させていることが要因とい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年度から推進している第２次定員適正化計画に基づき、職員の適正配置及び定員数の維持に努める。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6" name="直線コネクタ 315"/>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7"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8" name="直線コネクタ 317"/>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106680</xdr:rowOff>
    </xdr:from>
    <xdr:to>
      <xdr:col>24</xdr:col>
      <xdr:colOff>558800</xdr:colOff>
      <xdr:row>67</xdr:row>
      <xdr:rowOff>12791</xdr:rowOff>
    </xdr:to>
    <xdr:cxnSp macro="">
      <xdr:nvCxnSpPr>
        <xdr:cNvPr id="321" name="直線コネクタ 320"/>
        <xdr:cNvCxnSpPr/>
      </xdr:nvCxnSpPr>
      <xdr:spPr>
        <a:xfrm>
          <a:off x="16179800" y="11422380"/>
          <a:ext cx="8382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135090</xdr:rowOff>
    </xdr:from>
    <xdr:ext cx="762000" cy="259045"/>
    <xdr:sp macro="" textlink="">
      <xdr:nvSpPr>
        <xdr:cNvPr id="322" name="定員管理の状況平均値テキスト"/>
        <xdr:cNvSpPr txBox="1"/>
      </xdr:nvSpPr>
      <xdr:spPr>
        <a:xfrm>
          <a:off x="17106900" y="10422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3" name="フローチャート : 判断 322"/>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44631</xdr:rowOff>
    </xdr:from>
    <xdr:to>
      <xdr:col>23</xdr:col>
      <xdr:colOff>406400</xdr:colOff>
      <xdr:row>66</xdr:row>
      <xdr:rowOff>106680</xdr:rowOff>
    </xdr:to>
    <xdr:cxnSp macro="">
      <xdr:nvCxnSpPr>
        <xdr:cNvPr id="324" name="直線コネクタ 323"/>
        <xdr:cNvCxnSpPr/>
      </xdr:nvCxnSpPr>
      <xdr:spPr>
        <a:xfrm>
          <a:off x="15290800" y="1136033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5" name="フローチャート : 判断 324"/>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89915</xdr:rowOff>
    </xdr:from>
    <xdr:ext cx="736600" cy="259045"/>
    <xdr:sp macro="" textlink="">
      <xdr:nvSpPr>
        <xdr:cNvPr id="326" name="テキスト ボックス 325"/>
        <xdr:cNvSpPr txBox="1"/>
      </xdr:nvSpPr>
      <xdr:spPr>
        <a:xfrm>
          <a:off x="15798800" y="10376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32566</xdr:rowOff>
    </xdr:from>
    <xdr:to>
      <xdr:col>22</xdr:col>
      <xdr:colOff>203200</xdr:colOff>
      <xdr:row>66</xdr:row>
      <xdr:rowOff>44631</xdr:rowOff>
    </xdr:to>
    <xdr:cxnSp macro="">
      <xdr:nvCxnSpPr>
        <xdr:cNvPr id="327" name="直線コネクタ 326"/>
        <xdr:cNvCxnSpPr/>
      </xdr:nvCxnSpPr>
      <xdr:spPr>
        <a:xfrm>
          <a:off x="14401800" y="1134826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10069</xdr:rowOff>
    </xdr:from>
    <xdr:to>
      <xdr:col>22</xdr:col>
      <xdr:colOff>254000</xdr:colOff>
      <xdr:row>63</xdr:row>
      <xdr:rowOff>111669</xdr:rowOff>
    </xdr:to>
    <xdr:sp macro="" textlink="">
      <xdr:nvSpPr>
        <xdr:cNvPr id="328" name="フローチャート : 判断 327"/>
        <xdr:cNvSpPr/>
      </xdr:nvSpPr>
      <xdr:spPr>
        <a:xfrm>
          <a:off x="15240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121846</xdr:rowOff>
    </xdr:from>
    <xdr:ext cx="762000" cy="259045"/>
    <xdr:sp macro="" textlink="">
      <xdr:nvSpPr>
        <xdr:cNvPr id="329" name="テキスト ボックス 328"/>
        <xdr:cNvSpPr txBox="1"/>
      </xdr:nvSpPr>
      <xdr:spPr>
        <a:xfrm>
          <a:off x="14909800" y="1058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8437</xdr:rowOff>
    </xdr:from>
    <xdr:to>
      <xdr:col>21</xdr:col>
      <xdr:colOff>0</xdr:colOff>
      <xdr:row>66</xdr:row>
      <xdr:rowOff>32566</xdr:rowOff>
    </xdr:to>
    <xdr:cxnSp macro="">
      <xdr:nvCxnSpPr>
        <xdr:cNvPr id="330" name="直線コネクタ 329"/>
        <xdr:cNvCxnSpPr/>
      </xdr:nvCxnSpPr>
      <xdr:spPr>
        <a:xfrm>
          <a:off x="13512800" y="1132413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4899</xdr:rowOff>
    </xdr:from>
    <xdr:to>
      <xdr:col>21</xdr:col>
      <xdr:colOff>50800</xdr:colOff>
      <xdr:row>63</xdr:row>
      <xdr:rowOff>106499</xdr:rowOff>
    </xdr:to>
    <xdr:sp macro="" textlink="">
      <xdr:nvSpPr>
        <xdr:cNvPr id="331" name="フローチャート : 判断 330"/>
        <xdr:cNvSpPr/>
      </xdr:nvSpPr>
      <xdr:spPr>
        <a:xfrm>
          <a:off x="14351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116676</xdr:rowOff>
    </xdr:from>
    <xdr:ext cx="762000" cy="259045"/>
    <xdr:sp macro="" textlink="">
      <xdr:nvSpPr>
        <xdr:cNvPr id="332" name="テキスト ボックス 331"/>
        <xdr:cNvSpPr txBox="1"/>
      </xdr:nvSpPr>
      <xdr:spPr>
        <a:xfrm>
          <a:off x="14020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11793</xdr:rowOff>
    </xdr:from>
    <xdr:to>
      <xdr:col>19</xdr:col>
      <xdr:colOff>533400</xdr:colOff>
      <xdr:row>63</xdr:row>
      <xdr:rowOff>113393</xdr:rowOff>
    </xdr:to>
    <xdr:sp macro="" textlink="">
      <xdr:nvSpPr>
        <xdr:cNvPr id="333" name="フローチャート : 判断 332"/>
        <xdr:cNvSpPr/>
      </xdr:nvSpPr>
      <xdr:spPr>
        <a:xfrm>
          <a:off x="13462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123570</xdr:rowOff>
    </xdr:from>
    <xdr:ext cx="762000" cy="259045"/>
    <xdr:sp macro="" textlink="">
      <xdr:nvSpPr>
        <xdr:cNvPr id="334" name="テキスト ボックス 333"/>
        <xdr:cNvSpPr txBox="1"/>
      </xdr:nvSpPr>
      <xdr:spPr>
        <a:xfrm>
          <a:off x="13131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66</xdr:row>
      <xdr:rowOff>133441</xdr:rowOff>
    </xdr:from>
    <xdr:to>
      <xdr:col>24</xdr:col>
      <xdr:colOff>609600</xdr:colOff>
      <xdr:row>67</xdr:row>
      <xdr:rowOff>63591</xdr:rowOff>
    </xdr:to>
    <xdr:sp macro="" textlink="">
      <xdr:nvSpPr>
        <xdr:cNvPr id="340" name="円/楕円 339"/>
        <xdr:cNvSpPr/>
      </xdr:nvSpPr>
      <xdr:spPr>
        <a:xfrm>
          <a:off x="16967200" y="1144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29318</xdr:rowOff>
    </xdr:from>
    <xdr:ext cx="762000" cy="259045"/>
    <xdr:sp macro="" textlink="">
      <xdr:nvSpPr>
        <xdr:cNvPr id="341" name="定員管理の状況該当値テキスト"/>
        <xdr:cNvSpPr txBox="1"/>
      </xdr:nvSpPr>
      <xdr:spPr>
        <a:xfrm>
          <a:off x="17106900" y="11345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13.09</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55880</xdr:rowOff>
    </xdr:from>
    <xdr:to>
      <xdr:col>23</xdr:col>
      <xdr:colOff>457200</xdr:colOff>
      <xdr:row>66</xdr:row>
      <xdr:rowOff>157480</xdr:rowOff>
    </xdr:to>
    <xdr:sp macro="" textlink="">
      <xdr:nvSpPr>
        <xdr:cNvPr id="342" name="円/楕円 341"/>
        <xdr:cNvSpPr/>
      </xdr:nvSpPr>
      <xdr:spPr>
        <a:xfrm>
          <a:off x="16129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142257</xdr:rowOff>
    </xdr:from>
    <xdr:ext cx="736600" cy="259045"/>
    <xdr:sp macro="" textlink="">
      <xdr:nvSpPr>
        <xdr:cNvPr id="343" name="テキスト ボックス 342"/>
        <xdr:cNvSpPr txBox="1"/>
      </xdr:nvSpPr>
      <xdr:spPr>
        <a:xfrm>
          <a:off x="15798800" y="1145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165281</xdr:rowOff>
    </xdr:from>
    <xdr:to>
      <xdr:col>22</xdr:col>
      <xdr:colOff>254000</xdr:colOff>
      <xdr:row>66</xdr:row>
      <xdr:rowOff>95431</xdr:rowOff>
    </xdr:to>
    <xdr:sp macro="" textlink="">
      <xdr:nvSpPr>
        <xdr:cNvPr id="344" name="円/楕円 343"/>
        <xdr:cNvSpPr/>
      </xdr:nvSpPr>
      <xdr:spPr>
        <a:xfrm>
          <a:off x="15240000" y="1130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80208</xdr:rowOff>
    </xdr:from>
    <xdr:ext cx="762000" cy="259045"/>
    <xdr:sp macro="" textlink="">
      <xdr:nvSpPr>
        <xdr:cNvPr id="345" name="テキスト ボックス 344"/>
        <xdr:cNvSpPr txBox="1"/>
      </xdr:nvSpPr>
      <xdr:spPr>
        <a:xfrm>
          <a:off x="14909800" y="1139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153216</xdr:rowOff>
    </xdr:from>
    <xdr:to>
      <xdr:col>21</xdr:col>
      <xdr:colOff>50800</xdr:colOff>
      <xdr:row>66</xdr:row>
      <xdr:rowOff>83366</xdr:rowOff>
    </xdr:to>
    <xdr:sp macro="" textlink="">
      <xdr:nvSpPr>
        <xdr:cNvPr id="346" name="円/楕円 345"/>
        <xdr:cNvSpPr/>
      </xdr:nvSpPr>
      <xdr:spPr>
        <a:xfrm>
          <a:off x="14351000" y="1129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68143</xdr:rowOff>
    </xdr:from>
    <xdr:ext cx="762000" cy="259045"/>
    <xdr:sp macro="" textlink="">
      <xdr:nvSpPr>
        <xdr:cNvPr id="347" name="テキスト ボックス 346"/>
        <xdr:cNvSpPr txBox="1"/>
      </xdr:nvSpPr>
      <xdr:spPr>
        <a:xfrm>
          <a:off x="14020800" y="11383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129087</xdr:rowOff>
    </xdr:from>
    <xdr:to>
      <xdr:col>19</xdr:col>
      <xdr:colOff>533400</xdr:colOff>
      <xdr:row>66</xdr:row>
      <xdr:rowOff>59237</xdr:rowOff>
    </xdr:to>
    <xdr:sp macro="" textlink="">
      <xdr:nvSpPr>
        <xdr:cNvPr id="348" name="円/楕円 347"/>
        <xdr:cNvSpPr/>
      </xdr:nvSpPr>
      <xdr:spPr>
        <a:xfrm>
          <a:off x="13462000" y="1127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44014</xdr:rowOff>
    </xdr:from>
    <xdr:ext cx="762000" cy="259045"/>
    <xdr:sp macro="" textlink="">
      <xdr:nvSpPr>
        <xdr:cNvPr id="349" name="テキスト ボックス 348"/>
        <xdr:cNvSpPr txBox="1"/>
      </xdr:nvSpPr>
      <xdr:spPr>
        <a:xfrm>
          <a:off x="13131800" y="1135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合併特例期間中に進めてきた大型投資事業に対する地方債償還が本格化する一方、過去に発行した市債の償還終了に伴い公債費等は微減となったが、基準財政需要額に算入される公債費の減や普通交付税額、臨時財政対策債発行可能額の減により、３ヵ年平均で前年度より０．３ポイントの悪化となり、類似団体の平均を上回る結果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今後も、普通交付税の段階的な縮減を見据えて、地方債発行の抑制はもとより、引き続き事業には交付税算入率の高い起債の選択に努めるなど、実質公債費比率の低減に向けた取り組みを進める。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8" name="直線コネクタ 377"/>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9"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0" name="直線コネクタ 379"/>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1"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2" name="直線コネクタ 381"/>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1270</xdr:rowOff>
    </xdr:from>
    <xdr:to>
      <xdr:col>24</xdr:col>
      <xdr:colOff>558800</xdr:colOff>
      <xdr:row>42</xdr:row>
      <xdr:rowOff>25400</xdr:rowOff>
    </xdr:to>
    <xdr:cxnSp macro="">
      <xdr:nvCxnSpPr>
        <xdr:cNvPr id="383" name="直線コネクタ 382"/>
        <xdr:cNvCxnSpPr/>
      </xdr:nvCxnSpPr>
      <xdr:spPr>
        <a:xfrm>
          <a:off x="16179800" y="72021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4"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1270</xdr:rowOff>
    </xdr:from>
    <xdr:to>
      <xdr:col>23</xdr:col>
      <xdr:colOff>406400</xdr:colOff>
      <xdr:row>42</xdr:row>
      <xdr:rowOff>1270</xdr:rowOff>
    </xdr:to>
    <xdr:cxnSp macro="">
      <xdr:nvCxnSpPr>
        <xdr:cNvPr id="386" name="直線コネクタ 385"/>
        <xdr:cNvCxnSpPr/>
      </xdr:nvCxnSpPr>
      <xdr:spPr>
        <a:xfrm>
          <a:off x="15290800" y="7202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7" name="フローチャート : 判断 386"/>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388" name="テキスト ボックス 387"/>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1270</xdr:rowOff>
    </xdr:from>
    <xdr:to>
      <xdr:col>22</xdr:col>
      <xdr:colOff>203200</xdr:colOff>
      <xdr:row>42</xdr:row>
      <xdr:rowOff>57573</xdr:rowOff>
    </xdr:to>
    <xdr:cxnSp macro="">
      <xdr:nvCxnSpPr>
        <xdr:cNvPr id="389" name="直線コネクタ 388"/>
        <xdr:cNvCxnSpPr/>
      </xdr:nvCxnSpPr>
      <xdr:spPr>
        <a:xfrm flipV="1">
          <a:off x="14401800" y="72021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90" name="フローチャート : 判断 389"/>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105004</xdr:rowOff>
    </xdr:from>
    <xdr:ext cx="762000" cy="259045"/>
    <xdr:sp macro="" textlink="">
      <xdr:nvSpPr>
        <xdr:cNvPr id="391" name="テキスト ボックス 390"/>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57573</xdr:rowOff>
    </xdr:from>
    <xdr:to>
      <xdr:col>21</xdr:col>
      <xdr:colOff>0</xdr:colOff>
      <xdr:row>42</xdr:row>
      <xdr:rowOff>97790</xdr:rowOff>
    </xdr:to>
    <xdr:cxnSp macro="">
      <xdr:nvCxnSpPr>
        <xdr:cNvPr id="392" name="直線コネクタ 391"/>
        <xdr:cNvCxnSpPr/>
      </xdr:nvCxnSpPr>
      <xdr:spPr>
        <a:xfrm flipV="1">
          <a:off x="13512800" y="72584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3" name="フローチャート : 判断 392"/>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94" name="テキスト ボックス 393"/>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5" name="フローチャート : 判断 394"/>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96" name="テキスト ボックス 395"/>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146050</xdr:rowOff>
    </xdr:from>
    <xdr:to>
      <xdr:col>24</xdr:col>
      <xdr:colOff>609600</xdr:colOff>
      <xdr:row>42</xdr:row>
      <xdr:rowOff>76200</xdr:rowOff>
    </xdr:to>
    <xdr:sp macro="" textlink="">
      <xdr:nvSpPr>
        <xdr:cNvPr id="402" name="円/楕円 401"/>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118127</xdr:rowOff>
    </xdr:from>
    <xdr:ext cx="762000" cy="259045"/>
    <xdr:sp macro="" textlink="">
      <xdr:nvSpPr>
        <xdr:cNvPr id="403"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121920</xdr:rowOff>
    </xdr:from>
    <xdr:to>
      <xdr:col>23</xdr:col>
      <xdr:colOff>457200</xdr:colOff>
      <xdr:row>42</xdr:row>
      <xdr:rowOff>52070</xdr:rowOff>
    </xdr:to>
    <xdr:sp macro="" textlink="">
      <xdr:nvSpPr>
        <xdr:cNvPr id="404" name="円/楕円 403"/>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405" name="テキスト ボックス 404"/>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121920</xdr:rowOff>
    </xdr:from>
    <xdr:to>
      <xdr:col>22</xdr:col>
      <xdr:colOff>254000</xdr:colOff>
      <xdr:row>42</xdr:row>
      <xdr:rowOff>52070</xdr:rowOff>
    </xdr:to>
    <xdr:sp macro="" textlink="">
      <xdr:nvSpPr>
        <xdr:cNvPr id="406" name="円/楕円 405"/>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407" name="テキスト ボックス 406"/>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6773</xdr:rowOff>
    </xdr:from>
    <xdr:to>
      <xdr:col>21</xdr:col>
      <xdr:colOff>50800</xdr:colOff>
      <xdr:row>42</xdr:row>
      <xdr:rowOff>108373</xdr:rowOff>
    </xdr:to>
    <xdr:sp macro="" textlink="">
      <xdr:nvSpPr>
        <xdr:cNvPr id="408" name="円/楕円 407"/>
        <xdr:cNvSpPr/>
      </xdr:nvSpPr>
      <xdr:spPr>
        <a:xfrm>
          <a:off x="14351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93150</xdr:rowOff>
    </xdr:from>
    <xdr:ext cx="762000" cy="259045"/>
    <xdr:sp macro="" textlink="">
      <xdr:nvSpPr>
        <xdr:cNvPr id="409" name="テキスト ボックス 408"/>
        <xdr:cNvSpPr txBox="1"/>
      </xdr:nvSpPr>
      <xdr:spPr>
        <a:xfrm>
          <a:off x="14020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410" name="円/楕円 409"/>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133367</xdr:rowOff>
    </xdr:from>
    <xdr:ext cx="762000" cy="259045"/>
    <xdr:sp macro="" textlink="">
      <xdr:nvSpPr>
        <xdr:cNvPr id="411" name="テキスト ボックス 410"/>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地方債現在高の減と、将来の大型投資に備えた特定目的基金への積み増しによる充当可能基金の増により、将来負担額を充当可能財源が上回る結果となった。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将来の大型投資事業にかかる財政負担平準化を考えた基金の積み増しを継続するとともに、市債を発行する際には交付税措置のある有利な起債を選択することにより、将来負担を考えたバランスのよい財政運営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0" name="直線コネクタ 439"/>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1"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2" name="直線コネクタ 441"/>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158708</xdr:rowOff>
    </xdr:from>
    <xdr:to>
      <xdr:col>22</xdr:col>
      <xdr:colOff>203200</xdr:colOff>
      <xdr:row>14</xdr:row>
      <xdr:rowOff>138472</xdr:rowOff>
    </xdr:to>
    <xdr:cxnSp macro="">
      <xdr:nvCxnSpPr>
        <xdr:cNvPr id="445" name="直線コネクタ 444"/>
        <xdr:cNvCxnSpPr/>
      </xdr:nvCxnSpPr>
      <xdr:spPr>
        <a:xfrm flipV="1">
          <a:off x="14401800" y="2387558"/>
          <a:ext cx="889000" cy="15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140860</xdr:rowOff>
    </xdr:from>
    <xdr:ext cx="762000" cy="259045"/>
    <xdr:sp macro="" textlink="">
      <xdr:nvSpPr>
        <xdr:cNvPr id="446" name="将来負担の状況平均値テキスト"/>
        <xdr:cNvSpPr txBox="1"/>
      </xdr:nvSpPr>
      <xdr:spPr>
        <a:xfrm>
          <a:off x="17106900" y="271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7" name="フローチャート : 判断 446"/>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138472</xdr:rowOff>
    </xdr:from>
    <xdr:to>
      <xdr:col>21</xdr:col>
      <xdr:colOff>0</xdr:colOff>
      <xdr:row>16</xdr:row>
      <xdr:rowOff>26416</xdr:rowOff>
    </xdr:to>
    <xdr:cxnSp macro="">
      <xdr:nvCxnSpPr>
        <xdr:cNvPr id="448" name="直線コネクタ 447"/>
        <xdr:cNvCxnSpPr/>
      </xdr:nvCxnSpPr>
      <xdr:spPr>
        <a:xfrm flipV="1">
          <a:off x="13512800" y="2538772"/>
          <a:ext cx="889000" cy="23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9" name="フローチャート : 判断 448"/>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145305</xdr:rowOff>
    </xdr:from>
    <xdr:ext cx="736600" cy="259045"/>
    <xdr:sp macro="" textlink="">
      <xdr:nvSpPr>
        <xdr:cNvPr id="450" name="テキスト ボックス 449"/>
        <xdr:cNvSpPr txBox="1"/>
      </xdr:nvSpPr>
      <xdr:spPr>
        <a:xfrm>
          <a:off x="15798800" y="254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65701</xdr:rowOff>
    </xdr:from>
    <xdr:to>
      <xdr:col>22</xdr:col>
      <xdr:colOff>254000</xdr:colOff>
      <xdr:row>16</xdr:row>
      <xdr:rowOff>167301</xdr:rowOff>
    </xdr:to>
    <xdr:sp macro="" textlink="">
      <xdr:nvSpPr>
        <xdr:cNvPr id="451" name="フローチャート : 判断 450"/>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152078</xdr:rowOff>
    </xdr:from>
    <xdr:ext cx="762000" cy="259045"/>
    <xdr:sp macro="" textlink="">
      <xdr:nvSpPr>
        <xdr:cNvPr id="452" name="テキスト ボックス 451"/>
        <xdr:cNvSpPr txBox="1"/>
      </xdr:nvSpPr>
      <xdr:spPr>
        <a:xfrm>
          <a:off x="14909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101896</xdr:rowOff>
    </xdr:from>
    <xdr:to>
      <xdr:col>21</xdr:col>
      <xdr:colOff>50800</xdr:colOff>
      <xdr:row>17</xdr:row>
      <xdr:rowOff>32046</xdr:rowOff>
    </xdr:to>
    <xdr:sp macro="" textlink="">
      <xdr:nvSpPr>
        <xdr:cNvPr id="453" name="フローチャート : 判断 452"/>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16823</xdr:rowOff>
    </xdr:from>
    <xdr:ext cx="762000" cy="259045"/>
    <xdr:sp macro="" textlink="">
      <xdr:nvSpPr>
        <xdr:cNvPr id="454" name="テキスト ボックス 453"/>
        <xdr:cNvSpPr txBox="1"/>
      </xdr:nvSpPr>
      <xdr:spPr>
        <a:xfrm>
          <a:off x="14020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55" name="フローチャート : 判断 454"/>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104496</xdr:rowOff>
    </xdr:from>
    <xdr:ext cx="762000" cy="259045"/>
    <xdr:sp macro="" textlink="">
      <xdr:nvSpPr>
        <xdr:cNvPr id="456" name="テキスト ボックス 455"/>
        <xdr:cNvSpPr txBox="1"/>
      </xdr:nvSpPr>
      <xdr:spPr>
        <a:xfrm>
          <a:off x="13131800" y="301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13</xdr:row>
      <xdr:rowOff>107908</xdr:rowOff>
    </xdr:from>
    <xdr:to>
      <xdr:col>22</xdr:col>
      <xdr:colOff>254000</xdr:colOff>
      <xdr:row>14</xdr:row>
      <xdr:rowOff>38058</xdr:rowOff>
    </xdr:to>
    <xdr:sp macro="" textlink="">
      <xdr:nvSpPr>
        <xdr:cNvPr id="462" name="円/楕円 461"/>
        <xdr:cNvSpPr/>
      </xdr:nvSpPr>
      <xdr:spPr>
        <a:xfrm>
          <a:off x="15240000" y="233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48235</xdr:rowOff>
    </xdr:from>
    <xdr:ext cx="762000" cy="259045"/>
    <xdr:sp macro="" textlink="">
      <xdr:nvSpPr>
        <xdr:cNvPr id="463" name="テキスト ボックス 462"/>
        <xdr:cNvSpPr txBox="1"/>
      </xdr:nvSpPr>
      <xdr:spPr>
        <a:xfrm>
          <a:off x="14909800" y="210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87672</xdr:rowOff>
    </xdr:from>
    <xdr:to>
      <xdr:col>21</xdr:col>
      <xdr:colOff>50800</xdr:colOff>
      <xdr:row>15</xdr:row>
      <xdr:rowOff>17822</xdr:rowOff>
    </xdr:to>
    <xdr:sp macro="" textlink="">
      <xdr:nvSpPr>
        <xdr:cNvPr id="464" name="円/楕円 463"/>
        <xdr:cNvSpPr/>
      </xdr:nvSpPr>
      <xdr:spPr>
        <a:xfrm>
          <a:off x="14351000" y="24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27999</xdr:rowOff>
    </xdr:from>
    <xdr:ext cx="762000" cy="259045"/>
    <xdr:sp macro="" textlink="">
      <xdr:nvSpPr>
        <xdr:cNvPr id="465" name="テキスト ボックス 464"/>
        <xdr:cNvSpPr txBox="1"/>
      </xdr:nvSpPr>
      <xdr:spPr>
        <a:xfrm>
          <a:off x="14020800" y="22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147066</xdr:rowOff>
    </xdr:from>
    <xdr:to>
      <xdr:col>19</xdr:col>
      <xdr:colOff>533400</xdr:colOff>
      <xdr:row>16</xdr:row>
      <xdr:rowOff>77216</xdr:rowOff>
    </xdr:to>
    <xdr:sp macro="" textlink="">
      <xdr:nvSpPr>
        <xdr:cNvPr id="466" name="円/楕円 465"/>
        <xdr:cNvSpPr/>
      </xdr:nvSpPr>
      <xdr:spPr>
        <a:xfrm>
          <a:off x="13462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87393</xdr:rowOff>
    </xdr:from>
    <xdr:ext cx="762000" cy="259045"/>
    <xdr:sp macro="" textlink="">
      <xdr:nvSpPr>
        <xdr:cNvPr id="467" name="テキスト ボックス 466"/>
        <xdr:cNvSpPr txBox="1"/>
      </xdr:nvSpPr>
      <xdr:spPr>
        <a:xfrm>
          <a:off x="13131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岐阜県飛騨市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25,127
25,003
792.53
19,151,302
17,961,080
1,106,027
11,344,098
19,481,975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人件費に対する経常収支比率は、類似団体の平均を下回る水準で推移している。これは、第２次定員適正化計画に基づき、職員の適正配置及び定員数の維持に努めた結果の表れといえる。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しかし、今後はこれ以上の人件費の削減は見込めず、共済掛金率の増加等もあることから、適正な指標の維持に努める。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149860</xdr:rowOff>
    </xdr:from>
    <xdr:to>
      <xdr:col>7</xdr:col>
      <xdr:colOff>15875</xdr:colOff>
      <xdr:row>35</xdr:row>
      <xdr:rowOff>39370</xdr:rowOff>
    </xdr:to>
    <xdr:cxnSp macro="">
      <xdr:nvCxnSpPr>
        <xdr:cNvPr id="66" name="直線コネクタ 65"/>
        <xdr:cNvCxnSpPr/>
      </xdr:nvCxnSpPr>
      <xdr:spPr>
        <a:xfrm>
          <a:off x="3987800" y="59791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149860</xdr:rowOff>
    </xdr:from>
    <xdr:to>
      <xdr:col>5</xdr:col>
      <xdr:colOff>549275</xdr:colOff>
      <xdr:row>34</xdr:row>
      <xdr:rowOff>165100</xdr:rowOff>
    </xdr:to>
    <xdr:cxnSp macro="">
      <xdr:nvCxnSpPr>
        <xdr:cNvPr id="69" name="直線コネクタ 68"/>
        <xdr:cNvCxnSpPr/>
      </xdr:nvCxnSpPr>
      <xdr:spPr>
        <a:xfrm flipV="1">
          <a:off x="3098800" y="5979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165100</xdr:rowOff>
    </xdr:from>
    <xdr:to>
      <xdr:col>4</xdr:col>
      <xdr:colOff>346075</xdr:colOff>
      <xdr:row>34</xdr:row>
      <xdr:rowOff>165100</xdr:rowOff>
    </xdr:to>
    <xdr:cxnSp macro="">
      <xdr:nvCxnSpPr>
        <xdr:cNvPr id="72" name="直線コネクタ 71"/>
        <xdr:cNvCxnSpPr/>
      </xdr:nvCxnSpPr>
      <xdr:spPr>
        <a:xfrm>
          <a:off x="2209800" y="599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165100</xdr:rowOff>
    </xdr:from>
    <xdr:to>
      <xdr:col>3</xdr:col>
      <xdr:colOff>142875</xdr:colOff>
      <xdr:row>35</xdr:row>
      <xdr:rowOff>1270</xdr:rowOff>
    </xdr:to>
    <xdr:cxnSp macro="">
      <xdr:nvCxnSpPr>
        <xdr:cNvPr id="75" name="直線コネクタ 74"/>
        <xdr:cNvCxnSpPr/>
      </xdr:nvCxnSpPr>
      <xdr:spPr>
        <a:xfrm flipV="1">
          <a:off x="1320800" y="5994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160020</xdr:rowOff>
    </xdr:from>
    <xdr:to>
      <xdr:col>7</xdr:col>
      <xdr:colOff>66675</xdr:colOff>
      <xdr:row>35</xdr:row>
      <xdr:rowOff>90170</xdr:rowOff>
    </xdr:to>
    <xdr:sp macro="" textlink="">
      <xdr:nvSpPr>
        <xdr:cNvPr id="85" name="円/楕円 84"/>
        <xdr:cNvSpPr/>
      </xdr:nvSpPr>
      <xdr:spPr>
        <a:xfrm>
          <a:off x="4775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5097</xdr:rowOff>
    </xdr:from>
    <xdr:ext cx="762000" cy="259045"/>
    <xdr:sp macro="" textlink="">
      <xdr:nvSpPr>
        <xdr:cNvPr id="86" name="人件費該当値テキスト"/>
        <xdr:cNvSpPr txBox="1"/>
      </xdr:nvSpPr>
      <xdr:spPr>
        <a:xfrm>
          <a:off x="4914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99060</xdr:rowOff>
    </xdr:from>
    <xdr:to>
      <xdr:col>5</xdr:col>
      <xdr:colOff>600075</xdr:colOff>
      <xdr:row>35</xdr:row>
      <xdr:rowOff>29210</xdr:rowOff>
    </xdr:to>
    <xdr:sp macro="" textlink="">
      <xdr:nvSpPr>
        <xdr:cNvPr id="87" name="円/楕円 86"/>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39387</xdr:rowOff>
    </xdr:from>
    <xdr:ext cx="736600" cy="259045"/>
    <xdr:sp macro="" textlink="">
      <xdr:nvSpPr>
        <xdr:cNvPr id="88" name="テキスト ボックス 87"/>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114300</xdr:rowOff>
    </xdr:from>
    <xdr:to>
      <xdr:col>4</xdr:col>
      <xdr:colOff>396875</xdr:colOff>
      <xdr:row>35</xdr:row>
      <xdr:rowOff>44450</xdr:rowOff>
    </xdr:to>
    <xdr:sp macro="" textlink="">
      <xdr:nvSpPr>
        <xdr:cNvPr id="89" name="円/楕円 88"/>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54627</xdr:rowOff>
    </xdr:from>
    <xdr:ext cx="762000" cy="259045"/>
    <xdr:sp macro="" textlink="">
      <xdr:nvSpPr>
        <xdr:cNvPr id="90" name="テキスト ボックス 89"/>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114300</xdr:rowOff>
    </xdr:from>
    <xdr:to>
      <xdr:col>3</xdr:col>
      <xdr:colOff>193675</xdr:colOff>
      <xdr:row>35</xdr:row>
      <xdr:rowOff>44450</xdr:rowOff>
    </xdr:to>
    <xdr:sp macro="" textlink="">
      <xdr:nvSpPr>
        <xdr:cNvPr id="91" name="円/楕円 90"/>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54627</xdr:rowOff>
    </xdr:from>
    <xdr:ext cx="762000" cy="259045"/>
    <xdr:sp macro="" textlink="">
      <xdr:nvSpPr>
        <xdr:cNvPr id="92" name="テキスト ボックス 91"/>
        <xdr:cNvSpPr txBox="1"/>
      </xdr:nvSpPr>
      <xdr:spPr>
        <a:xfrm>
          <a:off x="1828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121920</xdr:rowOff>
    </xdr:from>
    <xdr:to>
      <xdr:col>1</xdr:col>
      <xdr:colOff>676275</xdr:colOff>
      <xdr:row>35</xdr:row>
      <xdr:rowOff>52070</xdr:rowOff>
    </xdr:to>
    <xdr:sp macro="" textlink="">
      <xdr:nvSpPr>
        <xdr:cNvPr id="93" name="円/楕円 92"/>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62247</xdr:rowOff>
    </xdr:from>
    <xdr:ext cx="762000" cy="259045"/>
    <xdr:sp macro="" textlink="">
      <xdr:nvSpPr>
        <xdr:cNvPr id="94" name="テキスト ボックス 93"/>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物件費に対する経常収支比率は、前年度よりも１．０ポイント悪化し、類似団体平均と同じ結果となった。これは、公共施設の維持管理業務の大部分を、指定管理者制度のもと委託しているものが大きい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事務事業の見直しや効率化、指定管理施設の経営改善指導を進めるなど、今後も、コスト削減等、経常経費の削減に努める。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xdr:rowOff>
    </xdr:from>
    <xdr:to>
      <xdr:col>24</xdr:col>
      <xdr:colOff>31750</xdr:colOff>
      <xdr:row>16</xdr:row>
      <xdr:rowOff>139700</xdr:rowOff>
    </xdr:to>
    <xdr:cxnSp macro="">
      <xdr:nvCxnSpPr>
        <xdr:cNvPr id="127" name="直線コネクタ 126"/>
        <xdr:cNvCxnSpPr/>
      </xdr:nvCxnSpPr>
      <xdr:spPr>
        <a:xfrm>
          <a:off x="15671800" y="27559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127000</xdr:rowOff>
    </xdr:to>
    <xdr:cxnSp macro="">
      <xdr:nvCxnSpPr>
        <xdr:cNvPr id="130" name="直線コネクタ 129"/>
        <xdr:cNvCxnSpPr/>
      </xdr:nvCxnSpPr>
      <xdr:spPr>
        <a:xfrm flipV="1">
          <a:off x="14782800" y="2755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38100</xdr:rowOff>
    </xdr:from>
    <xdr:to>
      <xdr:col>21</xdr:col>
      <xdr:colOff>361950</xdr:colOff>
      <xdr:row>16</xdr:row>
      <xdr:rowOff>127000</xdr:rowOff>
    </xdr:to>
    <xdr:cxnSp macro="">
      <xdr:nvCxnSpPr>
        <xdr:cNvPr id="133" name="直線コネクタ 132"/>
        <xdr:cNvCxnSpPr/>
      </xdr:nvCxnSpPr>
      <xdr:spPr>
        <a:xfrm>
          <a:off x="13893800" y="2781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69850</xdr:rowOff>
    </xdr:from>
    <xdr:to>
      <xdr:col>21</xdr:col>
      <xdr:colOff>412750</xdr:colOff>
      <xdr:row>16</xdr:row>
      <xdr:rowOff>0</xdr:rowOff>
    </xdr:to>
    <xdr:sp macro="" textlink="">
      <xdr:nvSpPr>
        <xdr:cNvPr id="134" name="フローチャート : 判断 133"/>
        <xdr:cNvSpPr/>
      </xdr:nvSpPr>
      <xdr:spPr>
        <a:xfrm>
          <a:off x="1473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10177</xdr:rowOff>
    </xdr:from>
    <xdr:ext cx="762000" cy="259045"/>
    <xdr:sp macro="" textlink="">
      <xdr:nvSpPr>
        <xdr:cNvPr id="135" name="テキスト ボックス 134"/>
        <xdr:cNvSpPr txBox="1"/>
      </xdr:nvSpPr>
      <xdr:spPr>
        <a:xfrm>
          <a:off x="1440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38100</xdr:rowOff>
    </xdr:from>
    <xdr:to>
      <xdr:col>20</xdr:col>
      <xdr:colOff>158750</xdr:colOff>
      <xdr:row>16</xdr:row>
      <xdr:rowOff>63500</xdr:rowOff>
    </xdr:to>
    <xdr:cxnSp macro="">
      <xdr:nvCxnSpPr>
        <xdr:cNvPr id="136" name="直線コネクタ 135"/>
        <xdr:cNvCxnSpPr/>
      </xdr:nvCxnSpPr>
      <xdr:spPr>
        <a:xfrm flipV="1">
          <a:off x="13004800" y="2781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46" name="円/楕円 145"/>
        <xdr:cNvSpPr/>
      </xdr:nvSpPr>
      <xdr:spPr>
        <a:xfrm>
          <a:off x="164592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60977</xdr:rowOff>
    </xdr:from>
    <xdr:ext cx="762000" cy="259045"/>
    <xdr:sp macro="" textlink="">
      <xdr:nvSpPr>
        <xdr:cNvPr id="147" name="物件費該当値テキスト"/>
        <xdr:cNvSpPr txBox="1"/>
      </xdr:nvSpPr>
      <xdr:spPr>
        <a:xfrm>
          <a:off x="165989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48" name="円/楕円 147"/>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49" name="テキスト ボックス 148"/>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76200</xdr:rowOff>
    </xdr:from>
    <xdr:to>
      <xdr:col>21</xdr:col>
      <xdr:colOff>412750</xdr:colOff>
      <xdr:row>17</xdr:row>
      <xdr:rowOff>6350</xdr:rowOff>
    </xdr:to>
    <xdr:sp macro="" textlink="">
      <xdr:nvSpPr>
        <xdr:cNvPr id="150" name="円/楕円 149"/>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51" name="テキスト ボックス 150"/>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158750</xdr:rowOff>
    </xdr:from>
    <xdr:to>
      <xdr:col>20</xdr:col>
      <xdr:colOff>209550</xdr:colOff>
      <xdr:row>16</xdr:row>
      <xdr:rowOff>88900</xdr:rowOff>
    </xdr:to>
    <xdr:sp macro="" textlink="">
      <xdr:nvSpPr>
        <xdr:cNvPr id="152" name="円/楕円 151"/>
        <xdr:cNvSpPr/>
      </xdr:nvSpPr>
      <xdr:spPr>
        <a:xfrm>
          <a:off x="13843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73677</xdr:rowOff>
    </xdr:from>
    <xdr:ext cx="762000" cy="259045"/>
    <xdr:sp macro="" textlink="">
      <xdr:nvSpPr>
        <xdr:cNvPr id="153" name="テキスト ボックス 152"/>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12700</xdr:rowOff>
    </xdr:from>
    <xdr:to>
      <xdr:col>19</xdr:col>
      <xdr:colOff>6350</xdr:colOff>
      <xdr:row>16</xdr:row>
      <xdr:rowOff>114300</xdr:rowOff>
    </xdr:to>
    <xdr:sp macro="" textlink="">
      <xdr:nvSpPr>
        <xdr:cNvPr id="154" name="円/楕円 153"/>
        <xdr:cNvSpPr/>
      </xdr:nvSpPr>
      <xdr:spPr>
        <a:xfrm>
          <a:off x="12954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99077</xdr:rowOff>
    </xdr:from>
    <xdr:ext cx="762000" cy="259045"/>
    <xdr:sp macro="" textlink="">
      <xdr:nvSpPr>
        <xdr:cNvPr id="155" name="テキスト ボックス 154"/>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扶助費に対する経常収支比率は、類似団体の平均を下回る水準で推移している。主な要因として、二世帯同居や地域コミュニティによる助け合いが自然に行われていることが挙げられ、今後も健康寿命を延ばすための生きがい・体力づくり事業に取組み、医療費抑制を図りながら財政を圧迫しないよう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4535</xdr:rowOff>
    </xdr:from>
    <xdr:to>
      <xdr:col>7</xdr:col>
      <xdr:colOff>15875</xdr:colOff>
      <xdr:row>55</xdr:row>
      <xdr:rowOff>4535</xdr:rowOff>
    </xdr:to>
    <xdr:cxnSp macro="">
      <xdr:nvCxnSpPr>
        <xdr:cNvPr id="190" name="直線コネクタ 189"/>
        <xdr:cNvCxnSpPr/>
      </xdr:nvCxnSpPr>
      <xdr:spPr>
        <a:xfrm>
          <a:off x="3987800" y="94342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1"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55</xdr:row>
      <xdr:rowOff>4535</xdr:rowOff>
    </xdr:to>
    <xdr:cxnSp macro="">
      <xdr:nvCxnSpPr>
        <xdr:cNvPr id="193" name="直線コネクタ 192"/>
        <xdr:cNvCxnSpPr/>
      </xdr:nvCxnSpPr>
      <xdr:spPr>
        <a:xfrm>
          <a:off x="3098800" y="93689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54</xdr:row>
      <xdr:rowOff>159657</xdr:rowOff>
    </xdr:to>
    <xdr:cxnSp macro="">
      <xdr:nvCxnSpPr>
        <xdr:cNvPr id="196" name="直線コネクタ 195"/>
        <xdr:cNvCxnSpPr/>
      </xdr:nvCxnSpPr>
      <xdr:spPr>
        <a:xfrm flipV="1">
          <a:off x="2209800" y="93689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159657</xdr:rowOff>
    </xdr:to>
    <xdr:cxnSp macro="">
      <xdr:nvCxnSpPr>
        <xdr:cNvPr id="199" name="直線コネクタ 198"/>
        <xdr:cNvCxnSpPr/>
      </xdr:nvCxnSpPr>
      <xdr:spPr>
        <a:xfrm>
          <a:off x="1320800" y="92710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02" name="フローチャート : 判断 201"/>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03" name="テキスト ボックス 202"/>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209" name="円/楕円 208"/>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141712</xdr:rowOff>
    </xdr:from>
    <xdr:ext cx="762000" cy="259045"/>
    <xdr:sp macro="" textlink="">
      <xdr:nvSpPr>
        <xdr:cNvPr id="210" name="扶助費該当値テキスト"/>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125185</xdr:rowOff>
    </xdr:from>
    <xdr:to>
      <xdr:col>5</xdr:col>
      <xdr:colOff>600075</xdr:colOff>
      <xdr:row>55</xdr:row>
      <xdr:rowOff>55335</xdr:rowOff>
    </xdr:to>
    <xdr:sp macro="" textlink="">
      <xdr:nvSpPr>
        <xdr:cNvPr id="211" name="円/楕円 210"/>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212" name="テキスト ボックス 211"/>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59872</xdr:rowOff>
    </xdr:from>
    <xdr:to>
      <xdr:col>4</xdr:col>
      <xdr:colOff>396875</xdr:colOff>
      <xdr:row>54</xdr:row>
      <xdr:rowOff>161472</xdr:rowOff>
    </xdr:to>
    <xdr:sp macro="" textlink="">
      <xdr:nvSpPr>
        <xdr:cNvPr id="213" name="円/楕円 212"/>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199</xdr:rowOff>
    </xdr:from>
    <xdr:ext cx="762000" cy="259045"/>
    <xdr:sp macro="" textlink="">
      <xdr:nvSpPr>
        <xdr:cNvPr id="214" name="テキスト ボックス 213"/>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5" name="円/楕円 214"/>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6" name="テキスト ボックス 215"/>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7" name="円/楕円 216"/>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8" name="テキスト ボックス 217"/>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その他に対する経常収支比率は、類似団体の平均を上回る水準で推移している。平成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年度は１．０ポイント悪化しているが、これは毎年平均して維持補修費の７割近くを占める除雪経費が、大雪の影響により増加したことによるものである。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また、特別会計への繰出金に関しては毎年、維持経費の増加や保険医療給付費が増加傾向にあり、特別会計の赤字補てんの圧縮が重要課題となっている。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162923</xdr:rowOff>
    </xdr:from>
    <xdr:to>
      <xdr:col>24</xdr:col>
      <xdr:colOff>31750</xdr:colOff>
      <xdr:row>57</xdr:row>
      <xdr:rowOff>56787</xdr:rowOff>
    </xdr:to>
    <xdr:cxnSp macro="">
      <xdr:nvCxnSpPr>
        <xdr:cNvPr id="253" name="直線コネクタ 252"/>
        <xdr:cNvCxnSpPr/>
      </xdr:nvCxnSpPr>
      <xdr:spPr>
        <a:xfrm>
          <a:off x="15671800" y="976412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54"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162923</xdr:rowOff>
    </xdr:from>
    <xdr:to>
      <xdr:col>22</xdr:col>
      <xdr:colOff>565150</xdr:colOff>
      <xdr:row>57</xdr:row>
      <xdr:rowOff>17599</xdr:rowOff>
    </xdr:to>
    <xdr:cxnSp macro="">
      <xdr:nvCxnSpPr>
        <xdr:cNvPr id="256" name="直線コネクタ 255"/>
        <xdr:cNvCxnSpPr/>
      </xdr:nvCxnSpPr>
      <xdr:spPr>
        <a:xfrm flipV="1">
          <a:off x="14782800" y="97641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152054</xdr:rowOff>
    </xdr:from>
    <xdr:ext cx="736600" cy="259045"/>
    <xdr:sp macro="" textlink="">
      <xdr:nvSpPr>
        <xdr:cNvPr id="258" name="テキスト ボックス 257"/>
        <xdr:cNvSpPr txBox="1"/>
      </xdr:nvSpPr>
      <xdr:spPr>
        <a:xfrm>
          <a:off x="15290800" y="941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17599</xdr:rowOff>
    </xdr:from>
    <xdr:to>
      <xdr:col>21</xdr:col>
      <xdr:colOff>361950</xdr:colOff>
      <xdr:row>57</xdr:row>
      <xdr:rowOff>56787</xdr:rowOff>
    </xdr:to>
    <xdr:cxnSp macro="">
      <xdr:nvCxnSpPr>
        <xdr:cNvPr id="259" name="直線コネクタ 258"/>
        <xdr:cNvCxnSpPr/>
      </xdr:nvCxnSpPr>
      <xdr:spPr>
        <a:xfrm flipV="1">
          <a:off x="13893800" y="97902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xdr:rowOff>
    </xdr:from>
    <xdr:to>
      <xdr:col>21</xdr:col>
      <xdr:colOff>412750</xdr:colOff>
      <xdr:row>56</xdr:row>
      <xdr:rowOff>109220</xdr:rowOff>
    </xdr:to>
    <xdr:sp macro="" textlink="">
      <xdr:nvSpPr>
        <xdr:cNvPr id="260" name="フローチャート : 判断 259"/>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61" name="テキスト ボックス 260"/>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56787</xdr:rowOff>
    </xdr:from>
    <xdr:to>
      <xdr:col>20</xdr:col>
      <xdr:colOff>158750</xdr:colOff>
      <xdr:row>57</xdr:row>
      <xdr:rowOff>69850</xdr:rowOff>
    </xdr:to>
    <xdr:cxnSp macro="">
      <xdr:nvCxnSpPr>
        <xdr:cNvPr id="262" name="直線コネクタ 261"/>
        <xdr:cNvCxnSpPr/>
      </xdr:nvCxnSpPr>
      <xdr:spPr>
        <a:xfrm flipV="1">
          <a:off x="13004800" y="98294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106334</xdr:rowOff>
    </xdr:from>
    <xdr:ext cx="762000" cy="259045"/>
    <xdr:sp macro="" textlink="">
      <xdr:nvSpPr>
        <xdr:cNvPr id="264" name="テキスト ボックス 263"/>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159476</xdr:rowOff>
    </xdr:from>
    <xdr:to>
      <xdr:col>19</xdr:col>
      <xdr:colOff>6350</xdr:colOff>
      <xdr:row>56</xdr:row>
      <xdr:rowOff>89626</xdr:rowOff>
    </xdr:to>
    <xdr:sp macro="" textlink="">
      <xdr:nvSpPr>
        <xdr:cNvPr id="265" name="フローチャート : 判断 264"/>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99803</xdr:rowOff>
    </xdr:from>
    <xdr:ext cx="762000" cy="259045"/>
    <xdr:sp macro="" textlink="">
      <xdr:nvSpPr>
        <xdr:cNvPr id="266" name="テキスト ボックス 265"/>
        <xdr:cNvSpPr txBox="1"/>
      </xdr:nvSpPr>
      <xdr:spPr>
        <a:xfrm>
          <a:off x="12623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5987</xdr:rowOff>
    </xdr:from>
    <xdr:to>
      <xdr:col>24</xdr:col>
      <xdr:colOff>82550</xdr:colOff>
      <xdr:row>57</xdr:row>
      <xdr:rowOff>107587</xdr:rowOff>
    </xdr:to>
    <xdr:sp macro="" textlink="">
      <xdr:nvSpPr>
        <xdr:cNvPr id="272" name="円/楕円 271"/>
        <xdr:cNvSpPr/>
      </xdr:nvSpPr>
      <xdr:spPr>
        <a:xfrm>
          <a:off x="164592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149514</xdr:rowOff>
    </xdr:from>
    <xdr:ext cx="762000" cy="259045"/>
    <xdr:sp macro="" textlink="">
      <xdr:nvSpPr>
        <xdr:cNvPr id="273" name="その他該当値テキスト"/>
        <xdr:cNvSpPr txBox="1"/>
      </xdr:nvSpPr>
      <xdr:spPr>
        <a:xfrm>
          <a:off x="16598900" y="975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112123</xdr:rowOff>
    </xdr:from>
    <xdr:to>
      <xdr:col>22</xdr:col>
      <xdr:colOff>615950</xdr:colOff>
      <xdr:row>57</xdr:row>
      <xdr:rowOff>42273</xdr:rowOff>
    </xdr:to>
    <xdr:sp macro="" textlink="">
      <xdr:nvSpPr>
        <xdr:cNvPr id="274" name="円/楕円 273"/>
        <xdr:cNvSpPr/>
      </xdr:nvSpPr>
      <xdr:spPr>
        <a:xfrm>
          <a:off x="15621000" y="97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27050</xdr:rowOff>
    </xdr:from>
    <xdr:ext cx="736600" cy="259045"/>
    <xdr:sp macro="" textlink="">
      <xdr:nvSpPr>
        <xdr:cNvPr id="275" name="テキスト ボックス 274"/>
        <xdr:cNvSpPr txBox="1"/>
      </xdr:nvSpPr>
      <xdr:spPr>
        <a:xfrm>
          <a:off x="15290800" y="9799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138249</xdr:rowOff>
    </xdr:from>
    <xdr:to>
      <xdr:col>21</xdr:col>
      <xdr:colOff>412750</xdr:colOff>
      <xdr:row>57</xdr:row>
      <xdr:rowOff>68399</xdr:rowOff>
    </xdr:to>
    <xdr:sp macro="" textlink="">
      <xdr:nvSpPr>
        <xdr:cNvPr id="276" name="円/楕円 275"/>
        <xdr:cNvSpPr/>
      </xdr:nvSpPr>
      <xdr:spPr>
        <a:xfrm>
          <a:off x="14732000" y="973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53176</xdr:rowOff>
    </xdr:from>
    <xdr:ext cx="762000" cy="259045"/>
    <xdr:sp macro="" textlink="">
      <xdr:nvSpPr>
        <xdr:cNvPr id="277" name="テキスト ボックス 276"/>
        <xdr:cNvSpPr txBox="1"/>
      </xdr:nvSpPr>
      <xdr:spPr>
        <a:xfrm>
          <a:off x="14401800" y="982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5987</xdr:rowOff>
    </xdr:from>
    <xdr:to>
      <xdr:col>20</xdr:col>
      <xdr:colOff>209550</xdr:colOff>
      <xdr:row>57</xdr:row>
      <xdr:rowOff>107587</xdr:rowOff>
    </xdr:to>
    <xdr:sp macro="" textlink="">
      <xdr:nvSpPr>
        <xdr:cNvPr id="278" name="円/楕円 277"/>
        <xdr:cNvSpPr/>
      </xdr:nvSpPr>
      <xdr:spPr>
        <a:xfrm>
          <a:off x="138430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92364</xdr:rowOff>
    </xdr:from>
    <xdr:ext cx="762000" cy="259045"/>
    <xdr:sp macro="" textlink="">
      <xdr:nvSpPr>
        <xdr:cNvPr id="279" name="テキスト ボックス 278"/>
        <xdr:cNvSpPr txBox="1"/>
      </xdr:nvSpPr>
      <xdr:spPr>
        <a:xfrm>
          <a:off x="13512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80" name="円/楕円 279"/>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81" name="テキスト ボックス 280"/>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補助費等に対する経常収支比率は、類似団体の平均を大きく下回る水準で推移している。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第二次行政改革における、新たな補助金ガイドライン設定による市単独補助金の見直しを行ったことなどにより、補助金の適正な支出と補助事業の目的に沿った事業実施となっている。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136144</xdr:rowOff>
    </xdr:from>
    <xdr:to>
      <xdr:col>24</xdr:col>
      <xdr:colOff>31750</xdr:colOff>
      <xdr:row>34</xdr:row>
      <xdr:rowOff>159004</xdr:rowOff>
    </xdr:to>
    <xdr:cxnSp macro="">
      <xdr:nvCxnSpPr>
        <xdr:cNvPr id="311" name="直線コネクタ 310"/>
        <xdr:cNvCxnSpPr/>
      </xdr:nvCxnSpPr>
      <xdr:spPr>
        <a:xfrm>
          <a:off x="15671800" y="59654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57421</xdr:rowOff>
    </xdr:from>
    <xdr:ext cx="762000" cy="259045"/>
    <xdr:sp macro="" textlink="">
      <xdr:nvSpPr>
        <xdr:cNvPr id="312"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136144</xdr:rowOff>
    </xdr:from>
    <xdr:to>
      <xdr:col>22</xdr:col>
      <xdr:colOff>565150</xdr:colOff>
      <xdr:row>34</xdr:row>
      <xdr:rowOff>145288</xdr:rowOff>
    </xdr:to>
    <xdr:cxnSp macro="">
      <xdr:nvCxnSpPr>
        <xdr:cNvPr id="314" name="直線コネクタ 313"/>
        <xdr:cNvCxnSpPr/>
      </xdr:nvCxnSpPr>
      <xdr:spPr>
        <a:xfrm flipV="1">
          <a:off x="14782800" y="5965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16" name="テキスト ボックス 315"/>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145288</xdr:rowOff>
    </xdr:from>
    <xdr:to>
      <xdr:col>21</xdr:col>
      <xdr:colOff>361950</xdr:colOff>
      <xdr:row>34</xdr:row>
      <xdr:rowOff>159004</xdr:rowOff>
    </xdr:to>
    <xdr:cxnSp macro="">
      <xdr:nvCxnSpPr>
        <xdr:cNvPr id="317" name="直線コネクタ 316"/>
        <xdr:cNvCxnSpPr/>
      </xdr:nvCxnSpPr>
      <xdr:spPr>
        <a:xfrm flipV="1">
          <a:off x="13893800" y="59745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159004</xdr:rowOff>
    </xdr:from>
    <xdr:to>
      <xdr:col>20</xdr:col>
      <xdr:colOff>158750</xdr:colOff>
      <xdr:row>35</xdr:row>
      <xdr:rowOff>5842</xdr:rowOff>
    </xdr:to>
    <xdr:cxnSp macro="">
      <xdr:nvCxnSpPr>
        <xdr:cNvPr id="320" name="直線コネクタ 319"/>
        <xdr:cNvCxnSpPr/>
      </xdr:nvCxnSpPr>
      <xdr:spPr>
        <a:xfrm flipV="1">
          <a:off x="13004800" y="59883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108204</xdr:rowOff>
    </xdr:from>
    <xdr:to>
      <xdr:col>24</xdr:col>
      <xdr:colOff>82550</xdr:colOff>
      <xdr:row>35</xdr:row>
      <xdr:rowOff>38354</xdr:rowOff>
    </xdr:to>
    <xdr:sp macro="" textlink="">
      <xdr:nvSpPr>
        <xdr:cNvPr id="330" name="円/楕円 329"/>
        <xdr:cNvSpPr/>
      </xdr:nvSpPr>
      <xdr:spPr>
        <a:xfrm>
          <a:off x="164592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124731</xdr:rowOff>
    </xdr:from>
    <xdr:ext cx="762000" cy="259045"/>
    <xdr:sp macro="" textlink="">
      <xdr:nvSpPr>
        <xdr:cNvPr id="331" name="補助費等該当値テキスト"/>
        <xdr:cNvSpPr txBox="1"/>
      </xdr:nvSpPr>
      <xdr:spPr>
        <a:xfrm>
          <a:off x="16598900" y="578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85344</xdr:rowOff>
    </xdr:from>
    <xdr:to>
      <xdr:col>22</xdr:col>
      <xdr:colOff>615950</xdr:colOff>
      <xdr:row>35</xdr:row>
      <xdr:rowOff>15494</xdr:rowOff>
    </xdr:to>
    <xdr:sp macro="" textlink="">
      <xdr:nvSpPr>
        <xdr:cNvPr id="332" name="円/楕円 331"/>
        <xdr:cNvSpPr/>
      </xdr:nvSpPr>
      <xdr:spPr>
        <a:xfrm>
          <a:off x="15621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25671</xdr:rowOff>
    </xdr:from>
    <xdr:ext cx="736600" cy="259045"/>
    <xdr:sp macro="" textlink="">
      <xdr:nvSpPr>
        <xdr:cNvPr id="333" name="テキスト ボックス 332"/>
        <xdr:cNvSpPr txBox="1"/>
      </xdr:nvSpPr>
      <xdr:spPr>
        <a:xfrm>
          <a:off x="15290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94488</xdr:rowOff>
    </xdr:from>
    <xdr:to>
      <xdr:col>21</xdr:col>
      <xdr:colOff>412750</xdr:colOff>
      <xdr:row>35</xdr:row>
      <xdr:rowOff>24638</xdr:rowOff>
    </xdr:to>
    <xdr:sp macro="" textlink="">
      <xdr:nvSpPr>
        <xdr:cNvPr id="334" name="円/楕円 333"/>
        <xdr:cNvSpPr/>
      </xdr:nvSpPr>
      <xdr:spPr>
        <a:xfrm>
          <a:off x="14732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34815</xdr:rowOff>
    </xdr:from>
    <xdr:ext cx="762000" cy="259045"/>
    <xdr:sp macro="" textlink="">
      <xdr:nvSpPr>
        <xdr:cNvPr id="335" name="テキスト ボックス 334"/>
        <xdr:cNvSpPr txBox="1"/>
      </xdr:nvSpPr>
      <xdr:spPr>
        <a:xfrm>
          <a:off x="14401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108204</xdr:rowOff>
    </xdr:from>
    <xdr:to>
      <xdr:col>20</xdr:col>
      <xdr:colOff>209550</xdr:colOff>
      <xdr:row>35</xdr:row>
      <xdr:rowOff>38354</xdr:rowOff>
    </xdr:to>
    <xdr:sp macro="" textlink="">
      <xdr:nvSpPr>
        <xdr:cNvPr id="336" name="円/楕円 335"/>
        <xdr:cNvSpPr/>
      </xdr:nvSpPr>
      <xdr:spPr>
        <a:xfrm>
          <a:off x="13843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48531</xdr:rowOff>
    </xdr:from>
    <xdr:ext cx="762000" cy="259045"/>
    <xdr:sp macro="" textlink="">
      <xdr:nvSpPr>
        <xdr:cNvPr id="337" name="テキスト ボックス 336"/>
        <xdr:cNvSpPr txBox="1"/>
      </xdr:nvSpPr>
      <xdr:spPr>
        <a:xfrm>
          <a:off x="13512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126492</xdr:rowOff>
    </xdr:from>
    <xdr:to>
      <xdr:col>19</xdr:col>
      <xdr:colOff>6350</xdr:colOff>
      <xdr:row>35</xdr:row>
      <xdr:rowOff>56642</xdr:rowOff>
    </xdr:to>
    <xdr:sp macro="" textlink="">
      <xdr:nvSpPr>
        <xdr:cNvPr id="338" name="円/楕円 337"/>
        <xdr:cNvSpPr/>
      </xdr:nvSpPr>
      <xdr:spPr>
        <a:xfrm>
          <a:off x="12954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66819</xdr:rowOff>
    </xdr:from>
    <xdr:ext cx="762000" cy="259045"/>
    <xdr:sp macro="" textlink="">
      <xdr:nvSpPr>
        <xdr:cNvPr id="339" name="テキスト ボックス 338"/>
        <xdr:cNvSpPr txBox="1"/>
      </xdr:nvSpPr>
      <xdr:spPr>
        <a:xfrm>
          <a:off x="12623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公債費に対する経常収支比率は、類似団体の平均を上回る状況で推移している。このことは、合併後、優先的に進めてきた大型投資事業に対する起債償還によるものであるが、今後も、歳入に見合った歳出の中での事業化により、地方債発行を精査し実質公債費比率の減少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165100</xdr:rowOff>
    </xdr:from>
    <xdr:to>
      <xdr:col>7</xdr:col>
      <xdr:colOff>15875</xdr:colOff>
      <xdr:row>79</xdr:row>
      <xdr:rowOff>92711</xdr:rowOff>
    </xdr:to>
    <xdr:cxnSp macro="">
      <xdr:nvCxnSpPr>
        <xdr:cNvPr id="372" name="直線コネクタ 371"/>
        <xdr:cNvCxnSpPr/>
      </xdr:nvCxnSpPr>
      <xdr:spPr>
        <a:xfrm>
          <a:off x="3987800" y="1353820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8907</xdr:rowOff>
    </xdr:from>
    <xdr:ext cx="762000" cy="259045"/>
    <xdr:sp macro="" textlink="">
      <xdr:nvSpPr>
        <xdr:cNvPr id="373" name="公債費平均値テキスト"/>
        <xdr:cNvSpPr txBox="1"/>
      </xdr:nvSpPr>
      <xdr:spPr>
        <a:xfrm>
          <a:off x="4914900" y="1286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157480</xdr:rowOff>
    </xdr:from>
    <xdr:to>
      <xdr:col>5</xdr:col>
      <xdr:colOff>549275</xdr:colOff>
      <xdr:row>78</xdr:row>
      <xdr:rowOff>165100</xdr:rowOff>
    </xdr:to>
    <xdr:cxnSp macro="">
      <xdr:nvCxnSpPr>
        <xdr:cNvPr id="375" name="直線コネクタ 374"/>
        <xdr:cNvCxnSpPr/>
      </xdr:nvCxnSpPr>
      <xdr:spPr>
        <a:xfrm>
          <a:off x="3098800" y="1353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77" name="テキスト ボックス 376"/>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157480</xdr:rowOff>
    </xdr:from>
    <xdr:to>
      <xdr:col>4</xdr:col>
      <xdr:colOff>346075</xdr:colOff>
      <xdr:row>78</xdr:row>
      <xdr:rowOff>165100</xdr:rowOff>
    </xdr:to>
    <xdr:cxnSp macro="">
      <xdr:nvCxnSpPr>
        <xdr:cNvPr id="378" name="直線コネクタ 377"/>
        <xdr:cNvCxnSpPr/>
      </xdr:nvCxnSpPr>
      <xdr:spPr>
        <a:xfrm flipV="1">
          <a:off x="2209800" y="1353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9" name="フローチャート : 判断 378"/>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107966</xdr:rowOff>
    </xdr:from>
    <xdr:ext cx="762000" cy="259045"/>
    <xdr:sp macro="" textlink="">
      <xdr:nvSpPr>
        <xdr:cNvPr id="380" name="テキスト ボックス 379"/>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20320</xdr:rowOff>
    </xdr:from>
    <xdr:to>
      <xdr:col>3</xdr:col>
      <xdr:colOff>142875</xdr:colOff>
      <xdr:row>78</xdr:row>
      <xdr:rowOff>165100</xdr:rowOff>
    </xdr:to>
    <xdr:cxnSp macro="">
      <xdr:nvCxnSpPr>
        <xdr:cNvPr id="381" name="直線コネクタ 380"/>
        <xdr:cNvCxnSpPr/>
      </xdr:nvCxnSpPr>
      <xdr:spPr>
        <a:xfrm>
          <a:off x="1320800" y="133934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2" name="フローチャート : 判断 381"/>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115588</xdr:rowOff>
    </xdr:from>
    <xdr:ext cx="762000" cy="259045"/>
    <xdr:sp macro="" textlink="">
      <xdr:nvSpPr>
        <xdr:cNvPr id="383" name="テキスト ボックス 382"/>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4" name="フローチャート : 判断 383"/>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146066</xdr:rowOff>
    </xdr:from>
    <xdr:ext cx="762000" cy="259045"/>
    <xdr:sp macro="" textlink="">
      <xdr:nvSpPr>
        <xdr:cNvPr id="385" name="テキスト ボックス 384"/>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41911</xdr:rowOff>
    </xdr:from>
    <xdr:to>
      <xdr:col>7</xdr:col>
      <xdr:colOff>66675</xdr:colOff>
      <xdr:row>79</xdr:row>
      <xdr:rowOff>143511</xdr:rowOff>
    </xdr:to>
    <xdr:sp macro="" textlink="">
      <xdr:nvSpPr>
        <xdr:cNvPr id="391" name="円/楕円 390"/>
        <xdr:cNvSpPr/>
      </xdr:nvSpPr>
      <xdr:spPr>
        <a:xfrm>
          <a:off x="4775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13988</xdr:rowOff>
    </xdr:from>
    <xdr:ext cx="762000" cy="259045"/>
    <xdr:sp macro="" textlink="">
      <xdr:nvSpPr>
        <xdr:cNvPr id="392" name="公債費該当値テキスト"/>
        <xdr:cNvSpPr txBox="1"/>
      </xdr:nvSpPr>
      <xdr:spPr>
        <a:xfrm>
          <a:off x="4914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114300</xdr:rowOff>
    </xdr:from>
    <xdr:to>
      <xdr:col>5</xdr:col>
      <xdr:colOff>600075</xdr:colOff>
      <xdr:row>79</xdr:row>
      <xdr:rowOff>44450</xdr:rowOff>
    </xdr:to>
    <xdr:sp macro="" textlink="">
      <xdr:nvSpPr>
        <xdr:cNvPr id="393" name="円/楕円 392"/>
        <xdr:cNvSpPr/>
      </xdr:nvSpPr>
      <xdr:spPr>
        <a:xfrm>
          <a:off x="3937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29227</xdr:rowOff>
    </xdr:from>
    <xdr:ext cx="736600" cy="259045"/>
    <xdr:sp macro="" textlink="">
      <xdr:nvSpPr>
        <xdr:cNvPr id="394" name="テキスト ボックス 393"/>
        <xdr:cNvSpPr txBox="1"/>
      </xdr:nvSpPr>
      <xdr:spPr>
        <a:xfrm>
          <a:off x="3606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106680</xdr:rowOff>
    </xdr:from>
    <xdr:to>
      <xdr:col>4</xdr:col>
      <xdr:colOff>396875</xdr:colOff>
      <xdr:row>79</xdr:row>
      <xdr:rowOff>36830</xdr:rowOff>
    </xdr:to>
    <xdr:sp macro="" textlink="">
      <xdr:nvSpPr>
        <xdr:cNvPr id="395" name="円/楕円 394"/>
        <xdr:cNvSpPr/>
      </xdr:nvSpPr>
      <xdr:spPr>
        <a:xfrm>
          <a:off x="3048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21607</xdr:rowOff>
    </xdr:from>
    <xdr:ext cx="762000" cy="259045"/>
    <xdr:sp macro="" textlink="">
      <xdr:nvSpPr>
        <xdr:cNvPr id="396" name="テキスト ボックス 395"/>
        <xdr:cNvSpPr txBox="1"/>
      </xdr:nvSpPr>
      <xdr:spPr>
        <a:xfrm>
          <a:off x="2717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114300</xdr:rowOff>
    </xdr:from>
    <xdr:to>
      <xdr:col>3</xdr:col>
      <xdr:colOff>193675</xdr:colOff>
      <xdr:row>79</xdr:row>
      <xdr:rowOff>44450</xdr:rowOff>
    </xdr:to>
    <xdr:sp macro="" textlink="">
      <xdr:nvSpPr>
        <xdr:cNvPr id="397" name="円/楕円 396"/>
        <xdr:cNvSpPr/>
      </xdr:nvSpPr>
      <xdr:spPr>
        <a:xfrm>
          <a:off x="2159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29227</xdr:rowOff>
    </xdr:from>
    <xdr:ext cx="762000" cy="259045"/>
    <xdr:sp macro="" textlink="">
      <xdr:nvSpPr>
        <xdr:cNvPr id="398" name="テキスト ボックス 397"/>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99" name="円/楕円 398"/>
        <xdr:cNvSpPr/>
      </xdr:nvSpPr>
      <xdr:spPr>
        <a:xfrm>
          <a:off x="1270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55897</xdr:rowOff>
    </xdr:from>
    <xdr:ext cx="762000" cy="259045"/>
    <xdr:sp macro="" textlink="">
      <xdr:nvSpPr>
        <xdr:cNvPr id="400" name="テキスト ボックス 399"/>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以外に対する経常収支比率は、類似団体内順位の上位に位置している。しかし、少子高齢化の進展によって扶助費が増加傾向にあることや、人口減少に伴い散在する集落への行政サービスの提供が、財政運営を圧迫する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健全な財政運営を維持するため、更なる事務事業の効率化や公共施設の統廃合を進め、長期展望に立った持続可能な財政の構築に努める。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92710</xdr:rowOff>
    </xdr:from>
    <xdr:to>
      <xdr:col>24</xdr:col>
      <xdr:colOff>31750</xdr:colOff>
      <xdr:row>74</xdr:row>
      <xdr:rowOff>72136</xdr:rowOff>
    </xdr:to>
    <xdr:cxnSp macro="">
      <xdr:nvCxnSpPr>
        <xdr:cNvPr id="431" name="直線コネクタ 430"/>
        <xdr:cNvCxnSpPr/>
      </xdr:nvCxnSpPr>
      <xdr:spPr>
        <a:xfrm>
          <a:off x="15671800" y="12608560"/>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32"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92710</xdr:rowOff>
    </xdr:from>
    <xdr:to>
      <xdr:col>22</xdr:col>
      <xdr:colOff>565150</xdr:colOff>
      <xdr:row>73</xdr:row>
      <xdr:rowOff>152146</xdr:rowOff>
    </xdr:to>
    <xdr:cxnSp macro="">
      <xdr:nvCxnSpPr>
        <xdr:cNvPr id="434" name="直線コネクタ 433"/>
        <xdr:cNvCxnSpPr/>
      </xdr:nvCxnSpPr>
      <xdr:spPr>
        <a:xfrm flipV="1">
          <a:off x="14782800" y="126085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6" name="テキスト ボックス 435"/>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152146</xdr:rowOff>
    </xdr:from>
    <xdr:to>
      <xdr:col>21</xdr:col>
      <xdr:colOff>361950</xdr:colOff>
      <xdr:row>74</xdr:row>
      <xdr:rowOff>3556</xdr:rowOff>
    </xdr:to>
    <xdr:cxnSp macro="">
      <xdr:nvCxnSpPr>
        <xdr:cNvPr id="437" name="直線コネクタ 436"/>
        <xdr:cNvCxnSpPr/>
      </xdr:nvCxnSpPr>
      <xdr:spPr>
        <a:xfrm flipV="1">
          <a:off x="13893800" y="126679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151637</xdr:rowOff>
    </xdr:from>
    <xdr:to>
      <xdr:col>21</xdr:col>
      <xdr:colOff>412750</xdr:colOff>
      <xdr:row>76</xdr:row>
      <xdr:rowOff>81787</xdr:rowOff>
    </xdr:to>
    <xdr:sp macro="" textlink="">
      <xdr:nvSpPr>
        <xdr:cNvPr id="438" name="フローチャート : 判断 437"/>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66564</xdr:rowOff>
    </xdr:from>
    <xdr:ext cx="762000" cy="259045"/>
    <xdr:sp macro="" textlink="">
      <xdr:nvSpPr>
        <xdr:cNvPr id="439" name="テキスト ボックス 438"/>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3556</xdr:rowOff>
    </xdr:from>
    <xdr:to>
      <xdr:col>20</xdr:col>
      <xdr:colOff>158750</xdr:colOff>
      <xdr:row>74</xdr:row>
      <xdr:rowOff>3556</xdr:rowOff>
    </xdr:to>
    <xdr:cxnSp macro="">
      <xdr:nvCxnSpPr>
        <xdr:cNvPr id="440" name="直線コネクタ 439"/>
        <xdr:cNvCxnSpPr/>
      </xdr:nvCxnSpPr>
      <xdr:spPr>
        <a:xfrm>
          <a:off x="13004800" y="1269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83058</xdr:rowOff>
    </xdr:from>
    <xdr:to>
      <xdr:col>20</xdr:col>
      <xdr:colOff>209550</xdr:colOff>
      <xdr:row>76</xdr:row>
      <xdr:rowOff>13208</xdr:rowOff>
    </xdr:to>
    <xdr:sp macro="" textlink="">
      <xdr:nvSpPr>
        <xdr:cNvPr id="441" name="フローチャート : 判断 440"/>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169435</xdr:rowOff>
    </xdr:from>
    <xdr:ext cx="762000" cy="259045"/>
    <xdr:sp macro="" textlink="">
      <xdr:nvSpPr>
        <xdr:cNvPr id="442" name="テキスト ボックス 441"/>
        <xdr:cNvSpPr txBox="1"/>
      </xdr:nvSpPr>
      <xdr:spPr>
        <a:xfrm>
          <a:off x="13512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3" name="フローチャート : 判断 442"/>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20845</xdr:rowOff>
    </xdr:from>
    <xdr:ext cx="762000" cy="259045"/>
    <xdr:sp macro="" textlink="">
      <xdr:nvSpPr>
        <xdr:cNvPr id="444" name="テキスト ボックス 443"/>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21336</xdr:rowOff>
    </xdr:from>
    <xdr:to>
      <xdr:col>24</xdr:col>
      <xdr:colOff>82550</xdr:colOff>
      <xdr:row>74</xdr:row>
      <xdr:rowOff>122936</xdr:rowOff>
    </xdr:to>
    <xdr:sp macro="" textlink="">
      <xdr:nvSpPr>
        <xdr:cNvPr id="450" name="円/楕円 449"/>
        <xdr:cNvSpPr/>
      </xdr:nvSpPr>
      <xdr:spPr>
        <a:xfrm>
          <a:off x="164592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37863</xdr:rowOff>
    </xdr:from>
    <xdr:ext cx="762000" cy="259045"/>
    <xdr:sp macro="" textlink="">
      <xdr:nvSpPr>
        <xdr:cNvPr id="451" name="公債費以外該当値テキスト"/>
        <xdr:cNvSpPr txBox="1"/>
      </xdr:nvSpPr>
      <xdr:spPr>
        <a:xfrm>
          <a:off x="16598900" y="1255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41910</xdr:rowOff>
    </xdr:from>
    <xdr:to>
      <xdr:col>22</xdr:col>
      <xdr:colOff>615950</xdr:colOff>
      <xdr:row>73</xdr:row>
      <xdr:rowOff>143510</xdr:rowOff>
    </xdr:to>
    <xdr:sp macro="" textlink="">
      <xdr:nvSpPr>
        <xdr:cNvPr id="452" name="円/楕円 451"/>
        <xdr:cNvSpPr/>
      </xdr:nvSpPr>
      <xdr:spPr>
        <a:xfrm>
          <a:off x="15621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153687</xdr:rowOff>
    </xdr:from>
    <xdr:ext cx="736600" cy="259045"/>
    <xdr:sp macro="" textlink="">
      <xdr:nvSpPr>
        <xdr:cNvPr id="453" name="テキスト ボックス 452"/>
        <xdr:cNvSpPr txBox="1"/>
      </xdr:nvSpPr>
      <xdr:spPr>
        <a:xfrm>
          <a:off x="15290800" y="1232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101346</xdr:rowOff>
    </xdr:from>
    <xdr:to>
      <xdr:col>21</xdr:col>
      <xdr:colOff>412750</xdr:colOff>
      <xdr:row>74</xdr:row>
      <xdr:rowOff>31496</xdr:rowOff>
    </xdr:to>
    <xdr:sp macro="" textlink="">
      <xdr:nvSpPr>
        <xdr:cNvPr id="454" name="円/楕円 453"/>
        <xdr:cNvSpPr/>
      </xdr:nvSpPr>
      <xdr:spPr>
        <a:xfrm>
          <a:off x="14732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41673</xdr:rowOff>
    </xdr:from>
    <xdr:ext cx="762000" cy="259045"/>
    <xdr:sp macro="" textlink="">
      <xdr:nvSpPr>
        <xdr:cNvPr id="455" name="テキスト ボックス 454"/>
        <xdr:cNvSpPr txBox="1"/>
      </xdr:nvSpPr>
      <xdr:spPr>
        <a:xfrm>
          <a:off x="14401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124206</xdr:rowOff>
    </xdr:from>
    <xdr:to>
      <xdr:col>20</xdr:col>
      <xdr:colOff>209550</xdr:colOff>
      <xdr:row>74</xdr:row>
      <xdr:rowOff>54356</xdr:rowOff>
    </xdr:to>
    <xdr:sp macro="" textlink="">
      <xdr:nvSpPr>
        <xdr:cNvPr id="456" name="円/楕円 455"/>
        <xdr:cNvSpPr/>
      </xdr:nvSpPr>
      <xdr:spPr>
        <a:xfrm>
          <a:off x="13843000" y="1264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64533</xdr:rowOff>
    </xdr:from>
    <xdr:ext cx="762000" cy="259045"/>
    <xdr:sp macro="" textlink="">
      <xdr:nvSpPr>
        <xdr:cNvPr id="457" name="テキスト ボックス 456"/>
        <xdr:cNvSpPr txBox="1"/>
      </xdr:nvSpPr>
      <xdr:spPr>
        <a:xfrm>
          <a:off x="13512800" y="1240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124206</xdr:rowOff>
    </xdr:from>
    <xdr:to>
      <xdr:col>19</xdr:col>
      <xdr:colOff>6350</xdr:colOff>
      <xdr:row>74</xdr:row>
      <xdr:rowOff>54356</xdr:rowOff>
    </xdr:to>
    <xdr:sp macro="" textlink="">
      <xdr:nvSpPr>
        <xdr:cNvPr id="458" name="円/楕円 457"/>
        <xdr:cNvSpPr/>
      </xdr:nvSpPr>
      <xdr:spPr>
        <a:xfrm>
          <a:off x="12954000" y="1264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64533</xdr:rowOff>
    </xdr:from>
    <xdr:ext cx="762000" cy="259045"/>
    <xdr:sp macro="" textlink="">
      <xdr:nvSpPr>
        <xdr:cNvPr id="459" name="テキスト ボックス 458"/>
        <xdr:cNvSpPr txBox="1"/>
      </xdr:nvSpPr>
      <xdr:spPr>
        <a:xfrm>
          <a:off x="12623800" y="1240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岐阜県飛騨市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170891</xdr:rowOff>
    </xdr:from>
    <xdr:to>
      <xdr:col>4</xdr:col>
      <xdr:colOff>1117600</xdr:colOff>
      <xdr:row>12</xdr:row>
      <xdr:rowOff>17958</xdr:rowOff>
    </xdr:to>
    <xdr:cxnSp macro="">
      <xdr:nvCxnSpPr>
        <xdr:cNvPr id="50" name="直線コネクタ 49"/>
        <xdr:cNvCxnSpPr/>
      </xdr:nvCxnSpPr>
      <xdr:spPr bwMode="auto">
        <a:xfrm>
          <a:off x="5003800" y="2104466"/>
          <a:ext cx="647700" cy="18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28313</xdr:rowOff>
    </xdr:from>
    <xdr:ext cx="762000" cy="259045"/>
    <xdr:sp macro="" textlink="">
      <xdr:nvSpPr>
        <xdr:cNvPr id="51" name="人口1人当たり決算額の推移平均値テキスト130"/>
        <xdr:cNvSpPr txBox="1"/>
      </xdr:nvSpPr>
      <xdr:spPr>
        <a:xfrm>
          <a:off x="5740400" y="2647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170891</xdr:rowOff>
    </xdr:from>
    <xdr:to>
      <xdr:col>4</xdr:col>
      <xdr:colOff>469900</xdr:colOff>
      <xdr:row>12</xdr:row>
      <xdr:rowOff>62668</xdr:rowOff>
    </xdr:to>
    <xdr:cxnSp macro="">
      <xdr:nvCxnSpPr>
        <xdr:cNvPr id="53" name="直線コネクタ 52"/>
        <xdr:cNvCxnSpPr/>
      </xdr:nvCxnSpPr>
      <xdr:spPr bwMode="auto">
        <a:xfrm flipV="1">
          <a:off x="4305300" y="2104466"/>
          <a:ext cx="698500" cy="63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100112</xdr:rowOff>
    </xdr:from>
    <xdr:ext cx="736600" cy="259045"/>
    <xdr:sp macro="" textlink="">
      <xdr:nvSpPr>
        <xdr:cNvPr id="55" name="テキスト ボックス 54"/>
        <xdr:cNvSpPr txBox="1"/>
      </xdr:nvSpPr>
      <xdr:spPr>
        <a:xfrm>
          <a:off x="4622800" y="271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62668</xdr:rowOff>
    </xdr:from>
    <xdr:to>
      <xdr:col>3</xdr:col>
      <xdr:colOff>904875</xdr:colOff>
      <xdr:row>12</xdr:row>
      <xdr:rowOff>140526</xdr:rowOff>
    </xdr:to>
    <xdr:cxnSp macro="">
      <xdr:nvCxnSpPr>
        <xdr:cNvPr id="56" name="直線コネクタ 55"/>
        <xdr:cNvCxnSpPr/>
      </xdr:nvCxnSpPr>
      <xdr:spPr bwMode="auto">
        <a:xfrm flipV="1">
          <a:off x="3606800" y="2167693"/>
          <a:ext cx="698500" cy="77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123768</xdr:rowOff>
    </xdr:from>
    <xdr:to>
      <xdr:col>3</xdr:col>
      <xdr:colOff>955675</xdr:colOff>
      <xdr:row>14</xdr:row>
      <xdr:rowOff>53918</xdr:rowOff>
    </xdr:to>
    <xdr:sp macro="" textlink="">
      <xdr:nvSpPr>
        <xdr:cNvPr id="57" name="フローチャート : 判断 56"/>
        <xdr:cNvSpPr/>
      </xdr:nvSpPr>
      <xdr:spPr bwMode="auto">
        <a:xfrm>
          <a:off x="42545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38695</xdr:rowOff>
    </xdr:from>
    <xdr:ext cx="762000" cy="259045"/>
    <xdr:sp macro="" textlink="">
      <xdr:nvSpPr>
        <xdr:cNvPr id="58" name="テキスト ボックス 57"/>
        <xdr:cNvSpPr txBox="1"/>
      </xdr:nvSpPr>
      <xdr:spPr>
        <a:xfrm>
          <a:off x="3924300" y="248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129362</xdr:rowOff>
    </xdr:from>
    <xdr:to>
      <xdr:col>3</xdr:col>
      <xdr:colOff>206375</xdr:colOff>
      <xdr:row>12</xdr:row>
      <xdr:rowOff>140526</xdr:rowOff>
    </xdr:to>
    <xdr:cxnSp macro="">
      <xdr:nvCxnSpPr>
        <xdr:cNvPr id="59" name="直線コネクタ 58"/>
        <xdr:cNvCxnSpPr/>
      </xdr:nvCxnSpPr>
      <xdr:spPr bwMode="auto">
        <a:xfrm>
          <a:off x="2908300" y="2234387"/>
          <a:ext cx="698500" cy="11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8992</xdr:rowOff>
    </xdr:from>
    <xdr:to>
      <xdr:col>3</xdr:col>
      <xdr:colOff>257175</xdr:colOff>
      <xdr:row>14</xdr:row>
      <xdr:rowOff>110592</xdr:rowOff>
    </xdr:to>
    <xdr:sp macro="" textlink="">
      <xdr:nvSpPr>
        <xdr:cNvPr id="60" name="フローチャート : 判断 59"/>
        <xdr:cNvSpPr/>
      </xdr:nvSpPr>
      <xdr:spPr bwMode="auto">
        <a:xfrm>
          <a:off x="35560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95369</xdr:rowOff>
    </xdr:from>
    <xdr:ext cx="762000" cy="259045"/>
    <xdr:sp macro="" textlink="">
      <xdr:nvSpPr>
        <xdr:cNvPr id="61" name="テキスト ボックス 60"/>
        <xdr:cNvSpPr txBox="1"/>
      </xdr:nvSpPr>
      <xdr:spPr>
        <a:xfrm>
          <a:off x="3225800" y="25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152019</xdr:rowOff>
    </xdr:from>
    <xdr:to>
      <xdr:col>2</xdr:col>
      <xdr:colOff>692150</xdr:colOff>
      <xdr:row>14</xdr:row>
      <xdr:rowOff>82169</xdr:rowOff>
    </xdr:to>
    <xdr:sp macro="" textlink="">
      <xdr:nvSpPr>
        <xdr:cNvPr id="62" name="フローチャート : 判断 61"/>
        <xdr:cNvSpPr/>
      </xdr:nvSpPr>
      <xdr:spPr bwMode="auto">
        <a:xfrm>
          <a:off x="28575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66946</xdr:rowOff>
    </xdr:from>
    <xdr:ext cx="762000" cy="259045"/>
    <xdr:sp macro="" textlink="">
      <xdr:nvSpPr>
        <xdr:cNvPr id="63" name="テキスト ボックス 62"/>
        <xdr:cNvSpPr txBox="1"/>
      </xdr:nvSpPr>
      <xdr:spPr>
        <a:xfrm>
          <a:off x="2527300" y="251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11</xdr:row>
      <xdr:rowOff>138608</xdr:rowOff>
    </xdr:from>
    <xdr:to>
      <xdr:col>5</xdr:col>
      <xdr:colOff>34925</xdr:colOff>
      <xdr:row>12</xdr:row>
      <xdr:rowOff>68758</xdr:rowOff>
    </xdr:to>
    <xdr:sp macro="" textlink="">
      <xdr:nvSpPr>
        <xdr:cNvPr id="69" name="円/楕円 68"/>
        <xdr:cNvSpPr/>
      </xdr:nvSpPr>
      <xdr:spPr bwMode="auto">
        <a:xfrm>
          <a:off x="5600700" y="2072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67930</xdr:rowOff>
    </xdr:from>
    <xdr:ext cx="762000" cy="259045"/>
    <xdr:sp macro="" textlink="">
      <xdr:nvSpPr>
        <xdr:cNvPr id="70" name="人口1人当たり決算額の推移該当値テキスト130"/>
        <xdr:cNvSpPr txBox="1"/>
      </xdr:nvSpPr>
      <xdr:spPr>
        <a:xfrm>
          <a:off x="5740400" y="200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115,224</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120091</xdr:rowOff>
    </xdr:from>
    <xdr:to>
      <xdr:col>4</xdr:col>
      <xdr:colOff>520700</xdr:colOff>
      <xdr:row>12</xdr:row>
      <xdr:rowOff>50241</xdr:rowOff>
    </xdr:to>
    <xdr:sp macro="" textlink="">
      <xdr:nvSpPr>
        <xdr:cNvPr id="71" name="円/楕円 70"/>
        <xdr:cNvSpPr/>
      </xdr:nvSpPr>
      <xdr:spPr bwMode="auto">
        <a:xfrm>
          <a:off x="4953000" y="2053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60418</xdr:rowOff>
    </xdr:from>
    <xdr:ext cx="736600" cy="259045"/>
    <xdr:sp macro="" textlink="">
      <xdr:nvSpPr>
        <xdr:cNvPr id="72" name="テキスト ボックス 71"/>
        <xdr:cNvSpPr txBox="1"/>
      </xdr:nvSpPr>
      <xdr:spPr>
        <a:xfrm>
          <a:off x="4622800" y="1822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116,196</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11868</xdr:rowOff>
    </xdr:from>
    <xdr:to>
      <xdr:col>3</xdr:col>
      <xdr:colOff>955675</xdr:colOff>
      <xdr:row>12</xdr:row>
      <xdr:rowOff>113468</xdr:rowOff>
    </xdr:to>
    <xdr:sp macro="" textlink="">
      <xdr:nvSpPr>
        <xdr:cNvPr id="73" name="円/楕円 72"/>
        <xdr:cNvSpPr/>
      </xdr:nvSpPr>
      <xdr:spPr bwMode="auto">
        <a:xfrm>
          <a:off x="4254500" y="2116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123645</xdr:rowOff>
    </xdr:from>
    <xdr:ext cx="762000" cy="259045"/>
    <xdr:sp macro="" textlink="">
      <xdr:nvSpPr>
        <xdr:cNvPr id="74" name="テキスト ボックス 73"/>
        <xdr:cNvSpPr txBox="1"/>
      </xdr:nvSpPr>
      <xdr:spPr>
        <a:xfrm>
          <a:off x="3924300" y="188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112,877</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89726</xdr:rowOff>
    </xdr:from>
    <xdr:to>
      <xdr:col>3</xdr:col>
      <xdr:colOff>257175</xdr:colOff>
      <xdr:row>13</xdr:row>
      <xdr:rowOff>19876</xdr:rowOff>
    </xdr:to>
    <xdr:sp macro="" textlink="">
      <xdr:nvSpPr>
        <xdr:cNvPr id="75" name="円/楕円 74"/>
        <xdr:cNvSpPr/>
      </xdr:nvSpPr>
      <xdr:spPr bwMode="auto">
        <a:xfrm>
          <a:off x="3556000" y="2194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30053</xdr:rowOff>
    </xdr:from>
    <xdr:ext cx="762000" cy="259045"/>
    <xdr:sp macro="" textlink="">
      <xdr:nvSpPr>
        <xdr:cNvPr id="76" name="テキスト ボックス 75"/>
        <xdr:cNvSpPr txBox="1"/>
      </xdr:nvSpPr>
      <xdr:spPr>
        <a:xfrm>
          <a:off x="3225800" y="196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108,790</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78562</xdr:rowOff>
    </xdr:from>
    <xdr:to>
      <xdr:col>2</xdr:col>
      <xdr:colOff>692150</xdr:colOff>
      <xdr:row>13</xdr:row>
      <xdr:rowOff>8712</xdr:rowOff>
    </xdr:to>
    <xdr:sp macro="" textlink="">
      <xdr:nvSpPr>
        <xdr:cNvPr id="77" name="円/楕円 76"/>
        <xdr:cNvSpPr/>
      </xdr:nvSpPr>
      <xdr:spPr bwMode="auto">
        <a:xfrm>
          <a:off x="2857500" y="2183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18889</xdr:rowOff>
    </xdr:from>
    <xdr:ext cx="762000" cy="259045"/>
    <xdr:sp macro="" textlink="">
      <xdr:nvSpPr>
        <xdr:cNvPr id="78" name="テキスト ボックス 77"/>
        <xdr:cNvSpPr txBox="1"/>
      </xdr:nvSpPr>
      <xdr:spPr>
        <a:xfrm>
          <a:off x="2527300" y="195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145174</xdr:rowOff>
    </xdr:from>
    <xdr:to>
      <xdr:col>4</xdr:col>
      <xdr:colOff>1117600</xdr:colOff>
      <xdr:row>34</xdr:row>
      <xdr:rowOff>193454</xdr:rowOff>
    </xdr:to>
    <xdr:cxnSp macro="">
      <xdr:nvCxnSpPr>
        <xdr:cNvPr id="110" name="直線コネクタ 109"/>
        <xdr:cNvCxnSpPr/>
      </xdr:nvCxnSpPr>
      <xdr:spPr bwMode="auto">
        <a:xfrm flipV="1">
          <a:off x="5003800" y="6412624"/>
          <a:ext cx="647700" cy="48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271116</xdr:rowOff>
    </xdr:from>
    <xdr:ext cx="762000" cy="259045"/>
    <xdr:sp macro="" textlink="">
      <xdr:nvSpPr>
        <xdr:cNvPr id="111" name="人口1人当たり決算額の推移平均値テキスト445"/>
        <xdr:cNvSpPr txBox="1"/>
      </xdr:nvSpPr>
      <xdr:spPr>
        <a:xfrm>
          <a:off x="5740400" y="6881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193454</xdr:rowOff>
    </xdr:from>
    <xdr:to>
      <xdr:col>4</xdr:col>
      <xdr:colOff>469900</xdr:colOff>
      <xdr:row>34</xdr:row>
      <xdr:rowOff>222326</xdr:rowOff>
    </xdr:to>
    <xdr:cxnSp macro="">
      <xdr:nvCxnSpPr>
        <xdr:cNvPr id="113" name="直線コネクタ 112"/>
        <xdr:cNvCxnSpPr/>
      </xdr:nvCxnSpPr>
      <xdr:spPr bwMode="auto">
        <a:xfrm flipV="1">
          <a:off x="4305300" y="6460904"/>
          <a:ext cx="698500" cy="28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45122</xdr:rowOff>
    </xdr:from>
    <xdr:ext cx="736600" cy="259045"/>
    <xdr:sp macro="" textlink="">
      <xdr:nvSpPr>
        <xdr:cNvPr id="115" name="テキスト ボックス 114"/>
        <xdr:cNvSpPr txBox="1"/>
      </xdr:nvSpPr>
      <xdr:spPr>
        <a:xfrm>
          <a:off x="4622800" y="699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141265</xdr:rowOff>
    </xdr:from>
    <xdr:to>
      <xdr:col>3</xdr:col>
      <xdr:colOff>904875</xdr:colOff>
      <xdr:row>34</xdr:row>
      <xdr:rowOff>222326</xdr:rowOff>
    </xdr:to>
    <xdr:cxnSp macro="">
      <xdr:nvCxnSpPr>
        <xdr:cNvPr id="116" name="直線コネクタ 115"/>
        <xdr:cNvCxnSpPr/>
      </xdr:nvCxnSpPr>
      <xdr:spPr bwMode="auto">
        <a:xfrm>
          <a:off x="3606800" y="6408715"/>
          <a:ext cx="698500" cy="81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302320</xdr:rowOff>
    </xdr:from>
    <xdr:ext cx="762000" cy="259045"/>
    <xdr:sp macro="" textlink="">
      <xdr:nvSpPr>
        <xdr:cNvPr id="118" name="テキスト ボックス 117"/>
        <xdr:cNvSpPr txBox="1"/>
      </xdr:nvSpPr>
      <xdr:spPr>
        <a:xfrm>
          <a:off x="39243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141265</xdr:rowOff>
    </xdr:from>
    <xdr:to>
      <xdr:col>3</xdr:col>
      <xdr:colOff>206375</xdr:colOff>
      <xdr:row>34</xdr:row>
      <xdr:rowOff>160696</xdr:rowOff>
    </xdr:to>
    <xdr:cxnSp macro="">
      <xdr:nvCxnSpPr>
        <xdr:cNvPr id="119" name="直線コネクタ 118"/>
        <xdr:cNvCxnSpPr/>
      </xdr:nvCxnSpPr>
      <xdr:spPr bwMode="auto">
        <a:xfrm flipV="1">
          <a:off x="2908300" y="6408715"/>
          <a:ext cx="698500" cy="19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245764</xdr:rowOff>
    </xdr:from>
    <xdr:ext cx="762000" cy="259045"/>
    <xdr:sp macro="" textlink="">
      <xdr:nvSpPr>
        <xdr:cNvPr id="121" name="テキスト ボックス 120"/>
        <xdr:cNvSpPr txBox="1"/>
      </xdr:nvSpPr>
      <xdr:spPr>
        <a:xfrm>
          <a:off x="32258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201371</xdr:rowOff>
    </xdr:from>
    <xdr:ext cx="762000" cy="259045"/>
    <xdr:sp macro="" textlink="">
      <xdr:nvSpPr>
        <xdr:cNvPr id="123" name="テキスト ボックス 122"/>
        <xdr:cNvSpPr txBox="1"/>
      </xdr:nvSpPr>
      <xdr:spPr>
        <a:xfrm>
          <a:off x="2527300" y="681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94374</xdr:rowOff>
    </xdr:from>
    <xdr:to>
      <xdr:col>5</xdr:col>
      <xdr:colOff>34925</xdr:colOff>
      <xdr:row>34</xdr:row>
      <xdr:rowOff>195974</xdr:rowOff>
    </xdr:to>
    <xdr:sp macro="" textlink="">
      <xdr:nvSpPr>
        <xdr:cNvPr id="129" name="円/楕円 128"/>
        <xdr:cNvSpPr/>
      </xdr:nvSpPr>
      <xdr:spPr bwMode="auto">
        <a:xfrm>
          <a:off x="5600700" y="6361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2951</xdr:rowOff>
    </xdr:from>
    <xdr:ext cx="762000" cy="259045"/>
    <xdr:sp macro="" textlink="">
      <xdr:nvSpPr>
        <xdr:cNvPr id="130" name="人口1人当たり決算額の推移該当値テキスト445"/>
        <xdr:cNvSpPr txBox="1"/>
      </xdr:nvSpPr>
      <xdr:spPr>
        <a:xfrm>
          <a:off x="5740400" y="627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46,705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142654</xdr:rowOff>
    </xdr:from>
    <xdr:to>
      <xdr:col>4</xdr:col>
      <xdr:colOff>520700</xdr:colOff>
      <xdr:row>34</xdr:row>
      <xdr:rowOff>244254</xdr:rowOff>
    </xdr:to>
    <xdr:sp macro="" textlink="">
      <xdr:nvSpPr>
        <xdr:cNvPr id="131" name="円/楕円 130"/>
        <xdr:cNvSpPr/>
      </xdr:nvSpPr>
      <xdr:spPr bwMode="auto">
        <a:xfrm>
          <a:off x="4953000" y="6410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254431</xdr:rowOff>
    </xdr:from>
    <xdr:ext cx="736600" cy="259045"/>
    <xdr:sp macro="" textlink="">
      <xdr:nvSpPr>
        <xdr:cNvPr id="132" name="テキスト ボックス 131"/>
        <xdr:cNvSpPr txBox="1"/>
      </xdr:nvSpPr>
      <xdr:spPr>
        <a:xfrm>
          <a:off x="4622800" y="617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44,593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171526</xdr:rowOff>
    </xdr:from>
    <xdr:to>
      <xdr:col>3</xdr:col>
      <xdr:colOff>955675</xdr:colOff>
      <xdr:row>34</xdr:row>
      <xdr:rowOff>273126</xdr:rowOff>
    </xdr:to>
    <xdr:sp macro="" textlink="">
      <xdr:nvSpPr>
        <xdr:cNvPr id="133" name="円/楕円 132"/>
        <xdr:cNvSpPr/>
      </xdr:nvSpPr>
      <xdr:spPr bwMode="auto">
        <a:xfrm>
          <a:off x="4254500" y="6438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283303</xdr:rowOff>
    </xdr:from>
    <xdr:ext cx="762000" cy="259045"/>
    <xdr:sp macro="" textlink="">
      <xdr:nvSpPr>
        <xdr:cNvPr id="134" name="テキスト ボックス 133"/>
        <xdr:cNvSpPr txBox="1"/>
      </xdr:nvSpPr>
      <xdr:spPr>
        <a:xfrm>
          <a:off x="3924300" y="620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43,330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90465</xdr:rowOff>
    </xdr:from>
    <xdr:to>
      <xdr:col>3</xdr:col>
      <xdr:colOff>257175</xdr:colOff>
      <xdr:row>34</xdr:row>
      <xdr:rowOff>192065</xdr:rowOff>
    </xdr:to>
    <xdr:sp macro="" textlink="">
      <xdr:nvSpPr>
        <xdr:cNvPr id="135" name="円/楕円 134"/>
        <xdr:cNvSpPr/>
      </xdr:nvSpPr>
      <xdr:spPr bwMode="auto">
        <a:xfrm>
          <a:off x="3556000" y="6357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202242</xdr:rowOff>
    </xdr:from>
    <xdr:ext cx="762000" cy="259045"/>
    <xdr:sp macro="" textlink="">
      <xdr:nvSpPr>
        <xdr:cNvPr id="136" name="テキスト ボックス 135"/>
        <xdr:cNvSpPr txBox="1"/>
      </xdr:nvSpPr>
      <xdr:spPr>
        <a:xfrm>
          <a:off x="3225800" y="612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46,876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109896</xdr:rowOff>
    </xdr:from>
    <xdr:to>
      <xdr:col>2</xdr:col>
      <xdr:colOff>692150</xdr:colOff>
      <xdr:row>34</xdr:row>
      <xdr:rowOff>211496</xdr:rowOff>
    </xdr:to>
    <xdr:sp macro="" textlink="">
      <xdr:nvSpPr>
        <xdr:cNvPr id="137" name="円/楕円 136"/>
        <xdr:cNvSpPr/>
      </xdr:nvSpPr>
      <xdr:spPr bwMode="auto">
        <a:xfrm>
          <a:off x="2857500" y="6377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221673</xdr:rowOff>
    </xdr:from>
    <xdr:ext cx="762000" cy="259045"/>
    <xdr:sp macro="" textlink="">
      <xdr:nvSpPr>
        <xdr:cNvPr id="138" name="テキスト ボックス 137"/>
        <xdr:cNvSpPr txBox="1"/>
      </xdr:nvSpPr>
      <xdr:spPr>
        <a:xfrm>
          <a:off x="2527300" y="614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岐阜県飛騨市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25,127
25,003
792.53
19,151,302
17,961,080
1,106,027
11,344,098
19,481,975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39276</xdr:rowOff>
    </xdr:from>
    <xdr:to>
      <xdr:col>6</xdr:col>
      <xdr:colOff>511175</xdr:colOff>
      <xdr:row>31</xdr:row>
      <xdr:rowOff>46317</xdr:rowOff>
    </xdr:to>
    <xdr:cxnSp macro="">
      <xdr:nvCxnSpPr>
        <xdr:cNvPr id="59" name="直線コネクタ 58"/>
        <xdr:cNvCxnSpPr/>
      </xdr:nvCxnSpPr>
      <xdr:spPr>
        <a:xfrm flipV="1">
          <a:off x="3797300" y="5354226"/>
          <a:ext cx="8382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109961</xdr:rowOff>
    </xdr:from>
    <xdr:ext cx="534377" cy="259045"/>
    <xdr:sp macro="" textlink="">
      <xdr:nvSpPr>
        <xdr:cNvPr id="60" name="人件費平均値テキスト"/>
        <xdr:cNvSpPr txBox="1"/>
      </xdr:nvSpPr>
      <xdr:spPr>
        <a:xfrm>
          <a:off x="4686300" y="5939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46317</xdr:rowOff>
    </xdr:from>
    <xdr:to>
      <xdr:col>5</xdr:col>
      <xdr:colOff>358775</xdr:colOff>
      <xdr:row>31</xdr:row>
      <xdr:rowOff>100106</xdr:rowOff>
    </xdr:to>
    <xdr:cxnSp macro="">
      <xdr:nvCxnSpPr>
        <xdr:cNvPr id="62" name="直線コネクタ 61"/>
        <xdr:cNvCxnSpPr/>
      </xdr:nvCxnSpPr>
      <xdr:spPr>
        <a:xfrm flipV="1">
          <a:off x="2908300" y="5361267"/>
          <a:ext cx="889000" cy="5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137827</xdr:rowOff>
    </xdr:from>
    <xdr:ext cx="534377" cy="259045"/>
    <xdr:sp macro="" textlink="">
      <xdr:nvSpPr>
        <xdr:cNvPr id="64" name="テキスト ボックス 63"/>
        <xdr:cNvSpPr txBox="1"/>
      </xdr:nvSpPr>
      <xdr:spPr>
        <a:xfrm>
          <a:off x="3530111" y="596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100106</xdr:rowOff>
    </xdr:from>
    <xdr:to>
      <xdr:col>4</xdr:col>
      <xdr:colOff>155575</xdr:colOff>
      <xdr:row>32</xdr:row>
      <xdr:rowOff>71</xdr:rowOff>
    </xdr:to>
    <xdr:cxnSp macro="">
      <xdr:nvCxnSpPr>
        <xdr:cNvPr id="65" name="直線コネクタ 64"/>
        <xdr:cNvCxnSpPr/>
      </xdr:nvCxnSpPr>
      <xdr:spPr>
        <a:xfrm flipV="1">
          <a:off x="2019300" y="5415056"/>
          <a:ext cx="889000" cy="7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106091</xdr:rowOff>
    </xdr:from>
    <xdr:to>
      <xdr:col>4</xdr:col>
      <xdr:colOff>206375</xdr:colOff>
      <xdr:row>33</xdr:row>
      <xdr:rowOff>36241</xdr:rowOff>
    </xdr:to>
    <xdr:sp macro="" textlink="">
      <xdr:nvSpPr>
        <xdr:cNvPr id="66" name="フローチャート : 判断 65"/>
        <xdr:cNvSpPr/>
      </xdr:nvSpPr>
      <xdr:spPr>
        <a:xfrm>
          <a:off x="2857500" y="559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27368</xdr:rowOff>
    </xdr:from>
    <xdr:ext cx="534377" cy="259045"/>
    <xdr:sp macro="" textlink="">
      <xdr:nvSpPr>
        <xdr:cNvPr id="67" name="テキスト ボックス 66"/>
        <xdr:cNvSpPr txBox="1"/>
      </xdr:nvSpPr>
      <xdr:spPr>
        <a:xfrm>
          <a:off x="2641111" y="56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71</xdr:rowOff>
    </xdr:from>
    <xdr:to>
      <xdr:col>2</xdr:col>
      <xdr:colOff>638175</xdr:colOff>
      <xdr:row>32</xdr:row>
      <xdr:rowOff>29583</xdr:rowOff>
    </xdr:to>
    <xdr:cxnSp macro="">
      <xdr:nvCxnSpPr>
        <xdr:cNvPr id="68" name="直線コネクタ 67"/>
        <xdr:cNvCxnSpPr/>
      </xdr:nvCxnSpPr>
      <xdr:spPr>
        <a:xfrm flipV="1">
          <a:off x="1130300" y="5486471"/>
          <a:ext cx="889000" cy="2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130734</xdr:rowOff>
    </xdr:from>
    <xdr:to>
      <xdr:col>3</xdr:col>
      <xdr:colOff>3175</xdr:colOff>
      <xdr:row>33</xdr:row>
      <xdr:rowOff>60884</xdr:rowOff>
    </xdr:to>
    <xdr:sp macro="" textlink="">
      <xdr:nvSpPr>
        <xdr:cNvPr id="69" name="フローチャート : 判断 68"/>
        <xdr:cNvSpPr/>
      </xdr:nvSpPr>
      <xdr:spPr>
        <a:xfrm>
          <a:off x="1968500" y="56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52011</xdr:rowOff>
    </xdr:from>
    <xdr:ext cx="534377" cy="259045"/>
    <xdr:sp macro="" textlink="">
      <xdr:nvSpPr>
        <xdr:cNvPr id="70" name="テキスト ボックス 69"/>
        <xdr:cNvSpPr txBox="1"/>
      </xdr:nvSpPr>
      <xdr:spPr>
        <a:xfrm>
          <a:off x="1752111" y="57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91895</xdr:rowOff>
    </xdr:from>
    <xdr:to>
      <xdr:col>1</xdr:col>
      <xdr:colOff>485775</xdr:colOff>
      <xdr:row>33</xdr:row>
      <xdr:rowOff>22045</xdr:rowOff>
    </xdr:to>
    <xdr:sp macro="" textlink="">
      <xdr:nvSpPr>
        <xdr:cNvPr id="71" name="フローチャート : 判断 70"/>
        <xdr:cNvSpPr/>
      </xdr:nvSpPr>
      <xdr:spPr>
        <a:xfrm>
          <a:off x="1079500" y="5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13172</xdr:rowOff>
    </xdr:from>
    <xdr:ext cx="534377" cy="259045"/>
    <xdr:sp macro="" textlink="">
      <xdr:nvSpPr>
        <xdr:cNvPr id="72" name="テキスト ボックス 71"/>
        <xdr:cNvSpPr txBox="1"/>
      </xdr:nvSpPr>
      <xdr:spPr>
        <a:xfrm>
          <a:off x="863111" y="56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30</xdr:row>
      <xdr:rowOff>159926</xdr:rowOff>
    </xdr:from>
    <xdr:to>
      <xdr:col>6</xdr:col>
      <xdr:colOff>561975</xdr:colOff>
      <xdr:row>31</xdr:row>
      <xdr:rowOff>90076</xdr:rowOff>
    </xdr:to>
    <xdr:sp macro="" textlink="">
      <xdr:nvSpPr>
        <xdr:cNvPr id="78" name="円/楕円 77"/>
        <xdr:cNvSpPr/>
      </xdr:nvSpPr>
      <xdr:spPr>
        <a:xfrm>
          <a:off x="4584700" y="530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11353</xdr:rowOff>
    </xdr:from>
    <xdr:ext cx="534377" cy="259045"/>
    <xdr:sp macro="" textlink="">
      <xdr:nvSpPr>
        <xdr:cNvPr id="79" name="人件費該当値テキスト"/>
        <xdr:cNvSpPr txBox="1"/>
      </xdr:nvSpPr>
      <xdr:spPr>
        <a:xfrm>
          <a:off x="4686300" y="515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96,893</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166967</xdr:rowOff>
    </xdr:from>
    <xdr:to>
      <xdr:col>5</xdr:col>
      <xdr:colOff>409575</xdr:colOff>
      <xdr:row>31</xdr:row>
      <xdr:rowOff>97117</xdr:rowOff>
    </xdr:to>
    <xdr:sp macro="" textlink="">
      <xdr:nvSpPr>
        <xdr:cNvPr id="80" name="円/楕円 79"/>
        <xdr:cNvSpPr/>
      </xdr:nvSpPr>
      <xdr:spPr>
        <a:xfrm>
          <a:off x="3746500" y="531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113644</xdr:rowOff>
    </xdr:from>
    <xdr:ext cx="534377" cy="259045"/>
    <xdr:sp macro="" textlink="">
      <xdr:nvSpPr>
        <xdr:cNvPr id="81" name="テキスト ボックス 80"/>
        <xdr:cNvSpPr txBox="1"/>
      </xdr:nvSpPr>
      <xdr:spPr>
        <a:xfrm>
          <a:off x="3530111" y="50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96,585</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49306</xdr:rowOff>
    </xdr:from>
    <xdr:to>
      <xdr:col>4</xdr:col>
      <xdr:colOff>206375</xdr:colOff>
      <xdr:row>31</xdr:row>
      <xdr:rowOff>150906</xdr:rowOff>
    </xdr:to>
    <xdr:sp macro="" textlink="">
      <xdr:nvSpPr>
        <xdr:cNvPr id="82" name="円/楕円 81"/>
        <xdr:cNvSpPr/>
      </xdr:nvSpPr>
      <xdr:spPr>
        <a:xfrm>
          <a:off x="2857500" y="536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167433</xdr:rowOff>
    </xdr:from>
    <xdr:ext cx="534377" cy="259045"/>
    <xdr:sp macro="" textlink="">
      <xdr:nvSpPr>
        <xdr:cNvPr id="83" name="テキスト ボックス 82"/>
        <xdr:cNvSpPr txBox="1"/>
      </xdr:nvSpPr>
      <xdr:spPr>
        <a:xfrm>
          <a:off x="2641111" y="513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94,232</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120721</xdr:rowOff>
    </xdr:from>
    <xdr:to>
      <xdr:col>3</xdr:col>
      <xdr:colOff>3175</xdr:colOff>
      <xdr:row>32</xdr:row>
      <xdr:rowOff>50871</xdr:rowOff>
    </xdr:to>
    <xdr:sp macro="" textlink="">
      <xdr:nvSpPr>
        <xdr:cNvPr id="84" name="円/楕円 83"/>
        <xdr:cNvSpPr/>
      </xdr:nvSpPr>
      <xdr:spPr>
        <a:xfrm>
          <a:off x="1968500" y="543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67398</xdr:rowOff>
    </xdr:from>
    <xdr:ext cx="534377" cy="259045"/>
    <xdr:sp macro="" textlink="">
      <xdr:nvSpPr>
        <xdr:cNvPr id="85" name="テキスト ボックス 84"/>
        <xdr:cNvSpPr txBox="1"/>
      </xdr:nvSpPr>
      <xdr:spPr>
        <a:xfrm>
          <a:off x="1752111" y="521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91,108</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150233</xdr:rowOff>
    </xdr:from>
    <xdr:to>
      <xdr:col>1</xdr:col>
      <xdr:colOff>485775</xdr:colOff>
      <xdr:row>32</xdr:row>
      <xdr:rowOff>80383</xdr:rowOff>
    </xdr:to>
    <xdr:sp macro="" textlink="">
      <xdr:nvSpPr>
        <xdr:cNvPr id="86" name="円/楕円 85"/>
        <xdr:cNvSpPr/>
      </xdr:nvSpPr>
      <xdr:spPr>
        <a:xfrm>
          <a:off x="1079500" y="546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96910</xdr:rowOff>
    </xdr:from>
    <xdr:ext cx="534377" cy="259045"/>
    <xdr:sp macro="" textlink="">
      <xdr:nvSpPr>
        <xdr:cNvPr id="87" name="テキスト ボックス 86"/>
        <xdr:cNvSpPr txBox="1"/>
      </xdr:nvSpPr>
      <xdr:spPr>
        <a:xfrm>
          <a:off x="863111" y="524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120280</xdr:rowOff>
    </xdr:from>
    <xdr:to>
      <xdr:col>6</xdr:col>
      <xdr:colOff>511175</xdr:colOff>
      <xdr:row>56</xdr:row>
      <xdr:rowOff>154475</xdr:rowOff>
    </xdr:to>
    <xdr:cxnSp macro="">
      <xdr:nvCxnSpPr>
        <xdr:cNvPr id="116" name="直線コネクタ 115"/>
        <xdr:cNvCxnSpPr/>
      </xdr:nvCxnSpPr>
      <xdr:spPr>
        <a:xfrm>
          <a:off x="3797300" y="9721480"/>
          <a:ext cx="838200" cy="3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50300</xdr:rowOff>
    </xdr:from>
    <xdr:ext cx="534377" cy="259045"/>
    <xdr:sp macro="" textlink="">
      <xdr:nvSpPr>
        <xdr:cNvPr id="117" name="物件費平均値テキスト"/>
        <xdr:cNvSpPr txBox="1"/>
      </xdr:nvSpPr>
      <xdr:spPr>
        <a:xfrm>
          <a:off x="4686300" y="9822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120280</xdr:rowOff>
    </xdr:from>
    <xdr:to>
      <xdr:col>5</xdr:col>
      <xdr:colOff>358775</xdr:colOff>
      <xdr:row>57</xdr:row>
      <xdr:rowOff>6617</xdr:rowOff>
    </xdr:to>
    <xdr:cxnSp macro="">
      <xdr:nvCxnSpPr>
        <xdr:cNvPr id="119" name="直線コネクタ 118"/>
        <xdr:cNvCxnSpPr/>
      </xdr:nvCxnSpPr>
      <xdr:spPr>
        <a:xfrm flipV="1">
          <a:off x="2908300" y="9721480"/>
          <a:ext cx="889000" cy="5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161944</xdr:rowOff>
    </xdr:from>
    <xdr:ext cx="534377" cy="259045"/>
    <xdr:sp macro="" textlink="">
      <xdr:nvSpPr>
        <xdr:cNvPr id="121" name="テキスト ボックス 120"/>
        <xdr:cNvSpPr txBox="1"/>
      </xdr:nvSpPr>
      <xdr:spPr>
        <a:xfrm>
          <a:off x="3530111" y="99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6617</xdr:rowOff>
    </xdr:from>
    <xdr:to>
      <xdr:col>4</xdr:col>
      <xdr:colOff>155575</xdr:colOff>
      <xdr:row>57</xdr:row>
      <xdr:rowOff>31104</xdr:rowOff>
    </xdr:to>
    <xdr:cxnSp macro="">
      <xdr:nvCxnSpPr>
        <xdr:cNvPr id="122" name="直線コネクタ 121"/>
        <xdr:cNvCxnSpPr/>
      </xdr:nvCxnSpPr>
      <xdr:spPr>
        <a:xfrm flipV="1">
          <a:off x="2019300" y="9779267"/>
          <a:ext cx="889000" cy="2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76624</xdr:rowOff>
    </xdr:from>
    <xdr:to>
      <xdr:col>4</xdr:col>
      <xdr:colOff>206375</xdr:colOff>
      <xdr:row>58</xdr:row>
      <xdr:rowOff>6774</xdr:rowOff>
    </xdr:to>
    <xdr:sp macro="" textlink="">
      <xdr:nvSpPr>
        <xdr:cNvPr id="123" name="フローチャート : 判断 122"/>
        <xdr:cNvSpPr/>
      </xdr:nvSpPr>
      <xdr:spPr>
        <a:xfrm>
          <a:off x="2857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169351</xdr:rowOff>
    </xdr:from>
    <xdr:ext cx="534377" cy="259045"/>
    <xdr:sp macro="" textlink="">
      <xdr:nvSpPr>
        <xdr:cNvPr id="124" name="テキスト ボックス 123"/>
        <xdr:cNvSpPr txBox="1"/>
      </xdr:nvSpPr>
      <xdr:spPr>
        <a:xfrm>
          <a:off x="2641111" y="994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31104</xdr:rowOff>
    </xdr:from>
    <xdr:to>
      <xdr:col>2</xdr:col>
      <xdr:colOff>638175</xdr:colOff>
      <xdr:row>57</xdr:row>
      <xdr:rowOff>39897</xdr:rowOff>
    </xdr:to>
    <xdr:cxnSp macro="">
      <xdr:nvCxnSpPr>
        <xdr:cNvPr id="125" name="直線コネクタ 124"/>
        <xdr:cNvCxnSpPr/>
      </xdr:nvCxnSpPr>
      <xdr:spPr>
        <a:xfrm flipV="1">
          <a:off x="1130300" y="9803754"/>
          <a:ext cx="889000" cy="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82827</xdr:rowOff>
    </xdr:from>
    <xdr:to>
      <xdr:col>3</xdr:col>
      <xdr:colOff>3175</xdr:colOff>
      <xdr:row>58</xdr:row>
      <xdr:rowOff>12977</xdr:rowOff>
    </xdr:to>
    <xdr:sp macro="" textlink="">
      <xdr:nvSpPr>
        <xdr:cNvPr id="126" name="フローチャート : 判断 125"/>
        <xdr:cNvSpPr/>
      </xdr:nvSpPr>
      <xdr:spPr>
        <a:xfrm>
          <a:off x="1968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4104</xdr:rowOff>
    </xdr:from>
    <xdr:ext cx="534377" cy="259045"/>
    <xdr:sp macro="" textlink="">
      <xdr:nvSpPr>
        <xdr:cNvPr id="127" name="テキスト ボックス 126"/>
        <xdr:cNvSpPr txBox="1"/>
      </xdr:nvSpPr>
      <xdr:spPr>
        <a:xfrm>
          <a:off x="1752111" y="994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81893</xdr:rowOff>
    </xdr:from>
    <xdr:to>
      <xdr:col>1</xdr:col>
      <xdr:colOff>485775</xdr:colOff>
      <xdr:row>58</xdr:row>
      <xdr:rowOff>12043</xdr:rowOff>
    </xdr:to>
    <xdr:sp macro="" textlink="">
      <xdr:nvSpPr>
        <xdr:cNvPr id="128" name="フローチャート : 判断 127"/>
        <xdr:cNvSpPr/>
      </xdr:nvSpPr>
      <xdr:spPr>
        <a:xfrm>
          <a:off x="1079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3170</xdr:rowOff>
    </xdr:from>
    <xdr:ext cx="534377" cy="259045"/>
    <xdr:sp macro="" textlink="">
      <xdr:nvSpPr>
        <xdr:cNvPr id="129" name="テキスト ボックス 128"/>
        <xdr:cNvSpPr txBox="1"/>
      </xdr:nvSpPr>
      <xdr:spPr>
        <a:xfrm>
          <a:off x="863111" y="994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103675</xdr:rowOff>
    </xdr:from>
    <xdr:to>
      <xdr:col>6</xdr:col>
      <xdr:colOff>561975</xdr:colOff>
      <xdr:row>57</xdr:row>
      <xdr:rowOff>33825</xdr:rowOff>
    </xdr:to>
    <xdr:sp macro="" textlink="">
      <xdr:nvSpPr>
        <xdr:cNvPr id="135" name="円/楕円 134"/>
        <xdr:cNvSpPr/>
      </xdr:nvSpPr>
      <xdr:spPr>
        <a:xfrm>
          <a:off x="4584700" y="970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126552</xdr:rowOff>
    </xdr:from>
    <xdr:ext cx="599010" cy="259045"/>
    <xdr:sp macro="" textlink="">
      <xdr:nvSpPr>
        <xdr:cNvPr id="136" name="物件費該当値テキスト"/>
        <xdr:cNvSpPr txBox="1"/>
      </xdr:nvSpPr>
      <xdr:spPr>
        <a:xfrm>
          <a:off x="4686300" y="955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106,122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69480</xdr:rowOff>
    </xdr:from>
    <xdr:to>
      <xdr:col>5</xdr:col>
      <xdr:colOff>409575</xdr:colOff>
      <xdr:row>56</xdr:row>
      <xdr:rowOff>171080</xdr:rowOff>
    </xdr:to>
    <xdr:sp macro="" textlink="">
      <xdr:nvSpPr>
        <xdr:cNvPr id="137" name="円/楕円 136"/>
        <xdr:cNvSpPr/>
      </xdr:nvSpPr>
      <xdr:spPr>
        <a:xfrm>
          <a:off x="3746500" y="967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16157</xdr:rowOff>
    </xdr:from>
    <xdr:ext cx="599010" cy="259045"/>
    <xdr:sp macro="" textlink="">
      <xdr:nvSpPr>
        <xdr:cNvPr id="138" name="テキスト ボックス 137"/>
        <xdr:cNvSpPr txBox="1"/>
      </xdr:nvSpPr>
      <xdr:spPr>
        <a:xfrm>
          <a:off x="3497794" y="9445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115,097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127267</xdr:rowOff>
    </xdr:from>
    <xdr:to>
      <xdr:col>4</xdr:col>
      <xdr:colOff>206375</xdr:colOff>
      <xdr:row>57</xdr:row>
      <xdr:rowOff>57417</xdr:rowOff>
    </xdr:to>
    <xdr:sp macro="" textlink="">
      <xdr:nvSpPr>
        <xdr:cNvPr id="139" name="円/楕円 138"/>
        <xdr:cNvSpPr/>
      </xdr:nvSpPr>
      <xdr:spPr>
        <a:xfrm>
          <a:off x="2857500" y="972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73944</xdr:rowOff>
    </xdr:from>
    <xdr:ext cx="534377" cy="259045"/>
    <xdr:sp macro="" textlink="">
      <xdr:nvSpPr>
        <xdr:cNvPr id="140" name="テキスト ボックス 139"/>
        <xdr:cNvSpPr txBox="1"/>
      </xdr:nvSpPr>
      <xdr:spPr>
        <a:xfrm>
          <a:off x="2641111" y="950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99,930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151754</xdr:rowOff>
    </xdr:from>
    <xdr:to>
      <xdr:col>3</xdr:col>
      <xdr:colOff>3175</xdr:colOff>
      <xdr:row>57</xdr:row>
      <xdr:rowOff>81904</xdr:rowOff>
    </xdr:to>
    <xdr:sp macro="" textlink="">
      <xdr:nvSpPr>
        <xdr:cNvPr id="141" name="円/楕円 140"/>
        <xdr:cNvSpPr/>
      </xdr:nvSpPr>
      <xdr:spPr>
        <a:xfrm>
          <a:off x="1968500" y="975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98431</xdr:rowOff>
    </xdr:from>
    <xdr:ext cx="534377" cy="259045"/>
    <xdr:sp macro="" textlink="">
      <xdr:nvSpPr>
        <xdr:cNvPr id="142" name="テキスト ボックス 141"/>
        <xdr:cNvSpPr txBox="1"/>
      </xdr:nvSpPr>
      <xdr:spPr>
        <a:xfrm>
          <a:off x="1752111" y="952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93,503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160547</xdr:rowOff>
    </xdr:from>
    <xdr:to>
      <xdr:col>1</xdr:col>
      <xdr:colOff>485775</xdr:colOff>
      <xdr:row>57</xdr:row>
      <xdr:rowOff>90697</xdr:rowOff>
    </xdr:to>
    <xdr:sp macro="" textlink="">
      <xdr:nvSpPr>
        <xdr:cNvPr id="143" name="円/楕円 142"/>
        <xdr:cNvSpPr/>
      </xdr:nvSpPr>
      <xdr:spPr>
        <a:xfrm>
          <a:off x="1079500" y="976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107224</xdr:rowOff>
    </xdr:from>
    <xdr:ext cx="534377" cy="259045"/>
    <xdr:sp macro="" textlink="">
      <xdr:nvSpPr>
        <xdr:cNvPr id="144" name="テキスト ボックス 143"/>
        <xdr:cNvSpPr txBox="1"/>
      </xdr:nvSpPr>
      <xdr:spPr>
        <a:xfrm>
          <a:off x="863111" y="953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164694</xdr:rowOff>
    </xdr:from>
    <xdr:to>
      <xdr:col>6</xdr:col>
      <xdr:colOff>511175</xdr:colOff>
      <xdr:row>77</xdr:row>
      <xdr:rowOff>19952</xdr:rowOff>
    </xdr:to>
    <xdr:cxnSp macro="">
      <xdr:nvCxnSpPr>
        <xdr:cNvPr id="173" name="直線コネクタ 172"/>
        <xdr:cNvCxnSpPr/>
      </xdr:nvCxnSpPr>
      <xdr:spPr>
        <a:xfrm flipV="1">
          <a:off x="3797300" y="12680544"/>
          <a:ext cx="838200" cy="54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98835</xdr:rowOff>
    </xdr:from>
    <xdr:ext cx="469744" cy="259045"/>
    <xdr:sp macro="" textlink="">
      <xdr:nvSpPr>
        <xdr:cNvPr id="174" name="維持補修費平均値テキスト"/>
        <xdr:cNvSpPr txBox="1"/>
      </xdr:nvSpPr>
      <xdr:spPr>
        <a:xfrm>
          <a:off x="4686300" y="13300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136347</xdr:rowOff>
    </xdr:from>
    <xdr:to>
      <xdr:col>5</xdr:col>
      <xdr:colOff>358775</xdr:colOff>
      <xdr:row>77</xdr:row>
      <xdr:rowOff>19952</xdr:rowOff>
    </xdr:to>
    <xdr:cxnSp macro="">
      <xdr:nvCxnSpPr>
        <xdr:cNvPr id="176" name="直線コネクタ 175"/>
        <xdr:cNvCxnSpPr/>
      </xdr:nvCxnSpPr>
      <xdr:spPr>
        <a:xfrm>
          <a:off x="2908300" y="12652197"/>
          <a:ext cx="889000" cy="56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45496</xdr:rowOff>
    </xdr:from>
    <xdr:ext cx="469744" cy="259045"/>
    <xdr:sp macro="" textlink="">
      <xdr:nvSpPr>
        <xdr:cNvPr id="178" name="テキスト ボックス 177"/>
        <xdr:cNvSpPr txBox="1"/>
      </xdr:nvSpPr>
      <xdr:spPr>
        <a:xfrm>
          <a:off x="3562427" y="1341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136347</xdr:rowOff>
    </xdr:from>
    <xdr:to>
      <xdr:col>4</xdr:col>
      <xdr:colOff>155575</xdr:colOff>
      <xdr:row>76</xdr:row>
      <xdr:rowOff>17932</xdr:rowOff>
    </xdr:to>
    <xdr:cxnSp macro="">
      <xdr:nvCxnSpPr>
        <xdr:cNvPr id="179" name="直線コネクタ 178"/>
        <xdr:cNvCxnSpPr/>
      </xdr:nvCxnSpPr>
      <xdr:spPr>
        <a:xfrm flipV="1">
          <a:off x="2019300" y="12652197"/>
          <a:ext cx="889000" cy="39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77355</xdr:rowOff>
    </xdr:from>
    <xdr:to>
      <xdr:col>4</xdr:col>
      <xdr:colOff>206375</xdr:colOff>
      <xdr:row>78</xdr:row>
      <xdr:rowOff>7505</xdr:rowOff>
    </xdr:to>
    <xdr:sp macro="" textlink="">
      <xdr:nvSpPr>
        <xdr:cNvPr id="180" name="フローチャート : 判断 179"/>
        <xdr:cNvSpPr/>
      </xdr:nvSpPr>
      <xdr:spPr>
        <a:xfrm>
          <a:off x="2857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170082</xdr:rowOff>
    </xdr:from>
    <xdr:ext cx="469744" cy="259045"/>
    <xdr:sp macro="" textlink="">
      <xdr:nvSpPr>
        <xdr:cNvPr id="181" name="テキスト ボックス 180"/>
        <xdr:cNvSpPr txBox="1"/>
      </xdr:nvSpPr>
      <xdr:spPr>
        <a:xfrm>
          <a:off x="2673427" y="1337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5587</xdr:rowOff>
    </xdr:from>
    <xdr:to>
      <xdr:col>2</xdr:col>
      <xdr:colOff>638175</xdr:colOff>
      <xdr:row>76</xdr:row>
      <xdr:rowOff>17932</xdr:rowOff>
    </xdr:to>
    <xdr:cxnSp macro="">
      <xdr:nvCxnSpPr>
        <xdr:cNvPr id="182" name="直線コネクタ 181"/>
        <xdr:cNvCxnSpPr/>
      </xdr:nvCxnSpPr>
      <xdr:spPr>
        <a:xfrm>
          <a:off x="1130300" y="13035787"/>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106731</xdr:rowOff>
    </xdr:from>
    <xdr:to>
      <xdr:col>3</xdr:col>
      <xdr:colOff>3175</xdr:colOff>
      <xdr:row>78</xdr:row>
      <xdr:rowOff>36881</xdr:rowOff>
    </xdr:to>
    <xdr:sp macro="" textlink="">
      <xdr:nvSpPr>
        <xdr:cNvPr id="183" name="フローチャート : 判断 182"/>
        <xdr:cNvSpPr/>
      </xdr:nvSpPr>
      <xdr:spPr>
        <a:xfrm>
          <a:off x="1968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28008</xdr:rowOff>
    </xdr:from>
    <xdr:ext cx="469744" cy="259045"/>
    <xdr:sp macro="" textlink="">
      <xdr:nvSpPr>
        <xdr:cNvPr id="184" name="テキスト ボックス 183"/>
        <xdr:cNvSpPr txBox="1"/>
      </xdr:nvSpPr>
      <xdr:spPr>
        <a:xfrm>
          <a:off x="1784427" y="1340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103682</xdr:rowOff>
    </xdr:from>
    <xdr:to>
      <xdr:col>1</xdr:col>
      <xdr:colOff>485775</xdr:colOff>
      <xdr:row>78</xdr:row>
      <xdr:rowOff>33832</xdr:rowOff>
    </xdr:to>
    <xdr:sp macro="" textlink="">
      <xdr:nvSpPr>
        <xdr:cNvPr id="185" name="フローチャート : 判断 184"/>
        <xdr:cNvSpPr/>
      </xdr:nvSpPr>
      <xdr:spPr>
        <a:xfrm>
          <a:off x="1079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24959</xdr:rowOff>
    </xdr:from>
    <xdr:ext cx="469744" cy="259045"/>
    <xdr:sp macro="" textlink="">
      <xdr:nvSpPr>
        <xdr:cNvPr id="186" name="テキスト ボックス 185"/>
        <xdr:cNvSpPr txBox="1"/>
      </xdr:nvSpPr>
      <xdr:spPr>
        <a:xfrm>
          <a:off x="895427" y="1339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113894</xdr:rowOff>
    </xdr:from>
    <xdr:to>
      <xdr:col>6</xdr:col>
      <xdr:colOff>561975</xdr:colOff>
      <xdr:row>74</xdr:row>
      <xdr:rowOff>44044</xdr:rowOff>
    </xdr:to>
    <xdr:sp macro="" textlink="">
      <xdr:nvSpPr>
        <xdr:cNvPr id="192" name="円/楕円 191"/>
        <xdr:cNvSpPr/>
      </xdr:nvSpPr>
      <xdr:spPr>
        <a:xfrm>
          <a:off x="4584700" y="1262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136771</xdr:rowOff>
    </xdr:from>
    <xdr:ext cx="534377" cy="259045"/>
    <xdr:sp macro="" textlink="">
      <xdr:nvSpPr>
        <xdr:cNvPr id="193" name="維持補修費該当値テキスト"/>
        <xdr:cNvSpPr txBox="1"/>
      </xdr:nvSpPr>
      <xdr:spPr>
        <a:xfrm>
          <a:off x="4686300" y="1248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23,844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140602</xdr:rowOff>
    </xdr:from>
    <xdr:to>
      <xdr:col>5</xdr:col>
      <xdr:colOff>409575</xdr:colOff>
      <xdr:row>77</xdr:row>
      <xdr:rowOff>70752</xdr:rowOff>
    </xdr:to>
    <xdr:sp macro="" textlink="">
      <xdr:nvSpPr>
        <xdr:cNvPr id="194" name="円/楕円 193"/>
        <xdr:cNvSpPr/>
      </xdr:nvSpPr>
      <xdr:spPr>
        <a:xfrm>
          <a:off x="3746500" y="131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87278</xdr:rowOff>
    </xdr:from>
    <xdr:ext cx="469744" cy="259045"/>
    <xdr:sp macro="" textlink="">
      <xdr:nvSpPr>
        <xdr:cNvPr id="195" name="テキスト ボックス 194"/>
        <xdr:cNvSpPr txBox="1"/>
      </xdr:nvSpPr>
      <xdr:spPr>
        <a:xfrm>
          <a:off x="3562427" y="1294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9,643</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85547</xdr:rowOff>
    </xdr:from>
    <xdr:to>
      <xdr:col>4</xdr:col>
      <xdr:colOff>206375</xdr:colOff>
      <xdr:row>74</xdr:row>
      <xdr:rowOff>15697</xdr:rowOff>
    </xdr:to>
    <xdr:sp macro="" textlink="">
      <xdr:nvSpPr>
        <xdr:cNvPr id="196" name="円/楕円 195"/>
        <xdr:cNvSpPr/>
      </xdr:nvSpPr>
      <xdr:spPr>
        <a:xfrm>
          <a:off x="2857500" y="1260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32224</xdr:rowOff>
    </xdr:from>
    <xdr:ext cx="534377" cy="259045"/>
    <xdr:sp macro="" textlink="">
      <xdr:nvSpPr>
        <xdr:cNvPr id="197" name="テキスト ボックス 196"/>
        <xdr:cNvSpPr txBox="1"/>
      </xdr:nvSpPr>
      <xdr:spPr>
        <a:xfrm>
          <a:off x="2641111" y="1237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138582</xdr:rowOff>
    </xdr:from>
    <xdr:to>
      <xdr:col>3</xdr:col>
      <xdr:colOff>3175</xdr:colOff>
      <xdr:row>76</xdr:row>
      <xdr:rowOff>68732</xdr:rowOff>
    </xdr:to>
    <xdr:sp macro="" textlink="">
      <xdr:nvSpPr>
        <xdr:cNvPr id="198" name="円/楕円 197"/>
        <xdr:cNvSpPr/>
      </xdr:nvSpPr>
      <xdr:spPr>
        <a:xfrm>
          <a:off x="1968500" y="1299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85259</xdr:rowOff>
    </xdr:from>
    <xdr:ext cx="534377" cy="259045"/>
    <xdr:sp macro="" textlink="">
      <xdr:nvSpPr>
        <xdr:cNvPr id="199" name="テキスト ボックス 198"/>
        <xdr:cNvSpPr txBox="1"/>
      </xdr:nvSpPr>
      <xdr:spPr>
        <a:xfrm>
          <a:off x="1752111" y="1277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126238</xdr:rowOff>
    </xdr:from>
    <xdr:to>
      <xdr:col>1</xdr:col>
      <xdr:colOff>485775</xdr:colOff>
      <xdr:row>76</xdr:row>
      <xdr:rowOff>56387</xdr:rowOff>
    </xdr:to>
    <xdr:sp macro="" textlink="">
      <xdr:nvSpPr>
        <xdr:cNvPr id="200" name="円/楕円 199"/>
        <xdr:cNvSpPr/>
      </xdr:nvSpPr>
      <xdr:spPr>
        <a:xfrm>
          <a:off x="1079500" y="129849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72915</xdr:rowOff>
    </xdr:from>
    <xdr:ext cx="534377" cy="259045"/>
    <xdr:sp macro="" textlink="">
      <xdr:nvSpPr>
        <xdr:cNvPr id="201" name="テキスト ボックス 200"/>
        <xdr:cNvSpPr txBox="1"/>
      </xdr:nvSpPr>
      <xdr:spPr>
        <a:xfrm>
          <a:off x="863111" y="1276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132671</xdr:rowOff>
    </xdr:from>
    <xdr:to>
      <xdr:col>6</xdr:col>
      <xdr:colOff>511175</xdr:colOff>
      <xdr:row>96</xdr:row>
      <xdr:rowOff>10561</xdr:rowOff>
    </xdr:to>
    <xdr:cxnSp macro="">
      <xdr:nvCxnSpPr>
        <xdr:cNvPr id="231" name="直線コネクタ 230"/>
        <xdr:cNvCxnSpPr/>
      </xdr:nvCxnSpPr>
      <xdr:spPr>
        <a:xfrm flipV="1">
          <a:off x="3797300" y="16420421"/>
          <a:ext cx="838200" cy="4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10561</xdr:rowOff>
    </xdr:from>
    <xdr:to>
      <xdr:col>5</xdr:col>
      <xdr:colOff>358775</xdr:colOff>
      <xdr:row>96</xdr:row>
      <xdr:rowOff>44335</xdr:rowOff>
    </xdr:to>
    <xdr:cxnSp macro="">
      <xdr:nvCxnSpPr>
        <xdr:cNvPr id="234" name="直線コネクタ 233"/>
        <xdr:cNvCxnSpPr/>
      </xdr:nvCxnSpPr>
      <xdr:spPr>
        <a:xfrm flipV="1">
          <a:off x="2908300" y="16469761"/>
          <a:ext cx="889000" cy="3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143857</xdr:rowOff>
    </xdr:from>
    <xdr:ext cx="534377" cy="259045"/>
    <xdr:sp macro="" textlink="">
      <xdr:nvSpPr>
        <xdr:cNvPr id="236" name="テキスト ボックス 235"/>
        <xdr:cNvSpPr txBox="1"/>
      </xdr:nvSpPr>
      <xdr:spPr>
        <a:xfrm>
          <a:off x="3530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44335</xdr:rowOff>
    </xdr:from>
    <xdr:to>
      <xdr:col>4</xdr:col>
      <xdr:colOff>155575</xdr:colOff>
      <xdr:row>96</xdr:row>
      <xdr:rowOff>118554</xdr:rowOff>
    </xdr:to>
    <xdr:cxnSp macro="">
      <xdr:nvCxnSpPr>
        <xdr:cNvPr id="237" name="直線コネクタ 236"/>
        <xdr:cNvCxnSpPr/>
      </xdr:nvCxnSpPr>
      <xdr:spPr>
        <a:xfrm flipV="1">
          <a:off x="2019300" y="16503535"/>
          <a:ext cx="889000" cy="7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149003</xdr:rowOff>
    </xdr:from>
    <xdr:to>
      <xdr:col>4</xdr:col>
      <xdr:colOff>206375</xdr:colOff>
      <xdr:row>94</xdr:row>
      <xdr:rowOff>79153</xdr:rowOff>
    </xdr:to>
    <xdr:sp macro="" textlink="">
      <xdr:nvSpPr>
        <xdr:cNvPr id="238" name="フローチャート : 判断 237"/>
        <xdr:cNvSpPr/>
      </xdr:nvSpPr>
      <xdr:spPr>
        <a:xfrm>
          <a:off x="2857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95680</xdr:rowOff>
    </xdr:from>
    <xdr:ext cx="534377" cy="259045"/>
    <xdr:sp macro="" textlink="">
      <xdr:nvSpPr>
        <xdr:cNvPr id="239" name="テキスト ボックス 238"/>
        <xdr:cNvSpPr txBox="1"/>
      </xdr:nvSpPr>
      <xdr:spPr>
        <a:xfrm>
          <a:off x="2641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118554</xdr:rowOff>
    </xdr:from>
    <xdr:to>
      <xdr:col>2</xdr:col>
      <xdr:colOff>638175</xdr:colOff>
      <xdr:row>97</xdr:row>
      <xdr:rowOff>46526</xdr:rowOff>
    </xdr:to>
    <xdr:cxnSp macro="">
      <xdr:nvCxnSpPr>
        <xdr:cNvPr id="240" name="直線コネクタ 239"/>
        <xdr:cNvCxnSpPr/>
      </xdr:nvCxnSpPr>
      <xdr:spPr>
        <a:xfrm flipV="1">
          <a:off x="1130300" y="16577754"/>
          <a:ext cx="889000" cy="9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92881</xdr:rowOff>
    </xdr:from>
    <xdr:to>
      <xdr:col>3</xdr:col>
      <xdr:colOff>3175</xdr:colOff>
      <xdr:row>95</xdr:row>
      <xdr:rowOff>23031</xdr:rowOff>
    </xdr:to>
    <xdr:sp macro="" textlink="">
      <xdr:nvSpPr>
        <xdr:cNvPr id="241" name="フローチャート : 判断 240"/>
        <xdr:cNvSpPr/>
      </xdr:nvSpPr>
      <xdr:spPr>
        <a:xfrm>
          <a:off x="1968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39558</xdr:rowOff>
    </xdr:from>
    <xdr:ext cx="534377" cy="259045"/>
    <xdr:sp macro="" textlink="">
      <xdr:nvSpPr>
        <xdr:cNvPr id="242" name="テキスト ボックス 241"/>
        <xdr:cNvSpPr txBox="1"/>
      </xdr:nvSpPr>
      <xdr:spPr>
        <a:xfrm>
          <a:off x="1752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129915</xdr:rowOff>
    </xdr:from>
    <xdr:to>
      <xdr:col>1</xdr:col>
      <xdr:colOff>485775</xdr:colOff>
      <xdr:row>95</xdr:row>
      <xdr:rowOff>60065</xdr:rowOff>
    </xdr:to>
    <xdr:sp macro="" textlink="">
      <xdr:nvSpPr>
        <xdr:cNvPr id="243" name="フローチャート : 判断 242"/>
        <xdr:cNvSpPr/>
      </xdr:nvSpPr>
      <xdr:spPr>
        <a:xfrm>
          <a:off x="1079500" y="162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76592</xdr:rowOff>
    </xdr:from>
    <xdr:ext cx="534377" cy="259045"/>
    <xdr:sp macro="" textlink="">
      <xdr:nvSpPr>
        <xdr:cNvPr id="244" name="テキスト ボックス 243"/>
        <xdr:cNvSpPr txBox="1"/>
      </xdr:nvSpPr>
      <xdr:spPr>
        <a:xfrm>
          <a:off x="863111" y="160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81871</xdr:rowOff>
    </xdr:from>
    <xdr:to>
      <xdr:col>6</xdr:col>
      <xdr:colOff>561975</xdr:colOff>
      <xdr:row>96</xdr:row>
      <xdr:rowOff>12021</xdr:rowOff>
    </xdr:to>
    <xdr:sp macro="" textlink="">
      <xdr:nvSpPr>
        <xdr:cNvPr id="250" name="円/楕円 249"/>
        <xdr:cNvSpPr/>
      </xdr:nvSpPr>
      <xdr:spPr>
        <a:xfrm>
          <a:off x="4584700" y="1636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60298</xdr:rowOff>
    </xdr:from>
    <xdr:ext cx="534377" cy="259045"/>
    <xdr:sp macro="" textlink="">
      <xdr:nvSpPr>
        <xdr:cNvPr id="251" name="扶助費該当値テキスト"/>
        <xdr:cNvSpPr txBox="1"/>
      </xdr:nvSpPr>
      <xdr:spPr>
        <a:xfrm>
          <a:off x="4686300" y="1634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71,369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131211</xdr:rowOff>
    </xdr:from>
    <xdr:to>
      <xdr:col>5</xdr:col>
      <xdr:colOff>409575</xdr:colOff>
      <xdr:row>96</xdr:row>
      <xdr:rowOff>61361</xdr:rowOff>
    </xdr:to>
    <xdr:sp macro="" textlink="">
      <xdr:nvSpPr>
        <xdr:cNvPr id="252" name="円/楕円 251"/>
        <xdr:cNvSpPr/>
      </xdr:nvSpPr>
      <xdr:spPr>
        <a:xfrm>
          <a:off x="3746500" y="1641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52488</xdr:rowOff>
    </xdr:from>
    <xdr:ext cx="534377" cy="259045"/>
    <xdr:sp macro="" textlink="">
      <xdr:nvSpPr>
        <xdr:cNvPr id="253" name="テキスト ボックス 252"/>
        <xdr:cNvSpPr txBox="1"/>
      </xdr:nvSpPr>
      <xdr:spPr>
        <a:xfrm>
          <a:off x="3530111" y="1651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68,779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164985</xdr:rowOff>
    </xdr:from>
    <xdr:to>
      <xdr:col>4</xdr:col>
      <xdr:colOff>206375</xdr:colOff>
      <xdr:row>96</xdr:row>
      <xdr:rowOff>95135</xdr:rowOff>
    </xdr:to>
    <xdr:sp macro="" textlink="">
      <xdr:nvSpPr>
        <xdr:cNvPr id="254" name="円/楕円 253"/>
        <xdr:cNvSpPr/>
      </xdr:nvSpPr>
      <xdr:spPr>
        <a:xfrm>
          <a:off x="2857500" y="1645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86262</xdr:rowOff>
    </xdr:from>
    <xdr:ext cx="534377" cy="259045"/>
    <xdr:sp macro="" textlink="">
      <xdr:nvSpPr>
        <xdr:cNvPr id="255" name="テキスト ボックス 254"/>
        <xdr:cNvSpPr txBox="1"/>
      </xdr:nvSpPr>
      <xdr:spPr>
        <a:xfrm>
          <a:off x="2641111" y="1654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67,006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67754</xdr:rowOff>
    </xdr:from>
    <xdr:to>
      <xdr:col>3</xdr:col>
      <xdr:colOff>3175</xdr:colOff>
      <xdr:row>96</xdr:row>
      <xdr:rowOff>169354</xdr:rowOff>
    </xdr:to>
    <xdr:sp macro="" textlink="">
      <xdr:nvSpPr>
        <xdr:cNvPr id="256" name="円/楕円 255"/>
        <xdr:cNvSpPr/>
      </xdr:nvSpPr>
      <xdr:spPr>
        <a:xfrm>
          <a:off x="1968500" y="1652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160481</xdr:rowOff>
    </xdr:from>
    <xdr:ext cx="534377" cy="259045"/>
    <xdr:sp macro="" textlink="">
      <xdr:nvSpPr>
        <xdr:cNvPr id="257" name="テキスト ボックス 256"/>
        <xdr:cNvSpPr txBox="1"/>
      </xdr:nvSpPr>
      <xdr:spPr>
        <a:xfrm>
          <a:off x="1752111" y="1661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63,110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167176</xdr:rowOff>
    </xdr:from>
    <xdr:to>
      <xdr:col>1</xdr:col>
      <xdr:colOff>485775</xdr:colOff>
      <xdr:row>97</xdr:row>
      <xdr:rowOff>97326</xdr:rowOff>
    </xdr:to>
    <xdr:sp macro="" textlink="">
      <xdr:nvSpPr>
        <xdr:cNvPr id="258" name="円/楕円 257"/>
        <xdr:cNvSpPr/>
      </xdr:nvSpPr>
      <xdr:spPr>
        <a:xfrm>
          <a:off x="1079500" y="1662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88453</xdr:rowOff>
    </xdr:from>
    <xdr:ext cx="534377" cy="259045"/>
    <xdr:sp macro="" textlink="">
      <xdr:nvSpPr>
        <xdr:cNvPr id="259" name="テキスト ボックス 258"/>
        <xdr:cNvSpPr txBox="1"/>
      </xdr:nvSpPr>
      <xdr:spPr>
        <a:xfrm>
          <a:off x="863111" y="1671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144152</xdr:rowOff>
    </xdr:from>
    <xdr:to>
      <xdr:col>15</xdr:col>
      <xdr:colOff>180975</xdr:colOff>
      <xdr:row>35</xdr:row>
      <xdr:rowOff>170017</xdr:rowOff>
    </xdr:to>
    <xdr:cxnSp macro="">
      <xdr:nvCxnSpPr>
        <xdr:cNvPr id="290" name="直線コネクタ 289"/>
        <xdr:cNvCxnSpPr/>
      </xdr:nvCxnSpPr>
      <xdr:spPr>
        <a:xfrm flipV="1">
          <a:off x="9639300" y="6144902"/>
          <a:ext cx="838200" cy="2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80564</xdr:rowOff>
    </xdr:from>
    <xdr:ext cx="534377" cy="259045"/>
    <xdr:sp macro="" textlink="">
      <xdr:nvSpPr>
        <xdr:cNvPr id="291" name="補助費等平均値テキスト"/>
        <xdr:cNvSpPr txBox="1"/>
      </xdr:nvSpPr>
      <xdr:spPr>
        <a:xfrm>
          <a:off x="10528300" y="608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170017</xdr:rowOff>
    </xdr:from>
    <xdr:to>
      <xdr:col>14</xdr:col>
      <xdr:colOff>28575</xdr:colOff>
      <xdr:row>36</xdr:row>
      <xdr:rowOff>124841</xdr:rowOff>
    </xdr:to>
    <xdr:cxnSp macro="">
      <xdr:nvCxnSpPr>
        <xdr:cNvPr id="293" name="直線コネクタ 292"/>
        <xdr:cNvCxnSpPr/>
      </xdr:nvCxnSpPr>
      <xdr:spPr>
        <a:xfrm flipV="1">
          <a:off x="8750300" y="6170767"/>
          <a:ext cx="889000" cy="12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61235</xdr:rowOff>
    </xdr:from>
    <xdr:ext cx="534377" cy="259045"/>
    <xdr:sp macro="" textlink="">
      <xdr:nvSpPr>
        <xdr:cNvPr id="295" name="テキスト ボックス 294"/>
        <xdr:cNvSpPr txBox="1"/>
      </xdr:nvSpPr>
      <xdr:spPr>
        <a:xfrm>
          <a:off x="9372111" y="589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124841</xdr:rowOff>
    </xdr:from>
    <xdr:to>
      <xdr:col>12</xdr:col>
      <xdr:colOff>511175</xdr:colOff>
      <xdr:row>36</xdr:row>
      <xdr:rowOff>126746</xdr:rowOff>
    </xdr:to>
    <xdr:cxnSp macro="">
      <xdr:nvCxnSpPr>
        <xdr:cNvPr id="296" name="直線コネクタ 295"/>
        <xdr:cNvCxnSpPr/>
      </xdr:nvCxnSpPr>
      <xdr:spPr>
        <a:xfrm flipV="1">
          <a:off x="7861300" y="629704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83076</xdr:rowOff>
    </xdr:from>
    <xdr:to>
      <xdr:col>12</xdr:col>
      <xdr:colOff>561975</xdr:colOff>
      <xdr:row>36</xdr:row>
      <xdr:rowOff>13226</xdr:rowOff>
    </xdr:to>
    <xdr:sp macro="" textlink="">
      <xdr:nvSpPr>
        <xdr:cNvPr id="297" name="フローチャート : 判断 296"/>
        <xdr:cNvSpPr/>
      </xdr:nvSpPr>
      <xdr:spPr>
        <a:xfrm>
          <a:off x="8699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29753</xdr:rowOff>
    </xdr:from>
    <xdr:ext cx="534377" cy="259045"/>
    <xdr:sp macro="" textlink="">
      <xdr:nvSpPr>
        <xdr:cNvPr id="298" name="テキスト ボックス 297"/>
        <xdr:cNvSpPr txBox="1"/>
      </xdr:nvSpPr>
      <xdr:spPr>
        <a:xfrm>
          <a:off x="8483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92630</xdr:rowOff>
    </xdr:from>
    <xdr:to>
      <xdr:col>11</xdr:col>
      <xdr:colOff>307975</xdr:colOff>
      <xdr:row>36</xdr:row>
      <xdr:rowOff>126746</xdr:rowOff>
    </xdr:to>
    <xdr:cxnSp macro="">
      <xdr:nvCxnSpPr>
        <xdr:cNvPr id="299" name="直線コネクタ 298"/>
        <xdr:cNvCxnSpPr/>
      </xdr:nvCxnSpPr>
      <xdr:spPr>
        <a:xfrm>
          <a:off x="6972300" y="6264830"/>
          <a:ext cx="889000" cy="3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110312</xdr:rowOff>
    </xdr:from>
    <xdr:to>
      <xdr:col>11</xdr:col>
      <xdr:colOff>358775</xdr:colOff>
      <xdr:row>36</xdr:row>
      <xdr:rowOff>40462</xdr:rowOff>
    </xdr:to>
    <xdr:sp macro="" textlink="">
      <xdr:nvSpPr>
        <xdr:cNvPr id="300" name="フローチャート : 判断 299"/>
        <xdr:cNvSpPr/>
      </xdr:nvSpPr>
      <xdr:spPr>
        <a:xfrm>
          <a:off x="7810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56989</xdr:rowOff>
    </xdr:from>
    <xdr:ext cx="534377" cy="259045"/>
    <xdr:sp macro="" textlink="">
      <xdr:nvSpPr>
        <xdr:cNvPr id="301" name="テキスト ボックス 300"/>
        <xdr:cNvSpPr txBox="1"/>
      </xdr:nvSpPr>
      <xdr:spPr>
        <a:xfrm>
          <a:off x="7594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118389</xdr:rowOff>
    </xdr:from>
    <xdr:to>
      <xdr:col>10</xdr:col>
      <xdr:colOff>155575</xdr:colOff>
      <xdr:row>36</xdr:row>
      <xdr:rowOff>48539</xdr:rowOff>
    </xdr:to>
    <xdr:sp macro="" textlink="">
      <xdr:nvSpPr>
        <xdr:cNvPr id="302" name="フローチャート : 判断 301"/>
        <xdr:cNvSpPr/>
      </xdr:nvSpPr>
      <xdr:spPr>
        <a:xfrm>
          <a:off x="6921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65066</xdr:rowOff>
    </xdr:from>
    <xdr:ext cx="534377" cy="259045"/>
    <xdr:sp macro="" textlink="">
      <xdr:nvSpPr>
        <xdr:cNvPr id="303" name="テキスト ボックス 302"/>
        <xdr:cNvSpPr txBox="1"/>
      </xdr:nvSpPr>
      <xdr:spPr>
        <a:xfrm>
          <a:off x="6705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93352</xdr:rowOff>
    </xdr:from>
    <xdr:to>
      <xdr:col>15</xdr:col>
      <xdr:colOff>231775</xdr:colOff>
      <xdr:row>36</xdr:row>
      <xdr:rowOff>23502</xdr:rowOff>
    </xdr:to>
    <xdr:sp macro="" textlink="">
      <xdr:nvSpPr>
        <xdr:cNvPr id="309" name="円/楕円 308"/>
        <xdr:cNvSpPr/>
      </xdr:nvSpPr>
      <xdr:spPr>
        <a:xfrm>
          <a:off x="10426700" y="609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116229</xdr:rowOff>
    </xdr:from>
    <xdr:ext cx="534377" cy="259045"/>
    <xdr:sp macro="" textlink="">
      <xdr:nvSpPr>
        <xdr:cNvPr id="310" name="補助費等該当値テキスト"/>
        <xdr:cNvSpPr txBox="1"/>
      </xdr:nvSpPr>
      <xdr:spPr>
        <a:xfrm>
          <a:off x="10528300" y="594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58,841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119217</xdr:rowOff>
    </xdr:from>
    <xdr:to>
      <xdr:col>14</xdr:col>
      <xdr:colOff>79375</xdr:colOff>
      <xdr:row>36</xdr:row>
      <xdr:rowOff>49367</xdr:rowOff>
    </xdr:to>
    <xdr:sp macro="" textlink="">
      <xdr:nvSpPr>
        <xdr:cNvPr id="311" name="円/楕円 310"/>
        <xdr:cNvSpPr/>
      </xdr:nvSpPr>
      <xdr:spPr>
        <a:xfrm>
          <a:off x="9588500" y="611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40494</xdr:rowOff>
    </xdr:from>
    <xdr:ext cx="534377" cy="259045"/>
    <xdr:sp macro="" textlink="">
      <xdr:nvSpPr>
        <xdr:cNvPr id="312" name="テキスト ボックス 311"/>
        <xdr:cNvSpPr txBox="1"/>
      </xdr:nvSpPr>
      <xdr:spPr>
        <a:xfrm>
          <a:off x="9372111" y="621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56,465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74041</xdr:rowOff>
    </xdr:from>
    <xdr:to>
      <xdr:col>12</xdr:col>
      <xdr:colOff>561975</xdr:colOff>
      <xdr:row>37</xdr:row>
      <xdr:rowOff>4191</xdr:rowOff>
    </xdr:to>
    <xdr:sp macro="" textlink="">
      <xdr:nvSpPr>
        <xdr:cNvPr id="313" name="円/楕円 312"/>
        <xdr:cNvSpPr/>
      </xdr:nvSpPr>
      <xdr:spPr>
        <a:xfrm>
          <a:off x="8699500" y="62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166768</xdr:rowOff>
    </xdr:from>
    <xdr:ext cx="534377" cy="259045"/>
    <xdr:sp macro="" textlink="">
      <xdr:nvSpPr>
        <xdr:cNvPr id="314" name="テキスト ボックス 313"/>
        <xdr:cNvSpPr txBox="1"/>
      </xdr:nvSpPr>
      <xdr:spPr>
        <a:xfrm>
          <a:off x="8483111" y="633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44,865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75946</xdr:rowOff>
    </xdr:from>
    <xdr:to>
      <xdr:col>11</xdr:col>
      <xdr:colOff>358775</xdr:colOff>
      <xdr:row>37</xdr:row>
      <xdr:rowOff>6096</xdr:rowOff>
    </xdr:to>
    <xdr:sp macro="" textlink="">
      <xdr:nvSpPr>
        <xdr:cNvPr id="315" name="円/楕円 314"/>
        <xdr:cNvSpPr/>
      </xdr:nvSpPr>
      <xdr:spPr>
        <a:xfrm>
          <a:off x="7810500" y="624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168673</xdr:rowOff>
    </xdr:from>
    <xdr:ext cx="534377" cy="259045"/>
    <xdr:sp macro="" textlink="">
      <xdr:nvSpPr>
        <xdr:cNvPr id="316" name="テキスト ボックス 315"/>
        <xdr:cNvSpPr txBox="1"/>
      </xdr:nvSpPr>
      <xdr:spPr>
        <a:xfrm>
          <a:off x="7594111" y="634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44,690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41830</xdr:rowOff>
    </xdr:from>
    <xdr:to>
      <xdr:col>10</xdr:col>
      <xdr:colOff>155575</xdr:colOff>
      <xdr:row>36</xdr:row>
      <xdr:rowOff>143430</xdr:rowOff>
    </xdr:to>
    <xdr:sp macro="" textlink="">
      <xdr:nvSpPr>
        <xdr:cNvPr id="317" name="円/楕円 316"/>
        <xdr:cNvSpPr/>
      </xdr:nvSpPr>
      <xdr:spPr>
        <a:xfrm>
          <a:off x="6921500" y="621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134557</xdr:rowOff>
    </xdr:from>
    <xdr:ext cx="534377" cy="259045"/>
    <xdr:sp macro="" textlink="">
      <xdr:nvSpPr>
        <xdr:cNvPr id="318" name="テキスト ボックス 317"/>
        <xdr:cNvSpPr txBox="1"/>
      </xdr:nvSpPr>
      <xdr:spPr>
        <a:xfrm>
          <a:off x="6705111" y="630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92365</xdr:rowOff>
    </xdr:from>
    <xdr:to>
      <xdr:col>15</xdr:col>
      <xdr:colOff>180975</xdr:colOff>
      <xdr:row>58</xdr:row>
      <xdr:rowOff>113752</xdr:rowOff>
    </xdr:to>
    <xdr:cxnSp macro="">
      <xdr:nvCxnSpPr>
        <xdr:cNvPr id="349" name="直線コネクタ 348"/>
        <xdr:cNvCxnSpPr/>
      </xdr:nvCxnSpPr>
      <xdr:spPr>
        <a:xfrm>
          <a:off x="9639300" y="10036465"/>
          <a:ext cx="838200" cy="2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90389</xdr:rowOff>
    </xdr:from>
    <xdr:ext cx="534377" cy="259045"/>
    <xdr:sp macro="" textlink="">
      <xdr:nvSpPr>
        <xdr:cNvPr id="350" name="普通建設事業費平均値テキスト"/>
        <xdr:cNvSpPr txBox="1"/>
      </xdr:nvSpPr>
      <xdr:spPr>
        <a:xfrm>
          <a:off x="10528300" y="1003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92365</xdr:rowOff>
    </xdr:from>
    <xdr:to>
      <xdr:col>14</xdr:col>
      <xdr:colOff>28575</xdr:colOff>
      <xdr:row>58</xdr:row>
      <xdr:rowOff>111698</xdr:rowOff>
    </xdr:to>
    <xdr:cxnSp macro="">
      <xdr:nvCxnSpPr>
        <xdr:cNvPr id="352" name="直線コネクタ 351"/>
        <xdr:cNvCxnSpPr/>
      </xdr:nvCxnSpPr>
      <xdr:spPr>
        <a:xfrm flipV="1">
          <a:off x="8750300" y="10036465"/>
          <a:ext cx="889000" cy="1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7290</xdr:rowOff>
    </xdr:from>
    <xdr:ext cx="534377" cy="259045"/>
    <xdr:sp macro="" textlink="">
      <xdr:nvSpPr>
        <xdr:cNvPr id="354" name="テキスト ボックス 353"/>
        <xdr:cNvSpPr txBox="1"/>
      </xdr:nvSpPr>
      <xdr:spPr>
        <a:xfrm>
          <a:off x="9372111" y="101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100072</xdr:rowOff>
    </xdr:from>
    <xdr:to>
      <xdr:col>12</xdr:col>
      <xdr:colOff>511175</xdr:colOff>
      <xdr:row>58</xdr:row>
      <xdr:rowOff>111698</xdr:rowOff>
    </xdr:to>
    <xdr:cxnSp macro="">
      <xdr:nvCxnSpPr>
        <xdr:cNvPr id="355" name="直線コネクタ 354"/>
        <xdr:cNvCxnSpPr/>
      </xdr:nvCxnSpPr>
      <xdr:spPr>
        <a:xfrm>
          <a:off x="7861300" y="10044172"/>
          <a:ext cx="8890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45443</xdr:rowOff>
    </xdr:from>
    <xdr:to>
      <xdr:col>12</xdr:col>
      <xdr:colOff>561975</xdr:colOff>
      <xdr:row>58</xdr:row>
      <xdr:rowOff>147043</xdr:rowOff>
    </xdr:to>
    <xdr:sp macro="" textlink="">
      <xdr:nvSpPr>
        <xdr:cNvPr id="356" name="フローチャート : 判断 355"/>
        <xdr:cNvSpPr/>
      </xdr:nvSpPr>
      <xdr:spPr>
        <a:xfrm>
          <a:off x="8699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163570</xdr:rowOff>
    </xdr:from>
    <xdr:ext cx="599010" cy="259045"/>
    <xdr:sp macro="" textlink="">
      <xdr:nvSpPr>
        <xdr:cNvPr id="357" name="テキスト ボックス 356"/>
        <xdr:cNvSpPr txBox="1"/>
      </xdr:nvSpPr>
      <xdr:spPr>
        <a:xfrm>
          <a:off x="8450794"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129469</xdr:rowOff>
    </xdr:from>
    <xdr:to>
      <xdr:col>11</xdr:col>
      <xdr:colOff>307975</xdr:colOff>
      <xdr:row>58</xdr:row>
      <xdr:rowOff>100072</xdr:rowOff>
    </xdr:to>
    <xdr:cxnSp macro="">
      <xdr:nvCxnSpPr>
        <xdr:cNvPr id="358" name="直線コネクタ 357"/>
        <xdr:cNvCxnSpPr/>
      </xdr:nvCxnSpPr>
      <xdr:spPr>
        <a:xfrm>
          <a:off x="6972300" y="9902119"/>
          <a:ext cx="889000" cy="14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71002</xdr:rowOff>
    </xdr:from>
    <xdr:to>
      <xdr:col>11</xdr:col>
      <xdr:colOff>358775</xdr:colOff>
      <xdr:row>59</xdr:row>
      <xdr:rowOff>1152</xdr:rowOff>
    </xdr:to>
    <xdr:sp macro="" textlink="">
      <xdr:nvSpPr>
        <xdr:cNvPr id="359" name="フローチャート : 判断 358"/>
        <xdr:cNvSpPr/>
      </xdr:nvSpPr>
      <xdr:spPr>
        <a:xfrm>
          <a:off x="7810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163729</xdr:rowOff>
    </xdr:from>
    <xdr:ext cx="534377" cy="259045"/>
    <xdr:sp macro="" textlink="">
      <xdr:nvSpPr>
        <xdr:cNvPr id="360" name="テキスト ボックス 359"/>
        <xdr:cNvSpPr txBox="1"/>
      </xdr:nvSpPr>
      <xdr:spPr>
        <a:xfrm>
          <a:off x="7594111" y="101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95907</xdr:rowOff>
    </xdr:from>
    <xdr:to>
      <xdr:col>10</xdr:col>
      <xdr:colOff>155575</xdr:colOff>
      <xdr:row>59</xdr:row>
      <xdr:rowOff>26057</xdr:rowOff>
    </xdr:to>
    <xdr:sp macro="" textlink="">
      <xdr:nvSpPr>
        <xdr:cNvPr id="361" name="フローチャート : 判断 360"/>
        <xdr:cNvSpPr/>
      </xdr:nvSpPr>
      <xdr:spPr>
        <a:xfrm>
          <a:off x="6921500" y="100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17184</xdr:rowOff>
    </xdr:from>
    <xdr:ext cx="534377" cy="259045"/>
    <xdr:sp macro="" textlink="">
      <xdr:nvSpPr>
        <xdr:cNvPr id="362" name="テキスト ボックス 361"/>
        <xdr:cNvSpPr txBox="1"/>
      </xdr:nvSpPr>
      <xdr:spPr>
        <a:xfrm>
          <a:off x="6705111" y="101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62952</xdr:rowOff>
    </xdr:from>
    <xdr:to>
      <xdr:col>15</xdr:col>
      <xdr:colOff>231775</xdr:colOff>
      <xdr:row>58</xdr:row>
      <xdr:rowOff>164552</xdr:rowOff>
    </xdr:to>
    <xdr:sp macro="" textlink="">
      <xdr:nvSpPr>
        <xdr:cNvPr id="368" name="円/楕円 367"/>
        <xdr:cNvSpPr/>
      </xdr:nvSpPr>
      <xdr:spPr>
        <a:xfrm>
          <a:off x="10426700" y="1000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85829</xdr:rowOff>
    </xdr:from>
    <xdr:ext cx="534377" cy="259045"/>
    <xdr:sp macro="" textlink="">
      <xdr:nvSpPr>
        <xdr:cNvPr id="369" name="普通建設事業費該当値テキスト"/>
        <xdr:cNvSpPr txBox="1"/>
      </xdr:nvSpPr>
      <xdr:spPr>
        <a:xfrm>
          <a:off x="10528300" y="985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95,891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41565</xdr:rowOff>
    </xdr:from>
    <xdr:to>
      <xdr:col>14</xdr:col>
      <xdr:colOff>79375</xdr:colOff>
      <xdr:row>58</xdr:row>
      <xdr:rowOff>143165</xdr:rowOff>
    </xdr:to>
    <xdr:sp macro="" textlink="">
      <xdr:nvSpPr>
        <xdr:cNvPr id="370" name="円/楕円 369"/>
        <xdr:cNvSpPr/>
      </xdr:nvSpPr>
      <xdr:spPr>
        <a:xfrm>
          <a:off x="9588500" y="99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159692</xdr:rowOff>
    </xdr:from>
    <xdr:ext cx="599010" cy="259045"/>
    <xdr:sp macro="" textlink="">
      <xdr:nvSpPr>
        <xdr:cNvPr id="371" name="テキスト ボックス 370"/>
        <xdr:cNvSpPr txBox="1"/>
      </xdr:nvSpPr>
      <xdr:spPr>
        <a:xfrm>
          <a:off x="9339794" y="976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108,989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60898</xdr:rowOff>
    </xdr:from>
    <xdr:to>
      <xdr:col>12</xdr:col>
      <xdr:colOff>561975</xdr:colOff>
      <xdr:row>58</xdr:row>
      <xdr:rowOff>162498</xdr:rowOff>
    </xdr:to>
    <xdr:sp macro="" textlink="">
      <xdr:nvSpPr>
        <xdr:cNvPr id="372" name="円/楕円 371"/>
        <xdr:cNvSpPr/>
      </xdr:nvSpPr>
      <xdr:spPr>
        <a:xfrm>
          <a:off x="8699500" y="1000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153625</xdr:rowOff>
    </xdr:from>
    <xdr:ext cx="534377" cy="259045"/>
    <xdr:sp macro="" textlink="">
      <xdr:nvSpPr>
        <xdr:cNvPr id="373" name="テキスト ボックス 372"/>
        <xdr:cNvSpPr txBox="1"/>
      </xdr:nvSpPr>
      <xdr:spPr>
        <a:xfrm>
          <a:off x="8483111" y="100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97,149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49272</xdr:rowOff>
    </xdr:from>
    <xdr:to>
      <xdr:col>11</xdr:col>
      <xdr:colOff>358775</xdr:colOff>
      <xdr:row>58</xdr:row>
      <xdr:rowOff>150872</xdr:rowOff>
    </xdr:to>
    <xdr:sp macro="" textlink="">
      <xdr:nvSpPr>
        <xdr:cNvPr id="374" name="円/楕円 373"/>
        <xdr:cNvSpPr/>
      </xdr:nvSpPr>
      <xdr:spPr>
        <a:xfrm>
          <a:off x="7810500" y="999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167399</xdr:rowOff>
    </xdr:from>
    <xdr:ext cx="599010" cy="259045"/>
    <xdr:sp macro="" textlink="">
      <xdr:nvSpPr>
        <xdr:cNvPr id="375" name="テキスト ボックス 374"/>
        <xdr:cNvSpPr txBox="1"/>
      </xdr:nvSpPr>
      <xdr:spPr>
        <a:xfrm>
          <a:off x="7561794" y="9768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104,269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78669</xdr:rowOff>
    </xdr:from>
    <xdr:to>
      <xdr:col>10</xdr:col>
      <xdr:colOff>155575</xdr:colOff>
      <xdr:row>58</xdr:row>
      <xdr:rowOff>8819</xdr:rowOff>
    </xdr:to>
    <xdr:sp macro="" textlink="">
      <xdr:nvSpPr>
        <xdr:cNvPr id="376" name="円/楕円 375"/>
        <xdr:cNvSpPr/>
      </xdr:nvSpPr>
      <xdr:spPr>
        <a:xfrm>
          <a:off x="6921500" y="985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25346</xdr:rowOff>
    </xdr:from>
    <xdr:ext cx="599010" cy="259045"/>
    <xdr:sp macro="" textlink="">
      <xdr:nvSpPr>
        <xdr:cNvPr id="377" name="テキスト ボックス 376"/>
        <xdr:cNvSpPr txBox="1"/>
      </xdr:nvSpPr>
      <xdr:spPr>
        <a:xfrm>
          <a:off x="6672794" y="962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35606</xdr:rowOff>
    </xdr:from>
    <xdr:to>
      <xdr:col>15</xdr:col>
      <xdr:colOff>180975</xdr:colOff>
      <xdr:row>79</xdr:row>
      <xdr:rowOff>71397</xdr:rowOff>
    </xdr:to>
    <xdr:cxnSp macro="">
      <xdr:nvCxnSpPr>
        <xdr:cNvPr id="408" name="直線コネクタ 407"/>
        <xdr:cNvCxnSpPr/>
      </xdr:nvCxnSpPr>
      <xdr:spPr>
        <a:xfrm>
          <a:off x="9639300" y="13580156"/>
          <a:ext cx="838200" cy="3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35606</xdr:rowOff>
    </xdr:from>
    <xdr:to>
      <xdr:col>14</xdr:col>
      <xdr:colOff>28575</xdr:colOff>
      <xdr:row>79</xdr:row>
      <xdr:rowOff>41968</xdr:rowOff>
    </xdr:to>
    <xdr:cxnSp macro="">
      <xdr:nvCxnSpPr>
        <xdr:cNvPr id="411" name="直線コネクタ 410"/>
        <xdr:cNvCxnSpPr/>
      </xdr:nvCxnSpPr>
      <xdr:spPr>
        <a:xfrm flipV="1">
          <a:off x="8750300" y="13580156"/>
          <a:ext cx="889000" cy="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99423</xdr:rowOff>
    </xdr:from>
    <xdr:ext cx="534377" cy="259045"/>
    <xdr:sp macro="" textlink="">
      <xdr:nvSpPr>
        <xdr:cNvPr id="413" name="テキスト ボックス 412"/>
        <xdr:cNvSpPr txBox="1"/>
      </xdr:nvSpPr>
      <xdr:spPr>
        <a:xfrm>
          <a:off x="9372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134375</xdr:rowOff>
    </xdr:from>
    <xdr:to>
      <xdr:col>12</xdr:col>
      <xdr:colOff>561975</xdr:colOff>
      <xdr:row>79</xdr:row>
      <xdr:rowOff>64525</xdr:rowOff>
    </xdr:to>
    <xdr:sp macro="" textlink="">
      <xdr:nvSpPr>
        <xdr:cNvPr id="414" name="フローチャート : 判断 413"/>
        <xdr:cNvSpPr/>
      </xdr:nvSpPr>
      <xdr:spPr>
        <a:xfrm>
          <a:off x="8699500" y="1350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81052</xdr:rowOff>
    </xdr:from>
    <xdr:ext cx="534377" cy="259045"/>
    <xdr:sp macro="" textlink="">
      <xdr:nvSpPr>
        <xdr:cNvPr id="415" name="テキスト ボックス 414"/>
        <xdr:cNvSpPr txBox="1"/>
      </xdr:nvSpPr>
      <xdr:spPr>
        <a:xfrm>
          <a:off x="8483111" y="132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20597</xdr:rowOff>
    </xdr:from>
    <xdr:to>
      <xdr:col>15</xdr:col>
      <xdr:colOff>231775</xdr:colOff>
      <xdr:row>79</xdr:row>
      <xdr:rowOff>122197</xdr:rowOff>
    </xdr:to>
    <xdr:sp macro="" textlink="">
      <xdr:nvSpPr>
        <xdr:cNvPr id="421" name="円/楕円 420"/>
        <xdr:cNvSpPr/>
      </xdr:nvSpPr>
      <xdr:spPr>
        <a:xfrm>
          <a:off x="10426700" y="1356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162499</xdr:rowOff>
    </xdr:from>
    <xdr:ext cx="534377" cy="259045"/>
    <xdr:sp macro="" textlink="">
      <xdr:nvSpPr>
        <xdr:cNvPr id="422" name="普通建設事業費 （ うち新規整備　）該当値テキスト"/>
        <xdr:cNvSpPr txBox="1"/>
      </xdr:nvSpPr>
      <xdr:spPr>
        <a:xfrm>
          <a:off x="10528300" y="1353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16,830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156256</xdr:rowOff>
    </xdr:from>
    <xdr:to>
      <xdr:col>14</xdr:col>
      <xdr:colOff>79375</xdr:colOff>
      <xdr:row>79</xdr:row>
      <xdr:rowOff>86406</xdr:rowOff>
    </xdr:to>
    <xdr:sp macro="" textlink="">
      <xdr:nvSpPr>
        <xdr:cNvPr id="423" name="円/楕円 422"/>
        <xdr:cNvSpPr/>
      </xdr:nvSpPr>
      <xdr:spPr>
        <a:xfrm>
          <a:off x="9588500" y="1352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77533</xdr:rowOff>
    </xdr:from>
    <xdr:ext cx="534377" cy="259045"/>
    <xdr:sp macro="" textlink="">
      <xdr:nvSpPr>
        <xdr:cNvPr id="424" name="テキスト ボックス 423"/>
        <xdr:cNvSpPr txBox="1"/>
      </xdr:nvSpPr>
      <xdr:spPr>
        <a:xfrm>
          <a:off x="9372111" y="1362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162618</xdr:rowOff>
    </xdr:from>
    <xdr:to>
      <xdr:col>12</xdr:col>
      <xdr:colOff>561975</xdr:colOff>
      <xdr:row>79</xdr:row>
      <xdr:rowOff>92768</xdr:rowOff>
    </xdr:to>
    <xdr:sp macro="" textlink="">
      <xdr:nvSpPr>
        <xdr:cNvPr id="425" name="円/楕円 424"/>
        <xdr:cNvSpPr/>
      </xdr:nvSpPr>
      <xdr:spPr>
        <a:xfrm>
          <a:off x="8699500" y="1353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83895</xdr:rowOff>
    </xdr:from>
    <xdr:ext cx="534377" cy="259045"/>
    <xdr:sp macro="" textlink="">
      <xdr:nvSpPr>
        <xdr:cNvPr id="426" name="テキスト ボックス 425"/>
        <xdr:cNvSpPr txBox="1"/>
      </xdr:nvSpPr>
      <xdr:spPr>
        <a:xfrm>
          <a:off x="8483111" y="1362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98640</xdr:rowOff>
    </xdr:from>
    <xdr:to>
      <xdr:col>15</xdr:col>
      <xdr:colOff>180975</xdr:colOff>
      <xdr:row>95</xdr:row>
      <xdr:rowOff>51791</xdr:rowOff>
    </xdr:to>
    <xdr:cxnSp macro="">
      <xdr:nvCxnSpPr>
        <xdr:cNvPr id="455" name="直線コネクタ 454"/>
        <xdr:cNvCxnSpPr/>
      </xdr:nvCxnSpPr>
      <xdr:spPr>
        <a:xfrm flipV="1">
          <a:off x="9639300" y="16214940"/>
          <a:ext cx="838200" cy="12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67009</xdr:rowOff>
    </xdr:from>
    <xdr:ext cx="534377" cy="259045"/>
    <xdr:sp macro="" textlink="">
      <xdr:nvSpPr>
        <xdr:cNvPr id="456" name="普通建設事業費 （ うち更新整備　）平均値テキスト"/>
        <xdr:cNvSpPr txBox="1"/>
      </xdr:nvSpPr>
      <xdr:spPr>
        <a:xfrm>
          <a:off x="10528300" y="16526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49988</xdr:rowOff>
    </xdr:from>
    <xdr:to>
      <xdr:col>14</xdr:col>
      <xdr:colOff>28575</xdr:colOff>
      <xdr:row>95</xdr:row>
      <xdr:rowOff>51791</xdr:rowOff>
    </xdr:to>
    <xdr:cxnSp macro="">
      <xdr:nvCxnSpPr>
        <xdr:cNvPr id="458" name="直線コネクタ 457"/>
        <xdr:cNvCxnSpPr/>
      </xdr:nvCxnSpPr>
      <xdr:spPr>
        <a:xfrm>
          <a:off x="8750300" y="16337738"/>
          <a:ext cx="889000"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68978</xdr:rowOff>
    </xdr:from>
    <xdr:ext cx="534377" cy="259045"/>
    <xdr:sp macro="" textlink="">
      <xdr:nvSpPr>
        <xdr:cNvPr id="460" name="テキスト ボックス 459"/>
        <xdr:cNvSpPr txBox="1"/>
      </xdr:nvSpPr>
      <xdr:spPr>
        <a:xfrm>
          <a:off x="9372111" y="16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48374</xdr:rowOff>
    </xdr:from>
    <xdr:to>
      <xdr:col>12</xdr:col>
      <xdr:colOff>561975</xdr:colOff>
      <xdr:row>96</xdr:row>
      <xdr:rowOff>149974</xdr:rowOff>
    </xdr:to>
    <xdr:sp macro="" textlink="">
      <xdr:nvSpPr>
        <xdr:cNvPr id="461" name="フローチャート : 判断 460"/>
        <xdr:cNvSpPr/>
      </xdr:nvSpPr>
      <xdr:spPr>
        <a:xfrm>
          <a:off x="8699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141101</xdr:rowOff>
    </xdr:from>
    <xdr:ext cx="534377" cy="259045"/>
    <xdr:sp macro="" textlink="">
      <xdr:nvSpPr>
        <xdr:cNvPr id="462" name="テキスト ボックス 461"/>
        <xdr:cNvSpPr txBox="1"/>
      </xdr:nvSpPr>
      <xdr:spPr>
        <a:xfrm>
          <a:off x="8483111" y="166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47840</xdr:rowOff>
    </xdr:from>
    <xdr:to>
      <xdr:col>15</xdr:col>
      <xdr:colOff>231775</xdr:colOff>
      <xdr:row>94</xdr:row>
      <xdr:rowOff>149440</xdr:rowOff>
    </xdr:to>
    <xdr:sp macro="" textlink="">
      <xdr:nvSpPr>
        <xdr:cNvPr id="468" name="円/楕円 467"/>
        <xdr:cNvSpPr/>
      </xdr:nvSpPr>
      <xdr:spPr>
        <a:xfrm>
          <a:off x="10426700" y="161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70717</xdr:rowOff>
    </xdr:from>
    <xdr:ext cx="534377" cy="259045"/>
    <xdr:sp macro="" textlink="">
      <xdr:nvSpPr>
        <xdr:cNvPr id="469" name="普通建設事業費 （ うち更新整備　）該当値テキスト"/>
        <xdr:cNvSpPr txBox="1"/>
      </xdr:nvSpPr>
      <xdr:spPr>
        <a:xfrm>
          <a:off x="10528300" y="1601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63,233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991</xdr:rowOff>
    </xdr:from>
    <xdr:to>
      <xdr:col>14</xdr:col>
      <xdr:colOff>79375</xdr:colOff>
      <xdr:row>95</xdr:row>
      <xdr:rowOff>102591</xdr:rowOff>
    </xdr:to>
    <xdr:sp macro="" textlink="">
      <xdr:nvSpPr>
        <xdr:cNvPr id="470" name="円/楕円 469"/>
        <xdr:cNvSpPr/>
      </xdr:nvSpPr>
      <xdr:spPr>
        <a:xfrm>
          <a:off x="9588500" y="1628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119118</xdr:rowOff>
    </xdr:from>
    <xdr:ext cx="534377" cy="259045"/>
    <xdr:sp macro="" textlink="">
      <xdr:nvSpPr>
        <xdr:cNvPr id="471" name="テキスト ボックス 470"/>
        <xdr:cNvSpPr txBox="1"/>
      </xdr:nvSpPr>
      <xdr:spPr>
        <a:xfrm>
          <a:off x="9372111" y="1606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53,422</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170638</xdr:rowOff>
    </xdr:from>
    <xdr:to>
      <xdr:col>12</xdr:col>
      <xdr:colOff>561975</xdr:colOff>
      <xdr:row>95</xdr:row>
      <xdr:rowOff>100788</xdr:rowOff>
    </xdr:to>
    <xdr:sp macro="" textlink="">
      <xdr:nvSpPr>
        <xdr:cNvPr id="472" name="円/楕円 471"/>
        <xdr:cNvSpPr/>
      </xdr:nvSpPr>
      <xdr:spPr>
        <a:xfrm>
          <a:off x="8699500" y="1628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117315</xdr:rowOff>
    </xdr:from>
    <xdr:ext cx="534377" cy="259045"/>
    <xdr:sp macro="" textlink="">
      <xdr:nvSpPr>
        <xdr:cNvPr id="473" name="テキスト ボックス 472"/>
        <xdr:cNvSpPr txBox="1"/>
      </xdr:nvSpPr>
      <xdr:spPr>
        <a:xfrm>
          <a:off x="8483111" y="1606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141369</xdr:rowOff>
    </xdr:from>
    <xdr:to>
      <xdr:col>23</xdr:col>
      <xdr:colOff>517525</xdr:colOff>
      <xdr:row>39</xdr:row>
      <xdr:rowOff>6868</xdr:rowOff>
    </xdr:to>
    <xdr:cxnSp macro="">
      <xdr:nvCxnSpPr>
        <xdr:cNvPr id="502" name="直線コネクタ 501"/>
        <xdr:cNvCxnSpPr/>
      </xdr:nvCxnSpPr>
      <xdr:spPr>
        <a:xfrm>
          <a:off x="15481300" y="6656469"/>
          <a:ext cx="838200" cy="3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136010</xdr:rowOff>
    </xdr:from>
    <xdr:ext cx="469744" cy="259045"/>
    <xdr:sp macro="" textlink="">
      <xdr:nvSpPr>
        <xdr:cNvPr id="503" name="災害復旧事業費平均値テキスト"/>
        <xdr:cNvSpPr txBox="1"/>
      </xdr:nvSpPr>
      <xdr:spPr>
        <a:xfrm>
          <a:off x="16370300" y="6651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141369</xdr:rowOff>
    </xdr:from>
    <xdr:to>
      <xdr:col>22</xdr:col>
      <xdr:colOff>365125</xdr:colOff>
      <xdr:row>39</xdr:row>
      <xdr:rowOff>3374</xdr:rowOff>
    </xdr:to>
    <xdr:cxnSp macro="">
      <xdr:nvCxnSpPr>
        <xdr:cNvPr id="505" name="直線コネクタ 504"/>
        <xdr:cNvCxnSpPr/>
      </xdr:nvCxnSpPr>
      <xdr:spPr>
        <a:xfrm flipV="1">
          <a:off x="14592300" y="6656469"/>
          <a:ext cx="889000" cy="3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75256</xdr:rowOff>
    </xdr:from>
    <xdr:ext cx="469744" cy="259045"/>
    <xdr:sp macro="" textlink="">
      <xdr:nvSpPr>
        <xdr:cNvPr id="507" name="テキスト ボックス 506"/>
        <xdr:cNvSpPr txBox="1"/>
      </xdr:nvSpPr>
      <xdr:spPr>
        <a:xfrm>
          <a:off x="15246427" y="676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3374</xdr:rowOff>
    </xdr:from>
    <xdr:to>
      <xdr:col>21</xdr:col>
      <xdr:colOff>161925</xdr:colOff>
      <xdr:row>39</xdr:row>
      <xdr:rowOff>41589</xdr:rowOff>
    </xdr:to>
    <xdr:cxnSp macro="">
      <xdr:nvCxnSpPr>
        <xdr:cNvPr id="508" name="直線コネクタ 507"/>
        <xdr:cNvCxnSpPr/>
      </xdr:nvCxnSpPr>
      <xdr:spPr>
        <a:xfrm flipV="1">
          <a:off x="13703300" y="6689924"/>
          <a:ext cx="889000" cy="3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134197</xdr:rowOff>
    </xdr:from>
    <xdr:to>
      <xdr:col>21</xdr:col>
      <xdr:colOff>212725</xdr:colOff>
      <xdr:row>39</xdr:row>
      <xdr:rowOff>64347</xdr:rowOff>
    </xdr:to>
    <xdr:sp macro="" textlink="">
      <xdr:nvSpPr>
        <xdr:cNvPr id="509" name="フローチャート : 判断 508"/>
        <xdr:cNvSpPr/>
      </xdr:nvSpPr>
      <xdr:spPr>
        <a:xfrm>
          <a:off x="14541500" y="664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55474</xdr:rowOff>
    </xdr:from>
    <xdr:ext cx="469744" cy="259045"/>
    <xdr:sp macro="" textlink="">
      <xdr:nvSpPr>
        <xdr:cNvPr id="510" name="テキスト ボックス 509"/>
        <xdr:cNvSpPr txBox="1"/>
      </xdr:nvSpPr>
      <xdr:spPr>
        <a:xfrm>
          <a:off x="14357427" y="674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38587</xdr:rowOff>
    </xdr:from>
    <xdr:to>
      <xdr:col>19</xdr:col>
      <xdr:colOff>644525</xdr:colOff>
      <xdr:row>39</xdr:row>
      <xdr:rowOff>41589</xdr:rowOff>
    </xdr:to>
    <xdr:cxnSp macro="">
      <xdr:nvCxnSpPr>
        <xdr:cNvPr id="511" name="直線コネクタ 510"/>
        <xdr:cNvCxnSpPr/>
      </xdr:nvCxnSpPr>
      <xdr:spPr>
        <a:xfrm>
          <a:off x="12814300" y="6725137"/>
          <a:ext cx="889000" cy="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134967</xdr:rowOff>
    </xdr:from>
    <xdr:to>
      <xdr:col>20</xdr:col>
      <xdr:colOff>9525</xdr:colOff>
      <xdr:row>39</xdr:row>
      <xdr:rowOff>65117</xdr:rowOff>
    </xdr:to>
    <xdr:sp macro="" textlink="">
      <xdr:nvSpPr>
        <xdr:cNvPr id="512" name="フローチャート : 判断 511"/>
        <xdr:cNvSpPr/>
      </xdr:nvSpPr>
      <xdr:spPr>
        <a:xfrm>
          <a:off x="13652500" y="665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81644</xdr:rowOff>
    </xdr:from>
    <xdr:ext cx="469744" cy="259045"/>
    <xdr:sp macro="" textlink="">
      <xdr:nvSpPr>
        <xdr:cNvPr id="513" name="テキスト ボックス 512"/>
        <xdr:cNvSpPr txBox="1"/>
      </xdr:nvSpPr>
      <xdr:spPr>
        <a:xfrm>
          <a:off x="13468427" y="642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122409</xdr:rowOff>
    </xdr:from>
    <xdr:to>
      <xdr:col>18</xdr:col>
      <xdr:colOff>492125</xdr:colOff>
      <xdr:row>39</xdr:row>
      <xdr:rowOff>52559</xdr:rowOff>
    </xdr:to>
    <xdr:sp macro="" textlink="">
      <xdr:nvSpPr>
        <xdr:cNvPr id="514" name="フローチャート : 判断 513"/>
        <xdr:cNvSpPr/>
      </xdr:nvSpPr>
      <xdr:spPr>
        <a:xfrm>
          <a:off x="12763500" y="66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69086</xdr:rowOff>
    </xdr:from>
    <xdr:ext cx="534377" cy="259045"/>
    <xdr:sp macro="" textlink="">
      <xdr:nvSpPr>
        <xdr:cNvPr id="515" name="テキスト ボックス 514"/>
        <xdr:cNvSpPr txBox="1"/>
      </xdr:nvSpPr>
      <xdr:spPr>
        <a:xfrm>
          <a:off x="12547111" y="64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127518</xdr:rowOff>
    </xdr:from>
    <xdr:to>
      <xdr:col>23</xdr:col>
      <xdr:colOff>568325</xdr:colOff>
      <xdr:row>39</xdr:row>
      <xdr:rowOff>57668</xdr:rowOff>
    </xdr:to>
    <xdr:sp macro="" textlink="">
      <xdr:nvSpPr>
        <xdr:cNvPr id="521" name="円/楕円 520"/>
        <xdr:cNvSpPr/>
      </xdr:nvSpPr>
      <xdr:spPr>
        <a:xfrm>
          <a:off x="16268700" y="664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86895</xdr:rowOff>
    </xdr:from>
    <xdr:ext cx="469744" cy="259045"/>
    <xdr:sp macro="" textlink="">
      <xdr:nvSpPr>
        <xdr:cNvPr id="522" name="災害復旧事業費該当値テキスト"/>
        <xdr:cNvSpPr txBox="1"/>
      </xdr:nvSpPr>
      <xdr:spPr>
        <a:xfrm>
          <a:off x="16370300" y="643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90569</xdr:rowOff>
    </xdr:from>
    <xdr:to>
      <xdr:col>22</xdr:col>
      <xdr:colOff>415925</xdr:colOff>
      <xdr:row>39</xdr:row>
      <xdr:rowOff>20719</xdr:rowOff>
    </xdr:to>
    <xdr:sp macro="" textlink="">
      <xdr:nvSpPr>
        <xdr:cNvPr id="523" name="円/楕円 522"/>
        <xdr:cNvSpPr/>
      </xdr:nvSpPr>
      <xdr:spPr>
        <a:xfrm>
          <a:off x="15430500" y="660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37246</xdr:rowOff>
    </xdr:from>
    <xdr:ext cx="534377" cy="259045"/>
    <xdr:sp macro="" textlink="">
      <xdr:nvSpPr>
        <xdr:cNvPr id="524" name="テキスト ボックス 523"/>
        <xdr:cNvSpPr txBox="1"/>
      </xdr:nvSpPr>
      <xdr:spPr>
        <a:xfrm>
          <a:off x="15214111" y="638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124024</xdr:rowOff>
    </xdr:from>
    <xdr:to>
      <xdr:col>21</xdr:col>
      <xdr:colOff>212725</xdr:colOff>
      <xdr:row>39</xdr:row>
      <xdr:rowOff>54174</xdr:rowOff>
    </xdr:to>
    <xdr:sp macro="" textlink="">
      <xdr:nvSpPr>
        <xdr:cNvPr id="525" name="円/楕円 524"/>
        <xdr:cNvSpPr/>
      </xdr:nvSpPr>
      <xdr:spPr>
        <a:xfrm>
          <a:off x="14541500" y="663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70701</xdr:rowOff>
    </xdr:from>
    <xdr:ext cx="534377" cy="259045"/>
    <xdr:sp macro="" textlink="">
      <xdr:nvSpPr>
        <xdr:cNvPr id="526" name="テキスト ボックス 525"/>
        <xdr:cNvSpPr txBox="1"/>
      </xdr:nvSpPr>
      <xdr:spPr>
        <a:xfrm>
          <a:off x="14325111" y="641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162239</xdr:rowOff>
    </xdr:from>
    <xdr:to>
      <xdr:col>20</xdr:col>
      <xdr:colOff>9525</xdr:colOff>
      <xdr:row>39</xdr:row>
      <xdr:rowOff>92389</xdr:rowOff>
    </xdr:to>
    <xdr:sp macro="" textlink="">
      <xdr:nvSpPr>
        <xdr:cNvPr id="527" name="円/楕円 526"/>
        <xdr:cNvSpPr/>
      </xdr:nvSpPr>
      <xdr:spPr>
        <a:xfrm>
          <a:off x="13652500" y="667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83516</xdr:rowOff>
    </xdr:from>
    <xdr:ext cx="378565" cy="259045"/>
    <xdr:sp macro="" textlink="">
      <xdr:nvSpPr>
        <xdr:cNvPr id="528" name="テキスト ボックス 527"/>
        <xdr:cNvSpPr txBox="1"/>
      </xdr:nvSpPr>
      <xdr:spPr>
        <a:xfrm>
          <a:off x="13514017" y="677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159237</xdr:rowOff>
    </xdr:from>
    <xdr:to>
      <xdr:col>18</xdr:col>
      <xdr:colOff>492125</xdr:colOff>
      <xdr:row>39</xdr:row>
      <xdr:rowOff>89387</xdr:rowOff>
    </xdr:to>
    <xdr:sp macro="" textlink="">
      <xdr:nvSpPr>
        <xdr:cNvPr id="529" name="円/楕円 528"/>
        <xdr:cNvSpPr/>
      </xdr:nvSpPr>
      <xdr:spPr>
        <a:xfrm>
          <a:off x="12763500" y="667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80514</xdr:rowOff>
    </xdr:from>
    <xdr:ext cx="469744" cy="259045"/>
    <xdr:sp macro="" textlink="">
      <xdr:nvSpPr>
        <xdr:cNvPr id="530" name="テキスト ボックス 529"/>
        <xdr:cNvSpPr txBox="1"/>
      </xdr:nvSpPr>
      <xdr:spPr>
        <a:xfrm>
          <a:off x="12579427" y="676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1" name="直線コネクタ 54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2" name="テキスト ボックス 54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3" name="直線コネクタ 54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4" name="テキスト ボックス 543"/>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5" name="直線コネクタ 54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6" name="テキスト ボックス 545"/>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7" name="直線コネクタ 54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8" name="テキスト ボックス 547"/>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9" name="直線コネクタ 54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0" name="テキスト ボックス 549"/>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1" name="直線コネクタ 55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2" name="テキスト ボックス 551"/>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4" name="テキスト ボックス 55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6" name="直線コネクタ 555"/>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7"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8" name="直線コネクタ 55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9"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0" name="直線コネクタ 55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1" name="直線コネクタ 560"/>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2"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3" name="フローチャート : 判断 562"/>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4" name="直線コネクタ 563"/>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5" name="フローチャート : 判断 564"/>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6" name="テキスト ボックス 565"/>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7" name="直線コネクタ 566"/>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8" name="フローチャート : 判断 567"/>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69" name="テキスト ボックス 568"/>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0" name="直線コネクタ 569"/>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1" name="フローチャート : 判断 570"/>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2" name="テキスト ボックス 571"/>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3" name="フローチャート : 判断 572"/>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4" name="テキスト ボックス 573"/>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0" name="円/楕円 579"/>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1"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2" name="円/楕円 581"/>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83" name="テキスト ボックス 582"/>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4" name="円/楕円 583"/>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5" name="テキスト ボックス 58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6" name="円/楕円 585"/>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7" name="テキスト ボックス 586"/>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8" name="円/楕円 587"/>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9" name="テキスト ボックス 588"/>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01" name="テキスト ボックス 60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9" name="テキスト ボックス 60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11" name="テキスト ボックス 61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15" name="直線コネクタ 61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1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17" name="直線コネクタ 61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1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19" name="直線コネクタ 61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17671</xdr:rowOff>
    </xdr:from>
    <xdr:to>
      <xdr:col>23</xdr:col>
      <xdr:colOff>517525</xdr:colOff>
      <xdr:row>72</xdr:row>
      <xdr:rowOff>28959</xdr:rowOff>
    </xdr:to>
    <xdr:cxnSp macro="">
      <xdr:nvCxnSpPr>
        <xdr:cNvPr id="620" name="直線コネクタ 619"/>
        <xdr:cNvCxnSpPr/>
      </xdr:nvCxnSpPr>
      <xdr:spPr>
        <a:xfrm flipV="1">
          <a:off x="15481300" y="12362071"/>
          <a:ext cx="838200" cy="1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139413</xdr:rowOff>
    </xdr:from>
    <xdr:ext cx="534377" cy="259045"/>
    <xdr:sp macro="" textlink="">
      <xdr:nvSpPr>
        <xdr:cNvPr id="621" name="公債費平均値テキスト"/>
        <xdr:cNvSpPr txBox="1"/>
      </xdr:nvSpPr>
      <xdr:spPr>
        <a:xfrm>
          <a:off x="16370300" y="12998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22" name="フローチャート : 判断 62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28959</xdr:rowOff>
    </xdr:from>
    <xdr:to>
      <xdr:col>22</xdr:col>
      <xdr:colOff>365125</xdr:colOff>
      <xdr:row>72</xdr:row>
      <xdr:rowOff>64774</xdr:rowOff>
    </xdr:to>
    <xdr:cxnSp macro="">
      <xdr:nvCxnSpPr>
        <xdr:cNvPr id="623" name="直線コネクタ 622"/>
        <xdr:cNvCxnSpPr/>
      </xdr:nvCxnSpPr>
      <xdr:spPr>
        <a:xfrm flipV="1">
          <a:off x="14592300" y="12373359"/>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24" name="フローチャート : 判断 62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55233</xdr:rowOff>
    </xdr:from>
    <xdr:ext cx="534377" cy="259045"/>
    <xdr:sp macro="" textlink="">
      <xdr:nvSpPr>
        <xdr:cNvPr id="625" name="テキスト ボックス 624"/>
        <xdr:cNvSpPr txBox="1"/>
      </xdr:nvSpPr>
      <xdr:spPr>
        <a:xfrm>
          <a:off x="15214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64774</xdr:rowOff>
    </xdr:from>
    <xdr:to>
      <xdr:col>21</xdr:col>
      <xdr:colOff>161925</xdr:colOff>
      <xdr:row>72</xdr:row>
      <xdr:rowOff>100685</xdr:rowOff>
    </xdr:to>
    <xdr:cxnSp macro="">
      <xdr:nvCxnSpPr>
        <xdr:cNvPr id="626" name="直線コネクタ 625"/>
        <xdr:cNvCxnSpPr/>
      </xdr:nvCxnSpPr>
      <xdr:spPr>
        <a:xfrm flipV="1">
          <a:off x="13703300" y="12409174"/>
          <a:ext cx="889000" cy="3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167473</xdr:rowOff>
    </xdr:from>
    <xdr:to>
      <xdr:col>21</xdr:col>
      <xdr:colOff>212725</xdr:colOff>
      <xdr:row>75</xdr:row>
      <xdr:rowOff>97623</xdr:rowOff>
    </xdr:to>
    <xdr:sp macro="" textlink="">
      <xdr:nvSpPr>
        <xdr:cNvPr id="627" name="フローチャート : 判断 626"/>
        <xdr:cNvSpPr/>
      </xdr:nvSpPr>
      <xdr:spPr>
        <a:xfrm>
          <a:off x="14541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88750</xdr:rowOff>
    </xdr:from>
    <xdr:ext cx="534377" cy="259045"/>
    <xdr:sp macro="" textlink="">
      <xdr:nvSpPr>
        <xdr:cNvPr id="628" name="テキスト ボックス 627"/>
        <xdr:cNvSpPr txBox="1"/>
      </xdr:nvSpPr>
      <xdr:spPr>
        <a:xfrm>
          <a:off x="14325111" y="1294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100685</xdr:rowOff>
    </xdr:from>
    <xdr:to>
      <xdr:col>19</xdr:col>
      <xdr:colOff>644525</xdr:colOff>
      <xdr:row>73</xdr:row>
      <xdr:rowOff>58210</xdr:rowOff>
    </xdr:to>
    <xdr:cxnSp macro="">
      <xdr:nvCxnSpPr>
        <xdr:cNvPr id="629" name="直線コネクタ 628"/>
        <xdr:cNvCxnSpPr/>
      </xdr:nvCxnSpPr>
      <xdr:spPr>
        <a:xfrm flipV="1">
          <a:off x="12814300" y="12445085"/>
          <a:ext cx="889000" cy="12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161616</xdr:rowOff>
    </xdr:from>
    <xdr:to>
      <xdr:col>20</xdr:col>
      <xdr:colOff>9525</xdr:colOff>
      <xdr:row>75</xdr:row>
      <xdr:rowOff>91766</xdr:rowOff>
    </xdr:to>
    <xdr:sp macro="" textlink="">
      <xdr:nvSpPr>
        <xdr:cNvPr id="630" name="フローチャート : 判断 629"/>
        <xdr:cNvSpPr/>
      </xdr:nvSpPr>
      <xdr:spPr>
        <a:xfrm>
          <a:off x="13652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82893</xdr:rowOff>
    </xdr:from>
    <xdr:ext cx="534377" cy="259045"/>
    <xdr:sp macro="" textlink="">
      <xdr:nvSpPr>
        <xdr:cNvPr id="631" name="テキスト ボックス 630"/>
        <xdr:cNvSpPr txBox="1"/>
      </xdr:nvSpPr>
      <xdr:spPr>
        <a:xfrm>
          <a:off x="13436111" y="1294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159298</xdr:rowOff>
    </xdr:from>
    <xdr:to>
      <xdr:col>18</xdr:col>
      <xdr:colOff>492125</xdr:colOff>
      <xdr:row>75</xdr:row>
      <xdr:rowOff>89448</xdr:rowOff>
    </xdr:to>
    <xdr:sp macro="" textlink="">
      <xdr:nvSpPr>
        <xdr:cNvPr id="632" name="フローチャート : 判断 631"/>
        <xdr:cNvSpPr/>
      </xdr:nvSpPr>
      <xdr:spPr>
        <a:xfrm>
          <a:off x="12763500" y="1284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80575</xdr:rowOff>
    </xdr:from>
    <xdr:ext cx="534377" cy="259045"/>
    <xdr:sp macro="" textlink="">
      <xdr:nvSpPr>
        <xdr:cNvPr id="633" name="テキスト ボックス 632"/>
        <xdr:cNvSpPr txBox="1"/>
      </xdr:nvSpPr>
      <xdr:spPr>
        <a:xfrm>
          <a:off x="12547111" y="1293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71</xdr:row>
      <xdr:rowOff>138321</xdr:rowOff>
    </xdr:from>
    <xdr:to>
      <xdr:col>23</xdr:col>
      <xdr:colOff>568325</xdr:colOff>
      <xdr:row>72</xdr:row>
      <xdr:rowOff>68471</xdr:rowOff>
    </xdr:to>
    <xdr:sp macro="" textlink="">
      <xdr:nvSpPr>
        <xdr:cNvPr id="639" name="円/楕円 638"/>
        <xdr:cNvSpPr/>
      </xdr:nvSpPr>
      <xdr:spPr>
        <a:xfrm>
          <a:off x="16268700" y="123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161198</xdr:rowOff>
    </xdr:from>
    <xdr:ext cx="599010" cy="259045"/>
    <xdr:sp macro="" textlink="">
      <xdr:nvSpPr>
        <xdr:cNvPr id="640" name="公債費該当値テキスト"/>
        <xdr:cNvSpPr txBox="1"/>
      </xdr:nvSpPr>
      <xdr:spPr>
        <a:xfrm>
          <a:off x="16370300" y="1216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117,710</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149609</xdr:rowOff>
    </xdr:from>
    <xdr:to>
      <xdr:col>22</xdr:col>
      <xdr:colOff>415925</xdr:colOff>
      <xdr:row>72</xdr:row>
      <xdr:rowOff>79759</xdr:rowOff>
    </xdr:to>
    <xdr:sp macro="" textlink="">
      <xdr:nvSpPr>
        <xdr:cNvPr id="641" name="円/楕円 640"/>
        <xdr:cNvSpPr/>
      </xdr:nvSpPr>
      <xdr:spPr>
        <a:xfrm>
          <a:off x="15430500" y="1232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70</xdr:row>
      <xdr:rowOff>96286</xdr:rowOff>
    </xdr:from>
    <xdr:ext cx="599010" cy="259045"/>
    <xdr:sp macro="" textlink="">
      <xdr:nvSpPr>
        <xdr:cNvPr id="642" name="テキスト ボックス 641"/>
        <xdr:cNvSpPr txBox="1"/>
      </xdr:nvSpPr>
      <xdr:spPr>
        <a:xfrm>
          <a:off x="15181794" y="12097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116,673</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13974</xdr:rowOff>
    </xdr:from>
    <xdr:to>
      <xdr:col>21</xdr:col>
      <xdr:colOff>212725</xdr:colOff>
      <xdr:row>72</xdr:row>
      <xdr:rowOff>115574</xdr:rowOff>
    </xdr:to>
    <xdr:sp macro="" textlink="">
      <xdr:nvSpPr>
        <xdr:cNvPr id="643" name="円/楕円 642"/>
        <xdr:cNvSpPr/>
      </xdr:nvSpPr>
      <xdr:spPr>
        <a:xfrm>
          <a:off x="14541500" y="1235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70</xdr:row>
      <xdr:rowOff>132101</xdr:rowOff>
    </xdr:from>
    <xdr:ext cx="599010" cy="259045"/>
    <xdr:sp macro="" textlink="">
      <xdr:nvSpPr>
        <xdr:cNvPr id="644" name="テキスト ボックス 643"/>
        <xdr:cNvSpPr txBox="1"/>
      </xdr:nvSpPr>
      <xdr:spPr>
        <a:xfrm>
          <a:off x="14292794" y="121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113,383</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49885</xdr:rowOff>
    </xdr:from>
    <xdr:to>
      <xdr:col>20</xdr:col>
      <xdr:colOff>9525</xdr:colOff>
      <xdr:row>72</xdr:row>
      <xdr:rowOff>151485</xdr:rowOff>
    </xdr:to>
    <xdr:sp macro="" textlink="">
      <xdr:nvSpPr>
        <xdr:cNvPr id="645" name="円/楕円 644"/>
        <xdr:cNvSpPr/>
      </xdr:nvSpPr>
      <xdr:spPr>
        <a:xfrm>
          <a:off x="13652500" y="1239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70</xdr:row>
      <xdr:rowOff>168012</xdr:rowOff>
    </xdr:from>
    <xdr:ext cx="599010" cy="259045"/>
    <xdr:sp macro="" textlink="">
      <xdr:nvSpPr>
        <xdr:cNvPr id="646" name="テキスト ボックス 645"/>
        <xdr:cNvSpPr txBox="1"/>
      </xdr:nvSpPr>
      <xdr:spPr>
        <a:xfrm>
          <a:off x="13403794" y="12169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110,084</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7410</xdr:rowOff>
    </xdr:from>
    <xdr:to>
      <xdr:col>18</xdr:col>
      <xdr:colOff>492125</xdr:colOff>
      <xdr:row>73</xdr:row>
      <xdr:rowOff>109010</xdr:rowOff>
    </xdr:to>
    <xdr:sp macro="" textlink="">
      <xdr:nvSpPr>
        <xdr:cNvPr id="647" name="円/楕円 646"/>
        <xdr:cNvSpPr/>
      </xdr:nvSpPr>
      <xdr:spPr>
        <a:xfrm>
          <a:off x="12763500" y="125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125537</xdr:rowOff>
    </xdr:from>
    <xdr:ext cx="534377" cy="259045"/>
    <xdr:sp macro="" textlink="">
      <xdr:nvSpPr>
        <xdr:cNvPr id="648" name="テキスト ボックス 647"/>
        <xdr:cNvSpPr txBox="1"/>
      </xdr:nvSpPr>
      <xdr:spPr>
        <a:xfrm>
          <a:off x="12547111" y="122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98,236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70" name="直線コネクタ 66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7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72" name="直線コネクタ 67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7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74" name="直線コネクタ 67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133660</xdr:rowOff>
    </xdr:from>
    <xdr:to>
      <xdr:col>23</xdr:col>
      <xdr:colOff>517525</xdr:colOff>
      <xdr:row>97</xdr:row>
      <xdr:rowOff>167191</xdr:rowOff>
    </xdr:to>
    <xdr:cxnSp macro="">
      <xdr:nvCxnSpPr>
        <xdr:cNvPr id="675" name="直線コネクタ 674"/>
        <xdr:cNvCxnSpPr/>
      </xdr:nvCxnSpPr>
      <xdr:spPr>
        <a:xfrm flipV="1">
          <a:off x="15481300" y="16764310"/>
          <a:ext cx="838200" cy="3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11343</xdr:rowOff>
    </xdr:from>
    <xdr:ext cx="534377" cy="259045"/>
    <xdr:sp macro="" textlink="">
      <xdr:nvSpPr>
        <xdr:cNvPr id="676" name="積立金平均値テキスト"/>
        <xdr:cNvSpPr txBox="1"/>
      </xdr:nvSpPr>
      <xdr:spPr>
        <a:xfrm>
          <a:off x="16370300" y="16813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77" name="フローチャート : 判断 67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167191</xdr:rowOff>
    </xdr:from>
    <xdr:to>
      <xdr:col>22</xdr:col>
      <xdr:colOff>365125</xdr:colOff>
      <xdr:row>98</xdr:row>
      <xdr:rowOff>70718</xdr:rowOff>
    </xdr:to>
    <xdr:cxnSp macro="">
      <xdr:nvCxnSpPr>
        <xdr:cNvPr id="678" name="直線コネクタ 677"/>
        <xdr:cNvCxnSpPr/>
      </xdr:nvCxnSpPr>
      <xdr:spPr>
        <a:xfrm flipV="1">
          <a:off x="14592300" y="16797841"/>
          <a:ext cx="889000" cy="7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79" name="フローチャート : 判断 67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117353</xdr:rowOff>
    </xdr:from>
    <xdr:ext cx="534377" cy="259045"/>
    <xdr:sp macro="" textlink="">
      <xdr:nvSpPr>
        <xdr:cNvPr id="680" name="テキスト ボックス 679"/>
        <xdr:cNvSpPr txBox="1"/>
      </xdr:nvSpPr>
      <xdr:spPr>
        <a:xfrm>
          <a:off x="15214111" y="169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161585</xdr:rowOff>
    </xdr:from>
    <xdr:to>
      <xdr:col>21</xdr:col>
      <xdr:colOff>161925</xdr:colOff>
      <xdr:row>98</xdr:row>
      <xdr:rowOff>70718</xdr:rowOff>
    </xdr:to>
    <xdr:cxnSp macro="">
      <xdr:nvCxnSpPr>
        <xdr:cNvPr id="681" name="直線コネクタ 680"/>
        <xdr:cNvCxnSpPr/>
      </xdr:nvCxnSpPr>
      <xdr:spPr>
        <a:xfrm>
          <a:off x="13703300" y="16792235"/>
          <a:ext cx="889000" cy="8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119656</xdr:rowOff>
    </xdr:from>
    <xdr:to>
      <xdr:col>21</xdr:col>
      <xdr:colOff>212725</xdr:colOff>
      <xdr:row>98</xdr:row>
      <xdr:rowOff>49806</xdr:rowOff>
    </xdr:to>
    <xdr:sp macro="" textlink="">
      <xdr:nvSpPr>
        <xdr:cNvPr id="682" name="フローチャート : 判断 681"/>
        <xdr:cNvSpPr/>
      </xdr:nvSpPr>
      <xdr:spPr>
        <a:xfrm>
          <a:off x="14541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66333</xdr:rowOff>
    </xdr:from>
    <xdr:ext cx="534377" cy="259045"/>
    <xdr:sp macro="" textlink="">
      <xdr:nvSpPr>
        <xdr:cNvPr id="683" name="テキスト ボックス 682"/>
        <xdr:cNvSpPr txBox="1"/>
      </xdr:nvSpPr>
      <xdr:spPr>
        <a:xfrm>
          <a:off x="14325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158207</xdr:rowOff>
    </xdr:from>
    <xdr:to>
      <xdr:col>19</xdr:col>
      <xdr:colOff>644525</xdr:colOff>
      <xdr:row>97</xdr:row>
      <xdr:rowOff>161585</xdr:rowOff>
    </xdr:to>
    <xdr:cxnSp macro="">
      <xdr:nvCxnSpPr>
        <xdr:cNvPr id="684" name="直線コネクタ 683"/>
        <xdr:cNvCxnSpPr/>
      </xdr:nvCxnSpPr>
      <xdr:spPr>
        <a:xfrm>
          <a:off x="12814300" y="16788857"/>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130364</xdr:rowOff>
    </xdr:from>
    <xdr:to>
      <xdr:col>20</xdr:col>
      <xdr:colOff>9525</xdr:colOff>
      <xdr:row>98</xdr:row>
      <xdr:rowOff>60514</xdr:rowOff>
    </xdr:to>
    <xdr:sp macro="" textlink="">
      <xdr:nvSpPr>
        <xdr:cNvPr id="685" name="フローチャート : 判断 684"/>
        <xdr:cNvSpPr/>
      </xdr:nvSpPr>
      <xdr:spPr>
        <a:xfrm>
          <a:off x="13652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51641</xdr:rowOff>
    </xdr:from>
    <xdr:ext cx="534377" cy="259045"/>
    <xdr:sp macro="" textlink="">
      <xdr:nvSpPr>
        <xdr:cNvPr id="686" name="テキスト ボックス 685"/>
        <xdr:cNvSpPr txBox="1"/>
      </xdr:nvSpPr>
      <xdr:spPr>
        <a:xfrm>
          <a:off x="13436111" y="1685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5973</xdr:rowOff>
    </xdr:from>
    <xdr:to>
      <xdr:col>18</xdr:col>
      <xdr:colOff>492125</xdr:colOff>
      <xdr:row>97</xdr:row>
      <xdr:rowOff>107573</xdr:rowOff>
    </xdr:to>
    <xdr:sp macro="" textlink="">
      <xdr:nvSpPr>
        <xdr:cNvPr id="687" name="フローチャート : 判断 686"/>
        <xdr:cNvSpPr/>
      </xdr:nvSpPr>
      <xdr:spPr>
        <a:xfrm>
          <a:off x="12763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124100</xdr:rowOff>
    </xdr:from>
    <xdr:ext cx="534377" cy="259045"/>
    <xdr:sp macro="" textlink="">
      <xdr:nvSpPr>
        <xdr:cNvPr id="688" name="テキスト ボックス 687"/>
        <xdr:cNvSpPr txBox="1"/>
      </xdr:nvSpPr>
      <xdr:spPr>
        <a:xfrm>
          <a:off x="12547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82860</xdr:rowOff>
    </xdr:from>
    <xdr:to>
      <xdr:col>23</xdr:col>
      <xdr:colOff>568325</xdr:colOff>
      <xdr:row>98</xdr:row>
      <xdr:rowOff>13010</xdr:rowOff>
    </xdr:to>
    <xdr:sp macro="" textlink="">
      <xdr:nvSpPr>
        <xdr:cNvPr id="694" name="円/楕円 693"/>
        <xdr:cNvSpPr/>
      </xdr:nvSpPr>
      <xdr:spPr>
        <a:xfrm>
          <a:off x="16268700" y="1671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105737</xdr:rowOff>
    </xdr:from>
    <xdr:ext cx="534377" cy="259045"/>
    <xdr:sp macro="" textlink="">
      <xdr:nvSpPr>
        <xdr:cNvPr id="695" name="積立金該当値テキスト"/>
        <xdr:cNvSpPr txBox="1"/>
      </xdr:nvSpPr>
      <xdr:spPr>
        <a:xfrm>
          <a:off x="16370300" y="1656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38,821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116391</xdr:rowOff>
    </xdr:from>
    <xdr:to>
      <xdr:col>22</xdr:col>
      <xdr:colOff>415925</xdr:colOff>
      <xdr:row>98</xdr:row>
      <xdr:rowOff>46541</xdr:rowOff>
    </xdr:to>
    <xdr:sp macro="" textlink="">
      <xdr:nvSpPr>
        <xdr:cNvPr id="696" name="円/楕円 695"/>
        <xdr:cNvSpPr/>
      </xdr:nvSpPr>
      <xdr:spPr>
        <a:xfrm>
          <a:off x="15430500" y="1674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63068</xdr:rowOff>
    </xdr:from>
    <xdr:ext cx="534377" cy="259045"/>
    <xdr:sp macro="" textlink="">
      <xdr:nvSpPr>
        <xdr:cNvPr id="697" name="テキスト ボックス 696"/>
        <xdr:cNvSpPr txBox="1"/>
      </xdr:nvSpPr>
      <xdr:spPr>
        <a:xfrm>
          <a:off x="15214111" y="1652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31,487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19918</xdr:rowOff>
    </xdr:from>
    <xdr:to>
      <xdr:col>21</xdr:col>
      <xdr:colOff>212725</xdr:colOff>
      <xdr:row>98</xdr:row>
      <xdr:rowOff>121518</xdr:rowOff>
    </xdr:to>
    <xdr:sp macro="" textlink="">
      <xdr:nvSpPr>
        <xdr:cNvPr id="698" name="円/楕円 697"/>
        <xdr:cNvSpPr/>
      </xdr:nvSpPr>
      <xdr:spPr>
        <a:xfrm>
          <a:off x="14541500" y="1682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112645</xdr:rowOff>
    </xdr:from>
    <xdr:ext cx="534377" cy="259045"/>
    <xdr:sp macro="" textlink="">
      <xdr:nvSpPr>
        <xdr:cNvPr id="699" name="テキスト ボックス 698"/>
        <xdr:cNvSpPr txBox="1"/>
      </xdr:nvSpPr>
      <xdr:spPr>
        <a:xfrm>
          <a:off x="14325111" y="1691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110785</xdr:rowOff>
    </xdr:from>
    <xdr:to>
      <xdr:col>20</xdr:col>
      <xdr:colOff>9525</xdr:colOff>
      <xdr:row>98</xdr:row>
      <xdr:rowOff>40935</xdr:rowOff>
    </xdr:to>
    <xdr:sp macro="" textlink="">
      <xdr:nvSpPr>
        <xdr:cNvPr id="700" name="円/楕円 699"/>
        <xdr:cNvSpPr/>
      </xdr:nvSpPr>
      <xdr:spPr>
        <a:xfrm>
          <a:off x="13652500" y="1674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57462</xdr:rowOff>
    </xdr:from>
    <xdr:ext cx="534377" cy="259045"/>
    <xdr:sp macro="" textlink="">
      <xdr:nvSpPr>
        <xdr:cNvPr id="701" name="テキスト ボックス 700"/>
        <xdr:cNvSpPr txBox="1"/>
      </xdr:nvSpPr>
      <xdr:spPr>
        <a:xfrm>
          <a:off x="13436111" y="1651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32,713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107407</xdr:rowOff>
    </xdr:from>
    <xdr:to>
      <xdr:col>18</xdr:col>
      <xdr:colOff>492125</xdr:colOff>
      <xdr:row>98</xdr:row>
      <xdr:rowOff>37557</xdr:rowOff>
    </xdr:to>
    <xdr:sp macro="" textlink="">
      <xdr:nvSpPr>
        <xdr:cNvPr id="702" name="円/楕円 701"/>
        <xdr:cNvSpPr/>
      </xdr:nvSpPr>
      <xdr:spPr>
        <a:xfrm>
          <a:off x="12763500" y="1673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28684</xdr:rowOff>
    </xdr:from>
    <xdr:ext cx="534377" cy="259045"/>
    <xdr:sp macro="" textlink="">
      <xdr:nvSpPr>
        <xdr:cNvPr id="703" name="テキスト ボックス 702"/>
        <xdr:cNvSpPr txBox="1"/>
      </xdr:nvSpPr>
      <xdr:spPr>
        <a:xfrm>
          <a:off x="12547111" y="1683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25" name="直線コネクタ 72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2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29" name="直線コネクタ 72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124795</xdr:rowOff>
    </xdr:from>
    <xdr:to>
      <xdr:col>32</xdr:col>
      <xdr:colOff>187325</xdr:colOff>
      <xdr:row>38</xdr:row>
      <xdr:rowOff>139654</xdr:rowOff>
    </xdr:to>
    <xdr:cxnSp macro="">
      <xdr:nvCxnSpPr>
        <xdr:cNvPr id="730" name="直線コネクタ 729"/>
        <xdr:cNvCxnSpPr/>
      </xdr:nvCxnSpPr>
      <xdr:spPr>
        <a:xfrm>
          <a:off x="21323300" y="6296995"/>
          <a:ext cx="838200" cy="35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3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32" name="フローチャート : 判断 73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124795</xdr:rowOff>
    </xdr:from>
    <xdr:to>
      <xdr:col>31</xdr:col>
      <xdr:colOff>34925</xdr:colOff>
      <xdr:row>38</xdr:row>
      <xdr:rowOff>104359</xdr:rowOff>
    </xdr:to>
    <xdr:cxnSp macro="">
      <xdr:nvCxnSpPr>
        <xdr:cNvPr id="733" name="直線コネクタ 732"/>
        <xdr:cNvCxnSpPr/>
      </xdr:nvCxnSpPr>
      <xdr:spPr>
        <a:xfrm flipV="1">
          <a:off x="20434300" y="6296995"/>
          <a:ext cx="889000" cy="3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34" name="フローチャート : 判断 73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83100</xdr:rowOff>
    </xdr:from>
    <xdr:ext cx="469744" cy="259045"/>
    <xdr:sp macro="" textlink="">
      <xdr:nvSpPr>
        <xdr:cNvPr id="735" name="テキスト ボックス 734"/>
        <xdr:cNvSpPr txBox="1"/>
      </xdr:nvSpPr>
      <xdr:spPr>
        <a:xfrm>
          <a:off x="21088427" y="659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104359</xdr:rowOff>
    </xdr:from>
    <xdr:to>
      <xdr:col>29</xdr:col>
      <xdr:colOff>517525</xdr:colOff>
      <xdr:row>38</xdr:row>
      <xdr:rowOff>139654</xdr:rowOff>
    </xdr:to>
    <xdr:cxnSp macro="">
      <xdr:nvCxnSpPr>
        <xdr:cNvPr id="736" name="直線コネクタ 735"/>
        <xdr:cNvCxnSpPr/>
      </xdr:nvCxnSpPr>
      <xdr:spPr>
        <a:xfrm flipV="1">
          <a:off x="19545300" y="6619459"/>
          <a:ext cx="889000" cy="3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37" name="フローチャート : 判断 736"/>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126743</xdr:rowOff>
    </xdr:from>
    <xdr:ext cx="469744" cy="259045"/>
    <xdr:sp macro="" textlink="">
      <xdr:nvSpPr>
        <xdr:cNvPr id="738" name="テキスト ボックス 737"/>
        <xdr:cNvSpPr txBox="1"/>
      </xdr:nvSpPr>
      <xdr:spPr>
        <a:xfrm>
          <a:off x="20199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139654</xdr:rowOff>
    </xdr:from>
    <xdr:to>
      <xdr:col>28</xdr:col>
      <xdr:colOff>314325</xdr:colOff>
      <xdr:row>38</xdr:row>
      <xdr:rowOff>139654</xdr:rowOff>
    </xdr:to>
    <xdr:cxnSp macro="">
      <xdr:nvCxnSpPr>
        <xdr:cNvPr id="739" name="直線コネクタ 738"/>
        <xdr:cNvCxnSpPr/>
      </xdr:nvCxnSpPr>
      <xdr:spPr>
        <a:xfrm>
          <a:off x="18656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40" name="フローチャート : 判断 739"/>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135475</xdr:rowOff>
    </xdr:from>
    <xdr:ext cx="469744" cy="259045"/>
    <xdr:sp macro="" textlink="">
      <xdr:nvSpPr>
        <xdr:cNvPr id="741" name="テキスト ボックス 740"/>
        <xdr:cNvSpPr txBox="1"/>
      </xdr:nvSpPr>
      <xdr:spPr>
        <a:xfrm>
          <a:off x="19310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42" name="フローチャート : 判断 741"/>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136938</xdr:rowOff>
    </xdr:from>
    <xdr:ext cx="469744" cy="259045"/>
    <xdr:sp macro="" textlink="">
      <xdr:nvSpPr>
        <xdr:cNvPr id="743" name="テキスト ボックス 742"/>
        <xdr:cNvSpPr txBox="1"/>
      </xdr:nvSpPr>
      <xdr:spPr>
        <a:xfrm>
          <a:off x="18421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88854</xdr:rowOff>
    </xdr:from>
    <xdr:to>
      <xdr:col>32</xdr:col>
      <xdr:colOff>238125</xdr:colOff>
      <xdr:row>39</xdr:row>
      <xdr:rowOff>19004</xdr:rowOff>
    </xdr:to>
    <xdr:sp macro="" textlink="">
      <xdr:nvSpPr>
        <xdr:cNvPr id="749" name="円/楕円 748"/>
        <xdr:cNvSpPr/>
      </xdr:nvSpPr>
      <xdr:spPr>
        <a:xfrm>
          <a:off x="221107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3781</xdr:rowOff>
    </xdr:from>
    <xdr:ext cx="249299" cy="259045"/>
    <xdr:sp macro="" textlink="">
      <xdr:nvSpPr>
        <xdr:cNvPr id="750" name="投資及び出資金該当値テキスト"/>
        <xdr:cNvSpPr txBox="1"/>
      </xdr:nvSpPr>
      <xdr:spPr>
        <a:xfrm>
          <a:off x="22212300" y="65188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73995</xdr:rowOff>
    </xdr:from>
    <xdr:to>
      <xdr:col>31</xdr:col>
      <xdr:colOff>85725</xdr:colOff>
      <xdr:row>37</xdr:row>
      <xdr:rowOff>4145</xdr:rowOff>
    </xdr:to>
    <xdr:sp macro="" textlink="">
      <xdr:nvSpPr>
        <xdr:cNvPr id="751" name="円/楕円 750"/>
        <xdr:cNvSpPr/>
      </xdr:nvSpPr>
      <xdr:spPr>
        <a:xfrm>
          <a:off x="21272500" y="62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20672</xdr:rowOff>
    </xdr:from>
    <xdr:ext cx="469744" cy="259045"/>
    <xdr:sp macro="" textlink="">
      <xdr:nvSpPr>
        <xdr:cNvPr id="752" name="テキスト ボックス 751"/>
        <xdr:cNvSpPr txBox="1"/>
      </xdr:nvSpPr>
      <xdr:spPr>
        <a:xfrm>
          <a:off x="21088427" y="602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53559</xdr:rowOff>
    </xdr:from>
    <xdr:to>
      <xdr:col>29</xdr:col>
      <xdr:colOff>568325</xdr:colOff>
      <xdr:row>38</xdr:row>
      <xdr:rowOff>155159</xdr:rowOff>
    </xdr:to>
    <xdr:sp macro="" textlink="">
      <xdr:nvSpPr>
        <xdr:cNvPr id="753" name="円/楕円 752"/>
        <xdr:cNvSpPr/>
      </xdr:nvSpPr>
      <xdr:spPr>
        <a:xfrm>
          <a:off x="20383500" y="656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146286</xdr:rowOff>
    </xdr:from>
    <xdr:ext cx="378565" cy="259045"/>
    <xdr:sp macro="" textlink="">
      <xdr:nvSpPr>
        <xdr:cNvPr id="754" name="テキスト ボックス 753"/>
        <xdr:cNvSpPr txBox="1"/>
      </xdr:nvSpPr>
      <xdr:spPr>
        <a:xfrm>
          <a:off x="20245017" y="6661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88854</xdr:rowOff>
    </xdr:from>
    <xdr:to>
      <xdr:col>28</xdr:col>
      <xdr:colOff>365125</xdr:colOff>
      <xdr:row>39</xdr:row>
      <xdr:rowOff>19004</xdr:rowOff>
    </xdr:to>
    <xdr:sp macro="" textlink="">
      <xdr:nvSpPr>
        <xdr:cNvPr id="755" name="円/楕円 754"/>
        <xdr:cNvSpPr/>
      </xdr:nvSpPr>
      <xdr:spPr>
        <a:xfrm>
          <a:off x="19494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10131</xdr:rowOff>
    </xdr:from>
    <xdr:ext cx="249299" cy="259045"/>
    <xdr:sp macro="" textlink="">
      <xdr:nvSpPr>
        <xdr:cNvPr id="756" name="テキスト ボックス 755"/>
        <xdr:cNvSpPr txBox="1"/>
      </xdr:nvSpPr>
      <xdr:spPr>
        <a:xfrm>
          <a:off x="19420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88854</xdr:rowOff>
    </xdr:from>
    <xdr:to>
      <xdr:col>27</xdr:col>
      <xdr:colOff>161925</xdr:colOff>
      <xdr:row>39</xdr:row>
      <xdr:rowOff>19004</xdr:rowOff>
    </xdr:to>
    <xdr:sp macro="" textlink="">
      <xdr:nvSpPr>
        <xdr:cNvPr id="757" name="円/楕円 756"/>
        <xdr:cNvSpPr/>
      </xdr:nvSpPr>
      <xdr:spPr>
        <a:xfrm>
          <a:off x="18605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10131</xdr:rowOff>
    </xdr:from>
    <xdr:ext cx="249299" cy="259045"/>
    <xdr:sp macro="" textlink="">
      <xdr:nvSpPr>
        <xdr:cNvPr id="758" name="テキスト ボックス 757"/>
        <xdr:cNvSpPr txBox="1"/>
      </xdr:nvSpPr>
      <xdr:spPr>
        <a:xfrm>
          <a:off x="18531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82" name="直線コネクタ 78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8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86" name="直線コネクタ 78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79959</xdr:rowOff>
    </xdr:from>
    <xdr:to>
      <xdr:col>32</xdr:col>
      <xdr:colOff>187325</xdr:colOff>
      <xdr:row>56</xdr:row>
      <xdr:rowOff>88074</xdr:rowOff>
    </xdr:to>
    <xdr:cxnSp macro="">
      <xdr:nvCxnSpPr>
        <xdr:cNvPr id="787" name="直線コネクタ 786"/>
        <xdr:cNvCxnSpPr/>
      </xdr:nvCxnSpPr>
      <xdr:spPr>
        <a:xfrm flipV="1">
          <a:off x="21323300" y="9681159"/>
          <a:ext cx="8382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58259</xdr:rowOff>
    </xdr:from>
    <xdr:ext cx="469744" cy="259045"/>
    <xdr:sp macro="" textlink="">
      <xdr:nvSpPr>
        <xdr:cNvPr id="788" name="貸付金平均値テキスト"/>
        <xdr:cNvSpPr txBox="1"/>
      </xdr:nvSpPr>
      <xdr:spPr>
        <a:xfrm>
          <a:off x="22212300" y="9830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89" name="フローチャート : 判断 78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88074</xdr:rowOff>
    </xdr:from>
    <xdr:to>
      <xdr:col>31</xdr:col>
      <xdr:colOff>34925</xdr:colOff>
      <xdr:row>56</xdr:row>
      <xdr:rowOff>94285</xdr:rowOff>
    </xdr:to>
    <xdr:cxnSp macro="">
      <xdr:nvCxnSpPr>
        <xdr:cNvPr id="790" name="直線コネクタ 789"/>
        <xdr:cNvCxnSpPr/>
      </xdr:nvCxnSpPr>
      <xdr:spPr>
        <a:xfrm flipV="1">
          <a:off x="20434300" y="9689274"/>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91" name="フローチャート : 判断 79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164672</xdr:rowOff>
    </xdr:from>
    <xdr:ext cx="469744" cy="259045"/>
    <xdr:sp macro="" textlink="">
      <xdr:nvSpPr>
        <xdr:cNvPr id="792" name="テキスト ボックス 791"/>
        <xdr:cNvSpPr txBox="1"/>
      </xdr:nvSpPr>
      <xdr:spPr>
        <a:xfrm>
          <a:off x="21088427" y="993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67691</xdr:rowOff>
    </xdr:from>
    <xdr:to>
      <xdr:col>29</xdr:col>
      <xdr:colOff>517525</xdr:colOff>
      <xdr:row>56</xdr:row>
      <xdr:rowOff>94285</xdr:rowOff>
    </xdr:to>
    <xdr:cxnSp macro="">
      <xdr:nvCxnSpPr>
        <xdr:cNvPr id="793" name="直線コネクタ 792"/>
        <xdr:cNvCxnSpPr/>
      </xdr:nvCxnSpPr>
      <xdr:spPr>
        <a:xfrm>
          <a:off x="19545300" y="9668891"/>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73889</xdr:rowOff>
    </xdr:from>
    <xdr:to>
      <xdr:col>29</xdr:col>
      <xdr:colOff>568325</xdr:colOff>
      <xdr:row>58</xdr:row>
      <xdr:rowOff>4039</xdr:rowOff>
    </xdr:to>
    <xdr:sp macro="" textlink="">
      <xdr:nvSpPr>
        <xdr:cNvPr id="794" name="フローチャート : 判断 793"/>
        <xdr:cNvSpPr/>
      </xdr:nvSpPr>
      <xdr:spPr>
        <a:xfrm>
          <a:off x="20383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166616</xdr:rowOff>
    </xdr:from>
    <xdr:ext cx="469744" cy="259045"/>
    <xdr:sp macro="" textlink="">
      <xdr:nvSpPr>
        <xdr:cNvPr id="795" name="テキスト ボックス 794"/>
        <xdr:cNvSpPr txBox="1"/>
      </xdr:nvSpPr>
      <xdr:spPr>
        <a:xfrm>
          <a:off x="20199427" y="993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67691</xdr:rowOff>
    </xdr:from>
    <xdr:to>
      <xdr:col>28</xdr:col>
      <xdr:colOff>314325</xdr:colOff>
      <xdr:row>56</xdr:row>
      <xdr:rowOff>129108</xdr:rowOff>
    </xdr:to>
    <xdr:cxnSp macro="">
      <xdr:nvCxnSpPr>
        <xdr:cNvPr id="796" name="直線コネクタ 795"/>
        <xdr:cNvCxnSpPr/>
      </xdr:nvCxnSpPr>
      <xdr:spPr>
        <a:xfrm flipV="1">
          <a:off x="18656300" y="9668891"/>
          <a:ext cx="889000" cy="6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61582</xdr:rowOff>
    </xdr:from>
    <xdr:to>
      <xdr:col>28</xdr:col>
      <xdr:colOff>365125</xdr:colOff>
      <xdr:row>57</xdr:row>
      <xdr:rowOff>163182</xdr:rowOff>
    </xdr:to>
    <xdr:sp macro="" textlink="">
      <xdr:nvSpPr>
        <xdr:cNvPr id="797" name="フローチャート : 判断 796"/>
        <xdr:cNvSpPr/>
      </xdr:nvSpPr>
      <xdr:spPr>
        <a:xfrm>
          <a:off x="19494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154309</xdr:rowOff>
    </xdr:from>
    <xdr:ext cx="469744" cy="259045"/>
    <xdr:sp macro="" textlink="">
      <xdr:nvSpPr>
        <xdr:cNvPr id="798" name="テキスト ボックス 797"/>
        <xdr:cNvSpPr txBox="1"/>
      </xdr:nvSpPr>
      <xdr:spPr>
        <a:xfrm>
          <a:off x="19310427" y="992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57620</xdr:rowOff>
    </xdr:from>
    <xdr:to>
      <xdr:col>27</xdr:col>
      <xdr:colOff>161925</xdr:colOff>
      <xdr:row>57</xdr:row>
      <xdr:rowOff>159220</xdr:rowOff>
    </xdr:to>
    <xdr:sp macro="" textlink="">
      <xdr:nvSpPr>
        <xdr:cNvPr id="799" name="フローチャート : 判断 798"/>
        <xdr:cNvSpPr/>
      </xdr:nvSpPr>
      <xdr:spPr>
        <a:xfrm>
          <a:off x="18605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150347</xdr:rowOff>
    </xdr:from>
    <xdr:ext cx="469744" cy="259045"/>
    <xdr:sp macro="" textlink="">
      <xdr:nvSpPr>
        <xdr:cNvPr id="800" name="テキスト ボックス 799"/>
        <xdr:cNvSpPr txBox="1"/>
      </xdr:nvSpPr>
      <xdr:spPr>
        <a:xfrm>
          <a:off x="18421427" y="992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29159</xdr:rowOff>
    </xdr:from>
    <xdr:to>
      <xdr:col>32</xdr:col>
      <xdr:colOff>238125</xdr:colOff>
      <xdr:row>56</xdr:row>
      <xdr:rowOff>130759</xdr:rowOff>
    </xdr:to>
    <xdr:sp macro="" textlink="">
      <xdr:nvSpPr>
        <xdr:cNvPr id="806" name="円/楕円 805"/>
        <xdr:cNvSpPr/>
      </xdr:nvSpPr>
      <xdr:spPr>
        <a:xfrm>
          <a:off x="22110700" y="963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52036</xdr:rowOff>
    </xdr:from>
    <xdr:ext cx="534377" cy="259045"/>
    <xdr:sp macro="" textlink="">
      <xdr:nvSpPr>
        <xdr:cNvPr id="807" name="貸付金該当値テキスト"/>
        <xdr:cNvSpPr txBox="1"/>
      </xdr:nvSpPr>
      <xdr:spPr>
        <a:xfrm>
          <a:off x="22212300" y="948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12,568</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37274</xdr:rowOff>
    </xdr:from>
    <xdr:to>
      <xdr:col>31</xdr:col>
      <xdr:colOff>85725</xdr:colOff>
      <xdr:row>56</xdr:row>
      <xdr:rowOff>138874</xdr:rowOff>
    </xdr:to>
    <xdr:sp macro="" textlink="">
      <xdr:nvSpPr>
        <xdr:cNvPr id="808" name="円/楕円 807"/>
        <xdr:cNvSpPr/>
      </xdr:nvSpPr>
      <xdr:spPr>
        <a:xfrm>
          <a:off x="21272500" y="963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155401</xdr:rowOff>
    </xdr:from>
    <xdr:ext cx="534377" cy="259045"/>
    <xdr:sp macro="" textlink="">
      <xdr:nvSpPr>
        <xdr:cNvPr id="809" name="テキスト ボックス 808"/>
        <xdr:cNvSpPr txBox="1"/>
      </xdr:nvSpPr>
      <xdr:spPr>
        <a:xfrm>
          <a:off x="21056111" y="941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12,355</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43485</xdr:rowOff>
    </xdr:from>
    <xdr:to>
      <xdr:col>29</xdr:col>
      <xdr:colOff>568325</xdr:colOff>
      <xdr:row>56</xdr:row>
      <xdr:rowOff>145085</xdr:rowOff>
    </xdr:to>
    <xdr:sp macro="" textlink="">
      <xdr:nvSpPr>
        <xdr:cNvPr id="810" name="円/楕円 809"/>
        <xdr:cNvSpPr/>
      </xdr:nvSpPr>
      <xdr:spPr>
        <a:xfrm>
          <a:off x="20383500" y="96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161612</xdr:rowOff>
    </xdr:from>
    <xdr:ext cx="534377" cy="259045"/>
    <xdr:sp macro="" textlink="">
      <xdr:nvSpPr>
        <xdr:cNvPr id="811" name="テキスト ボックス 810"/>
        <xdr:cNvSpPr txBox="1"/>
      </xdr:nvSpPr>
      <xdr:spPr>
        <a:xfrm>
          <a:off x="20167111" y="941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12,192</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16891</xdr:rowOff>
    </xdr:from>
    <xdr:to>
      <xdr:col>28</xdr:col>
      <xdr:colOff>365125</xdr:colOff>
      <xdr:row>56</xdr:row>
      <xdr:rowOff>118491</xdr:rowOff>
    </xdr:to>
    <xdr:sp macro="" textlink="">
      <xdr:nvSpPr>
        <xdr:cNvPr id="812" name="円/楕円 811"/>
        <xdr:cNvSpPr/>
      </xdr:nvSpPr>
      <xdr:spPr>
        <a:xfrm>
          <a:off x="19494500" y="961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135018</xdr:rowOff>
    </xdr:from>
    <xdr:ext cx="534377" cy="259045"/>
    <xdr:sp macro="" textlink="">
      <xdr:nvSpPr>
        <xdr:cNvPr id="813" name="テキスト ボックス 812"/>
        <xdr:cNvSpPr txBox="1"/>
      </xdr:nvSpPr>
      <xdr:spPr>
        <a:xfrm>
          <a:off x="19278111" y="939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12,890</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78308</xdr:rowOff>
    </xdr:from>
    <xdr:to>
      <xdr:col>27</xdr:col>
      <xdr:colOff>161925</xdr:colOff>
      <xdr:row>57</xdr:row>
      <xdr:rowOff>8458</xdr:rowOff>
    </xdr:to>
    <xdr:sp macro="" textlink="">
      <xdr:nvSpPr>
        <xdr:cNvPr id="814" name="円/楕円 813"/>
        <xdr:cNvSpPr/>
      </xdr:nvSpPr>
      <xdr:spPr>
        <a:xfrm>
          <a:off x="18605500" y="967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24985</xdr:rowOff>
    </xdr:from>
    <xdr:ext cx="534377" cy="259045"/>
    <xdr:sp macro="" textlink="">
      <xdr:nvSpPr>
        <xdr:cNvPr id="815" name="テキスト ボックス 814"/>
        <xdr:cNvSpPr txBox="1"/>
      </xdr:nvSpPr>
      <xdr:spPr>
        <a:xfrm>
          <a:off x="18389111" y="945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40" name="直線コネクタ 83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4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42" name="直線コネクタ 84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4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44" name="直線コネクタ 84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46603</xdr:rowOff>
    </xdr:from>
    <xdr:to>
      <xdr:col>32</xdr:col>
      <xdr:colOff>187325</xdr:colOff>
      <xdr:row>72</xdr:row>
      <xdr:rowOff>64567</xdr:rowOff>
    </xdr:to>
    <xdr:cxnSp macro="">
      <xdr:nvCxnSpPr>
        <xdr:cNvPr id="845" name="直線コネクタ 844"/>
        <xdr:cNvCxnSpPr/>
      </xdr:nvCxnSpPr>
      <xdr:spPr>
        <a:xfrm flipV="1">
          <a:off x="21323300" y="12391003"/>
          <a:ext cx="838200" cy="1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21169</xdr:rowOff>
    </xdr:from>
    <xdr:ext cx="534377" cy="259045"/>
    <xdr:sp macro="" textlink="">
      <xdr:nvSpPr>
        <xdr:cNvPr id="846" name="繰出金平均値テキスト"/>
        <xdr:cNvSpPr txBox="1"/>
      </xdr:nvSpPr>
      <xdr:spPr>
        <a:xfrm>
          <a:off x="22212300" y="12879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47" name="フローチャート : 判断 84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64567</xdr:rowOff>
    </xdr:from>
    <xdr:to>
      <xdr:col>31</xdr:col>
      <xdr:colOff>34925</xdr:colOff>
      <xdr:row>72</xdr:row>
      <xdr:rowOff>127680</xdr:rowOff>
    </xdr:to>
    <xdr:cxnSp macro="">
      <xdr:nvCxnSpPr>
        <xdr:cNvPr id="848" name="直線コネクタ 847"/>
        <xdr:cNvCxnSpPr/>
      </xdr:nvCxnSpPr>
      <xdr:spPr>
        <a:xfrm flipV="1">
          <a:off x="20434300" y="12408967"/>
          <a:ext cx="889000" cy="6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49" name="フローチャート : 判断 84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137831</xdr:rowOff>
    </xdr:from>
    <xdr:ext cx="534377" cy="259045"/>
    <xdr:sp macro="" textlink="">
      <xdr:nvSpPr>
        <xdr:cNvPr id="850" name="テキスト ボックス 849"/>
        <xdr:cNvSpPr txBox="1"/>
      </xdr:nvSpPr>
      <xdr:spPr>
        <a:xfrm>
          <a:off x="21056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127680</xdr:rowOff>
    </xdr:from>
    <xdr:to>
      <xdr:col>29</xdr:col>
      <xdr:colOff>517525</xdr:colOff>
      <xdr:row>72</xdr:row>
      <xdr:rowOff>146139</xdr:rowOff>
    </xdr:to>
    <xdr:cxnSp macro="">
      <xdr:nvCxnSpPr>
        <xdr:cNvPr id="851" name="直線コネクタ 850"/>
        <xdr:cNvCxnSpPr/>
      </xdr:nvCxnSpPr>
      <xdr:spPr>
        <a:xfrm flipV="1">
          <a:off x="19545300" y="12472080"/>
          <a:ext cx="889000" cy="1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112617</xdr:rowOff>
    </xdr:from>
    <xdr:to>
      <xdr:col>29</xdr:col>
      <xdr:colOff>568325</xdr:colOff>
      <xdr:row>75</xdr:row>
      <xdr:rowOff>42767</xdr:rowOff>
    </xdr:to>
    <xdr:sp macro="" textlink="">
      <xdr:nvSpPr>
        <xdr:cNvPr id="852" name="フローチャート : 判断 851"/>
        <xdr:cNvSpPr/>
      </xdr:nvSpPr>
      <xdr:spPr>
        <a:xfrm>
          <a:off x="20383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33894</xdr:rowOff>
    </xdr:from>
    <xdr:ext cx="534377" cy="259045"/>
    <xdr:sp macro="" textlink="">
      <xdr:nvSpPr>
        <xdr:cNvPr id="853" name="テキスト ボックス 852"/>
        <xdr:cNvSpPr txBox="1"/>
      </xdr:nvSpPr>
      <xdr:spPr>
        <a:xfrm>
          <a:off x="20167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130918</xdr:rowOff>
    </xdr:from>
    <xdr:to>
      <xdr:col>28</xdr:col>
      <xdr:colOff>314325</xdr:colOff>
      <xdr:row>72</xdr:row>
      <xdr:rowOff>146139</xdr:rowOff>
    </xdr:to>
    <xdr:cxnSp macro="">
      <xdr:nvCxnSpPr>
        <xdr:cNvPr id="854" name="直線コネクタ 853"/>
        <xdr:cNvCxnSpPr/>
      </xdr:nvCxnSpPr>
      <xdr:spPr>
        <a:xfrm>
          <a:off x="18656300" y="12475318"/>
          <a:ext cx="889000" cy="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127095</xdr:rowOff>
    </xdr:from>
    <xdr:to>
      <xdr:col>28</xdr:col>
      <xdr:colOff>365125</xdr:colOff>
      <xdr:row>75</xdr:row>
      <xdr:rowOff>57245</xdr:rowOff>
    </xdr:to>
    <xdr:sp macro="" textlink="">
      <xdr:nvSpPr>
        <xdr:cNvPr id="855" name="フローチャート : 判断 854"/>
        <xdr:cNvSpPr/>
      </xdr:nvSpPr>
      <xdr:spPr>
        <a:xfrm>
          <a:off x="19494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48372</xdr:rowOff>
    </xdr:from>
    <xdr:ext cx="534377" cy="259045"/>
    <xdr:sp macro="" textlink="">
      <xdr:nvSpPr>
        <xdr:cNvPr id="856" name="テキスト ボックス 855"/>
        <xdr:cNvSpPr txBox="1"/>
      </xdr:nvSpPr>
      <xdr:spPr>
        <a:xfrm>
          <a:off x="19278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158070</xdr:rowOff>
    </xdr:from>
    <xdr:to>
      <xdr:col>27</xdr:col>
      <xdr:colOff>161925</xdr:colOff>
      <xdr:row>75</xdr:row>
      <xdr:rowOff>88220</xdr:rowOff>
    </xdr:to>
    <xdr:sp macro="" textlink="">
      <xdr:nvSpPr>
        <xdr:cNvPr id="857" name="フローチャート : 判断 856"/>
        <xdr:cNvSpPr/>
      </xdr:nvSpPr>
      <xdr:spPr>
        <a:xfrm>
          <a:off x="18605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79347</xdr:rowOff>
    </xdr:from>
    <xdr:ext cx="534377" cy="259045"/>
    <xdr:sp macro="" textlink="">
      <xdr:nvSpPr>
        <xdr:cNvPr id="858" name="テキスト ボックス 857"/>
        <xdr:cNvSpPr txBox="1"/>
      </xdr:nvSpPr>
      <xdr:spPr>
        <a:xfrm>
          <a:off x="18389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71</xdr:row>
      <xdr:rowOff>167253</xdr:rowOff>
    </xdr:from>
    <xdr:to>
      <xdr:col>32</xdr:col>
      <xdr:colOff>238125</xdr:colOff>
      <xdr:row>72</xdr:row>
      <xdr:rowOff>97403</xdr:rowOff>
    </xdr:to>
    <xdr:sp macro="" textlink="">
      <xdr:nvSpPr>
        <xdr:cNvPr id="864" name="円/楕円 863"/>
        <xdr:cNvSpPr/>
      </xdr:nvSpPr>
      <xdr:spPr>
        <a:xfrm>
          <a:off x="22110700" y="1234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18680</xdr:rowOff>
    </xdr:from>
    <xdr:ext cx="534377" cy="259045"/>
    <xdr:sp macro="" textlink="">
      <xdr:nvSpPr>
        <xdr:cNvPr id="865" name="繰出金該当値テキスト"/>
        <xdr:cNvSpPr txBox="1"/>
      </xdr:nvSpPr>
      <xdr:spPr>
        <a:xfrm>
          <a:off x="22212300" y="1219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82,887</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13767</xdr:rowOff>
    </xdr:from>
    <xdr:to>
      <xdr:col>31</xdr:col>
      <xdr:colOff>85725</xdr:colOff>
      <xdr:row>72</xdr:row>
      <xdr:rowOff>115367</xdr:rowOff>
    </xdr:to>
    <xdr:sp macro="" textlink="">
      <xdr:nvSpPr>
        <xdr:cNvPr id="866" name="円/楕円 865"/>
        <xdr:cNvSpPr/>
      </xdr:nvSpPr>
      <xdr:spPr>
        <a:xfrm>
          <a:off x="21272500" y="1235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131894</xdr:rowOff>
    </xdr:from>
    <xdr:ext cx="534377" cy="259045"/>
    <xdr:sp macro="" textlink="">
      <xdr:nvSpPr>
        <xdr:cNvPr id="867" name="テキスト ボックス 866"/>
        <xdr:cNvSpPr txBox="1"/>
      </xdr:nvSpPr>
      <xdr:spPr>
        <a:xfrm>
          <a:off x="21056111" y="1213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81,944</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76880</xdr:rowOff>
    </xdr:from>
    <xdr:to>
      <xdr:col>29</xdr:col>
      <xdr:colOff>568325</xdr:colOff>
      <xdr:row>73</xdr:row>
      <xdr:rowOff>7030</xdr:rowOff>
    </xdr:to>
    <xdr:sp macro="" textlink="">
      <xdr:nvSpPr>
        <xdr:cNvPr id="868" name="円/楕円 867"/>
        <xdr:cNvSpPr/>
      </xdr:nvSpPr>
      <xdr:spPr>
        <a:xfrm>
          <a:off x="20383500" y="124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23557</xdr:rowOff>
    </xdr:from>
    <xdr:ext cx="534377" cy="259045"/>
    <xdr:sp macro="" textlink="">
      <xdr:nvSpPr>
        <xdr:cNvPr id="869" name="テキスト ボックス 868"/>
        <xdr:cNvSpPr txBox="1"/>
      </xdr:nvSpPr>
      <xdr:spPr>
        <a:xfrm>
          <a:off x="20167111" y="1219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78,631</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95339</xdr:rowOff>
    </xdr:from>
    <xdr:to>
      <xdr:col>28</xdr:col>
      <xdr:colOff>365125</xdr:colOff>
      <xdr:row>73</xdr:row>
      <xdr:rowOff>25489</xdr:rowOff>
    </xdr:to>
    <xdr:sp macro="" textlink="">
      <xdr:nvSpPr>
        <xdr:cNvPr id="870" name="円/楕円 869"/>
        <xdr:cNvSpPr/>
      </xdr:nvSpPr>
      <xdr:spPr>
        <a:xfrm>
          <a:off x="19494500" y="1243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42016</xdr:rowOff>
    </xdr:from>
    <xdr:ext cx="534377" cy="259045"/>
    <xdr:sp macro="" textlink="">
      <xdr:nvSpPr>
        <xdr:cNvPr id="871" name="テキスト ボックス 870"/>
        <xdr:cNvSpPr txBox="1"/>
      </xdr:nvSpPr>
      <xdr:spPr>
        <a:xfrm>
          <a:off x="19278111" y="1221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77,662</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80118</xdr:rowOff>
    </xdr:from>
    <xdr:to>
      <xdr:col>27</xdr:col>
      <xdr:colOff>161925</xdr:colOff>
      <xdr:row>73</xdr:row>
      <xdr:rowOff>10268</xdr:rowOff>
    </xdr:to>
    <xdr:sp macro="" textlink="">
      <xdr:nvSpPr>
        <xdr:cNvPr id="872" name="円/楕円 871"/>
        <xdr:cNvSpPr/>
      </xdr:nvSpPr>
      <xdr:spPr>
        <a:xfrm>
          <a:off x="18605500" y="1242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26795</xdr:rowOff>
    </xdr:from>
    <xdr:ext cx="534377" cy="259045"/>
    <xdr:sp macro="" textlink="">
      <xdr:nvSpPr>
        <xdr:cNvPr id="873" name="テキスト ボックス 872"/>
        <xdr:cNvSpPr txBox="1"/>
      </xdr:nvSpPr>
      <xdr:spPr>
        <a:xfrm>
          <a:off x="18389111" y="1219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78,461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84" name="直線コネクタ 88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85" name="テキスト ボックス 88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6" name="直線コネクタ 88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87" name="テキスト ボックス 88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8" name="直線コネクタ 88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9" name="テキスト ボックス 88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0" name="直線コネクタ 88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91" name="テキスト ボックス 89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93" name="テキスト ボックス 89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95" name="直線コネクタ 89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9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7" name="直線コネクタ 89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9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99" name="直線コネクタ 89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0" name="直線コネクタ 89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90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902" name="フローチャート : 判断 90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03" name="直線コネクタ 90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04" name="フローチャート : 判断 90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05" name="テキスト ボックス 90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6" name="直線コネクタ 90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109474</xdr:rowOff>
    </xdr:from>
    <xdr:to>
      <xdr:col>29</xdr:col>
      <xdr:colOff>568325</xdr:colOff>
      <xdr:row>98</xdr:row>
      <xdr:rowOff>39624</xdr:rowOff>
    </xdr:to>
    <xdr:sp macro="" textlink="">
      <xdr:nvSpPr>
        <xdr:cNvPr id="907" name="フローチャート : 判断 906"/>
        <xdr:cNvSpPr/>
      </xdr:nvSpPr>
      <xdr:spPr>
        <a:xfrm>
          <a:off x="20383500" y="1674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96</xdr:row>
      <xdr:rowOff>56151</xdr:rowOff>
    </xdr:from>
    <xdr:ext cx="313932" cy="259045"/>
    <xdr:sp macro="" textlink="">
      <xdr:nvSpPr>
        <xdr:cNvPr id="908" name="テキスト ボックス 907"/>
        <xdr:cNvSpPr txBox="1"/>
      </xdr:nvSpPr>
      <xdr:spPr>
        <a:xfrm>
          <a:off x="20277333" y="1651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9" name="直線コネクタ 90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97</xdr:row>
      <xdr:rowOff>141478</xdr:rowOff>
    </xdr:from>
    <xdr:to>
      <xdr:col>28</xdr:col>
      <xdr:colOff>365125</xdr:colOff>
      <xdr:row>98</xdr:row>
      <xdr:rowOff>71628</xdr:rowOff>
    </xdr:to>
    <xdr:sp macro="" textlink="">
      <xdr:nvSpPr>
        <xdr:cNvPr id="910" name="フローチャート : 判断 909"/>
        <xdr:cNvSpPr/>
      </xdr:nvSpPr>
      <xdr:spPr>
        <a:xfrm>
          <a:off x="19494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96</xdr:row>
      <xdr:rowOff>88155</xdr:rowOff>
    </xdr:from>
    <xdr:ext cx="313932" cy="259045"/>
    <xdr:sp macro="" textlink="">
      <xdr:nvSpPr>
        <xdr:cNvPr id="911" name="テキスト ボックス 910"/>
        <xdr:cNvSpPr txBox="1"/>
      </xdr:nvSpPr>
      <xdr:spPr>
        <a:xfrm>
          <a:off x="19388333" y="1654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15748</xdr:rowOff>
    </xdr:from>
    <xdr:to>
      <xdr:col>27</xdr:col>
      <xdr:colOff>161925</xdr:colOff>
      <xdr:row>98</xdr:row>
      <xdr:rowOff>117348</xdr:rowOff>
    </xdr:to>
    <xdr:sp macro="" textlink="">
      <xdr:nvSpPr>
        <xdr:cNvPr id="912" name="フローチャート : 判断 911"/>
        <xdr:cNvSpPr/>
      </xdr:nvSpPr>
      <xdr:spPr>
        <a:xfrm>
          <a:off x="18605500" y="168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96</xdr:row>
      <xdr:rowOff>133875</xdr:rowOff>
    </xdr:from>
    <xdr:ext cx="313932" cy="259045"/>
    <xdr:sp macro="" textlink="">
      <xdr:nvSpPr>
        <xdr:cNvPr id="913" name="テキスト ボックス 912"/>
        <xdr:cNvSpPr txBox="1"/>
      </xdr:nvSpPr>
      <xdr:spPr>
        <a:xfrm>
          <a:off x="18499333" y="1659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9" name="円/楕円 91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2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21" name="円/楕円 92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22" name="テキスト ボックス 92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23" name="円/楕円 92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24" name="テキスト ボックス 923"/>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5" name="円/楕円 92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26" name="テキスト ボックス 92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7" name="円/楕円 92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8" name="テキスト ボックス 92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物件費は住民一人当たり</a:t>
          </a:r>
          <a:r>
            <a:rPr kumimoji="1" lang="en-US" altLang="ja-JP" sz="1300">
              <a:solidFill>
                <a:schemeClr val="dk1"/>
              </a:solidFill>
              <a:effectLst/>
              <a:latin typeface="+mn-lt"/>
              <a:ea typeface="+mn-ea"/>
              <a:cs typeface="+mn-cs"/>
            </a:rPr>
            <a:t>106,122</a:t>
          </a:r>
          <a:r>
            <a:rPr kumimoji="1" lang="ja-JP" altLang="ja-JP" sz="1300">
              <a:solidFill>
                <a:schemeClr val="dk1"/>
              </a:solidFill>
              <a:effectLst/>
              <a:latin typeface="+mn-lt"/>
              <a:ea typeface="+mn-ea"/>
              <a:cs typeface="+mn-cs"/>
            </a:rPr>
            <a:t>円となっており、類似団体と比較して一人当たりコストが高い状況となっている。これは市町村合併に</a:t>
          </a:r>
          <a:r>
            <a:rPr kumimoji="1" lang="ja-JP" altLang="en-US" sz="1300">
              <a:solidFill>
                <a:schemeClr val="dk1"/>
              </a:solidFill>
              <a:effectLst/>
              <a:latin typeface="+mn-lt"/>
              <a:ea typeface="+mn-ea"/>
              <a:cs typeface="+mn-cs"/>
            </a:rPr>
            <a:t>よ</a:t>
          </a:r>
          <a:r>
            <a:rPr kumimoji="1" lang="ja-JP" altLang="ja-JP" sz="1300">
              <a:solidFill>
                <a:schemeClr val="dk1"/>
              </a:solidFill>
              <a:effectLst/>
              <a:latin typeface="+mn-lt"/>
              <a:ea typeface="+mn-ea"/>
              <a:cs typeface="+mn-cs"/>
            </a:rPr>
            <a:t>り広大な面積を有し、広範囲な行政サービスを提供していることもあり類似団体平均よりも高い水準となる傾向にある</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H28</a:t>
          </a:r>
          <a:r>
            <a:rPr kumimoji="1" lang="ja-JP" altLang="ja-JP" sz="1300">
              <a:solidFill>
                <a:schemeClr val="dk1"/>
              </a:solidFill>
              <a:effectLst/>
              <a:latin typeface="+mn-lt"/>
              <a:ea typeface="+mn-ea"/>
              <a:cs typeface="+mn-cs"/>
            </a:rPr>
            <a:t>度決算では</a:t>
          </a:r>
          <a:r>
            <a:rPr kumimoji="1" lang="ja-JP" altLang="en-US" sz="1300">
              <a:solidFill>
                <a:schemeClr val="dk1"/>
              </a:solidFill>
              <a:effectLst/>
              <a:latin typeface="+mn-lt"/>
              <a:ea typeface="+mn-ea"/>
              <a:cs typeface="+mn-cs"/>
            </a:rPr>
            <a:t>前年度に実施した</a:t>
          </a:r>
          <a:r>
            <a:rPr kumimoji="1" lang="ja-JP" altLang="ja-JP" sz="1300">
              <a:solidFill>
                <a:schemeClr val="dk1"/>
              </a:solidFill>
              <a:effectLst/>
              <a:latin typeface="+mn-lt"/>
              <a:ea typeface="+mn-ea"/>
              <a:cs typeface="+mn-cs"/>
            </a:rPr>
            <a:t>ゴミ処理施設</a:t>
          </a:r>
          <a:r>
            <a:rPr kumimoji="1" lang="ja-JP" altLang="en-US" sz="1300">
              <a:solidFill>
                <a:schemeClr val="dk1"/>
              </a:solidFill>
              <a:effectLst/>
              <a:latin typeface="+mn-lt"/>
              <a:ea typeface="+mn-ea"/>
              <a:cs typeface="+mn-cs"/>
            </a:rPr>
            <a:t>の火災</a:t>
          </a:r>
          <a:r>
            <a:rPr kumimoji="1" lang="ja-JP" altLang="ja-JP" sz="1300">
              <a:solidFill>
                <a:schemeClr val="dk1"/>
              </a:solidFill>
              <a:effectLst/>
              <a:latin typeface="+mn-lt"/>
              <a:ea typeface="+mn-ea"/>
              <a:cs typeface="+mn-cs"/>
            </a:rPr>
            <a:t>事故に伴う復旧・代替経費や遊休施設の除却事業（跡地整備を伴わないもの）</a:t>
          </a:r>
          <a:r>
            <a:rPr kumimoji="1" lang="ja-JP" altLang="en-US" sz="1300">
              <a:solidFill>
                <a:schemeClr val="dk1"/>
              </a:solidFill>
              <a:effectLst/>
              <a:latin typeface="+mn-lt"/>
              <a:ea typeface="+mn-ea"/>
              <a:cs typeface="+mn-cs"/>
            </a:rPr>
            <a:t>の皆減に伴い</a:t>
          </a:r>
          <a:r>
            <a:rPr kumimoji="1" lang="ja-JP" altLang="ja-JP" sz="1300">
              <a:solidFill>
                <a:schemeClr val="dk1"/>
              </a:solidFill>
              <a:effectLst/>
              <a:latin typeface="+mn-lt"/>
              <a:ea typeface="+mn-ea"/>
              <a:cs typeface="+mn-cs"/>
            </a:rPr>
            <a:t>、前年度決算と比較すると</a:t>
          </a:r>
          <a:r>
            <a:rPr kumimoji="1" lang="en-US" altLang="ja-JP" sz="1300">
              <a:solidFill>
                <a:schemeClr val="dk1"/>
              </a:solidFill>
              <a:effectLst/>
              <a:latin typeface="+mn-lt"/>
              <a:ea typeface="+mn-ea"/>
              <a:cs typeface="+mn-cs"/>
            </a:rPr>
            <a:t>7.8</a:t>
          </a:r>
          <a:r>
            <a:rPr kumimoji="1" lang="ja-JP" altLang="en-US" sz="1300">
              <a:solidFill>
                <a:schemeClr val="dk1"/>
              </a:solidFill>
              <a:effectLst/>
              <a:latin typeface="+mn-lt"/>
              <a:ea typeface="+mn-ea"/>
              <a:cs typeface="+mn-cs"/>
            </a:rPr>
            <a:t>ポイントの減</a:t>
          </a:r>
          <a:r>
            <a:rPr kumimoji="1" lang="ja-JP" altLang="ja-JP" sz="1300">
              <a:solidFill>
                <a:schemeClr val="dk1"/>
              </a:solidFill>
              <a:effectLst/>
              <a:latin typeface="+mn-lt"/>
              <a:ea typeface="+mn-ea"/>
              <a:cs typeface="+mn-cs"/>
            </a:rPr>
            <a:t>となっている。今後も、公共施設の維持管理経費等のコスト削減を図り、健全な財政運営に努める。</a:t>
          </a:r>
          <a:endParaRPr lang="ja-JP" altLang="ja-JP" sz="1300">
            <a:effectLst/>
          </a:endParaRPr>
        </a:p>
        <a:p>
          <a:r>
            <a:rPr kumimoji="1" lang="ja-JP" altLang="ja-JP" sz="1300">
              <a:solidFill>
                <a:schemeClr val="dk1"/>
              </a:solidFill>
              <a:effectLst/>
              <a:latin typeface="+mn-lt"/>
              <a:ea typeface="+mn-ea"/>
              <a:cs typeface="+mn-cs"/>
            </a:rPr>
            <a:t>　公債費は住民一人当たり</a:t>
          </a:r>
          <a:r>
            <a:rPr kumimoji="1" lang="en-US" altLang="ja-JP" sz="1300">
              <a:solidFill>
                <a:schemeClr val="dk1"/>
              </a:solidFill>
              <a:effectLst/>
              <a:latin typeface="+mn-lt"/>
              <a:ea typeface="+mn-ea"/>
              <a:cs typeface="+mn-cs"/>
            </a:rPr>
            <a:t>117,710</a:t>
          </a:r>
          <a:r>
            <a:rPr kumimoji="1" lang="ja-JP" altLang="ja-JP" sz="1300">
              <a:solidFill>
                <a:schemeClr val="dk1"/>
              </a:solidFill>
              <a:effectLst/>
              <a:latin typeface="+mn-lt"/>
              <a:ea typeface="+mn-ea"/>
              <a:cs typeface="+mn-cs"/>
            </a:rPr>
            <a:t>円となっており、類似団体と比較して一人当たりコストが高い状況となっており、性質別経費の中でも一人当たりのコストは上位となっている。</a:t>
          </a:r>
          <a:r>
            <a:rPr kumimoji="1" lang="en-US" altLang="ja-JP" sz="1300">
              <a:solidFill>
                <a:schemeClr val="dk1"/>
              </a:solidFill>
              <a:effectLst/>
              <a:latin typeface="+mn-lt"/>
              <a:ea typeface="+mn-ea"/>
              <a:cs typeface="+mn-cs"/>
            </a:rPr>
            <a:t>H25</a:t>
          </a:r>
          <a:r>
            <a:rPr kumimoji="1" lang="ja-JP" altLang="ja-JP" sz="1300">
              <a:solidFill>
                <a:schemeClr val="dk1"/>
              </a:solidFill>
              <a:effectLst/>
              <a:latin typeface="+mn-lt"/>
              <a:ea typeface="+mn-ea"/>
              <a:cs typeface="+mn-cs"/>
            </a:rPr>
            <a:t>年度から一人当たりコスト</a:t>
          </a:r>
          <a:r>
            <a:rPr kumimoji="1" lang="en-US" altLang="ja-JP" sz="1300">
              <a:solidFill>
                <a:schemeClr val="dk1"/>
              </a:solidFill>
              <a:effectLst/>
              <a:latin typeface="+mn-lt"/>
              <a:ea typeface="+mn-ea"/>
              <a:cs typeface="+mn-cs"/>
            </a:rPr>
            <a:t>11</a:t>
          </a:r>
          <a:r>
            <a:rPr kumimoji="1" lang="ja-JP" altLang="ja-JP" sz="1300">
              <a:solidFill>
                <a:schemeClr val="dk1"/>
              </a:solidFill>
              <a:effectLst/>
              <a:latin typeface="+mn-lt"/>
              <a:ea typeface="+mn-ea"/>
              <a:cs typeface="+mn-cs"/>
            </a:rPr>
            <a:t>万円台で推移しており、しばらく高止まりの傾向にある。これは、合併後、優先的に進めてきた大型投資事業に対する起債償還が本格化していることによるものであるが、今後も、歳入に見合った歳出の中での事業化により、地方債発行を精査し公債費負担の軽減に努める。</a:t>
          </a:r>
          <a:endParaRPr lang="ja-JP" altLang="ja-JP" sz="1300">
            <a:effectLst/>
          </a:endParaRPr>
        </a:p>
        <a:p>
          <a:r>
            <a:rPr kumimoji="1" lang="ja-JP" altLang="ja-JP" sz="1300">
              <a:solidFill>
                <a:schemeClr val="dk1"/>
              </a:solidFill>
              <a:effectLst/>
              <a:latin typeface="+mn-lt"/>
              <a:ea typeface="+mn-ea"/>
              <a:cs typeface="+mn-cs"/>
            </a:rPr>
            <a:t>　維持補修費の住民一人当たりコストは、</a:t>
          </a:r>
          <a:r>
            <a:rPr kumimoji="1" lang="en-US" altLang="ja-JP" sz="1300">
              <a:solidFill>
                <a:schemeClr val="dk1"/>
              </a:solidFill>
              <a:effectLst/>
              <a:latin typeface="+mn-lt"/>
              <a:ea typeface="+mn-ea"/>
              <a:cs typeface="+mn-cs"/>
            </a:rPr>
            <a:t>23,844</a:t>
          </a:r>
          <a:r>
            <a:rPr kumimoji="1" lang="ja-JP" altLang="ja-JP" sz="1300">
              <a:solidFill>
                <a:schemeClr val="dk1"/>
              </a:solidFill>
              <a:effectLst/>
              <a:latin typeface="+mn-lt"/>
              <a:ea typeface="+mn-ea"/>
              <a:cs typeface="+mn-cs"/>
            </a:rPr>
            <a:t>円であり前年度決算と比較すると</a:t>
          </a:r>
          <a:r>
            <a:rPr kumimoji="1" lang="en-US" altLang="ja-JP" sz="1300">
              <a:solidFill>
                <a:schemeClr val="dk1"/>
              </a:solidFill>
              <a:effectLst/>
              <a:latin typeface="+mn-lt"/>
              <a:ea typeface="+mn-ea"/>
              <a:cs typeface="+mn-cs"/>
            </a:rPr>
            <a:t>247.3</a:t>
          </a:r>
          <a:r>
            <a:rPr kumimoji="1" lang="ja-JP" altLang="en-US" sz="1300">
              <a:solidFill>
                <a:schemeClr val="dk1"/>
              </a:solidFill>
              <a:effectLst/>
              <a:latin typeface="+mn-lt"/>
              <a:ea typeface="+mn-ea"/>
              <a:cs typeface="+mn-cs"/>
            </a:rPr>
            <a:t>ポイントの増</a:t>
          </a:r>
          <a:r>
            <a:rPr kumimoji="1" lang="ja-JP" altLang="ja-JP" sz="1300">
              <a:solidFill>
                <a:schemeClr val="dk1"/>
              </a:solidFill>
              <a:effectLst/>
              <a:latin typeface="+mn-lt"/>
              <a:ea typeface="+mn-ea"/>
              <a:cs typeface="+mn-cs"/>
            </a:rPr>
            <a:t>となっているが、主な要因は維持補修費の大半を占める除雪経費の</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によるもので、</a:t>
          </a:r>
          <a:r>
            <a:rPr kumimoji="1" lang="en-US" altLang="ja-JP" sz="1300">
              <a:solidFill>
                <a:schemeClr val="dk1"/>
              </a:solidFill>
              <a:effectLst/>
              <a:latin typeface="+mn-lt"/>
              <a:ea typeface="+mn-ea"/>
              <a:cs typeface="+mn-cs"/>
            </a:rPr>
            <a:t>H27</a:t>
          </a:r>
          <a:r>
            <a:rPr kumimoji="1" lang="ja-JP" altLang="en-US" sz="1300">
              <a:solidFill>
                <a:schemeClr val="dk1"/>
              </a:solidFill>
              <a:effectLst/>
              <a:latin typeface="+mn-lt"/>
              <a:ea typeface="+mn-ea"/>
              <a:cs typeface="+mn-cs"/>
            </a:rPr>
            <a:t>年</a:t>
          </a:r>
          <a:r>
            <a:rPr kumimoji="1" lang="ja-JP" altLang="ja-JP" sz="1300">
              <a:solidFill>
                <a:schemeClr val="dk1"/>
              </a:solidFill>
              <a:effectLst/>
              <a:latin typeface="+mn-lt"/>
              <a:ea typeface="+mn-ea"/>
              <a:cs typeface="+mn-cs"/>
            </a:rPr>
            <a:t>度は暖冬による少雪</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H28</a:t>
          </a:r>
          <a:r>
            <a:rPr kumimoji="1" lang="ja-JP" altLang="en-US" sz="1300">
              <a:solidFill>
                <a:schemeClr val="dk1"/>
              </a:solidFill>
              <a:effectLst/>
              <a:latin typeface="+mn-lt"/>
              <a:ea typeface="+mn-ea"/>
              <a:cs typeface="+mn-cs"/>
            </a:rPr>
            <a:t>年度は記録的な大雪</a:t>
          </a:r>
          <a:r>
            <a:rPr kumimoji="1" lang="ja-JP" altLang="ja-JP" sz="1300">
              <a:solidFill>
                <a:schemeClr val="dk1"/>
              </a:solidFill>
              <a:effectLst/>
              <a:latin typeface="+mn-lt"/>
              <a:ea typeface="+mn-ea"/>
              <a:cs typeface="+mn-cs"/>
            </a:rPr>
            <a:t>となったことによるものである。</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岐阜県飛騨市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25,127
25,003
792.53
19,151,302
17,961,080
1,106,027
11,344,098
19,481,975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170724</xdr:rowOff>
    </xdr:from>
    <xdr:to>
      <xdr:col>6</xdr:col>
      <xdr:colOff>511175</xdr:colOff>
      <xdr:row>35</xdr:row>
      <xdr:rowOff>33891</xdr:rowOff>
    </xdr:to>
    <xdr:cxnSp macro="">
      <xdr:nvCxnSpPr>
        <xdr:cNvPr id="63" name="直線コネクタ 62"/>
        <xdr:cNvCxnSpPr/>
      </xdr:nvCxnSpPr>
      <xdr:spPr>
        <a:xfrm flipV="1">
          <a:off x="3797300" y="5657124"/>
          <a:ext cx="838200" cy="37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145378</xdr:rowOff>
    </xdr:from>
    <xdr:ext cx="469744" cy="259045"/>
    <xdr:sp macro="" textlink="">
      <xdr:nvSpPr>
        <xdr:cNvPr id="64" name="議会費平均値テキスト"/>
        <xdr:cNvSpPr txBox="1"/>
      </xdr:nvSpPr>
      <xdr:spPr>
        <a:xfrm>
          <a:off x="4686300" y="6146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12664</xdr:rowOff>
    </xdr:from>
    <xdr:to>
      <xdr:col>5</xdr:col>
      <xdr:colOff>358775</xdr:colOff>
      <xdr:row>35</xdr:row>
      <xdr:rowOff>33891</xdr:rowOff>
    </xdr:to>
    <xdr:cxnSp macro="">
      <xdr:nvCxnSpPr>
        <xdr:cNvPr id="66" name="直線コネクタ 65"/>
        <xdr:cNvCxnSpPr/>
      </xdr:nvCxnSpPr>
      <xdr:spPr>
        <a:xfrm>
          <a:off x="2908300" y="601341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146684</xdr:rowOff>
    </xdr:from>
    <xdr:ext cx="469744" cy="259045"/>
    <xdr:sp macro="" textlink="">
      <xdr:nvSpPr>
        <xdr:cNvPr id="68" name="テキスト ボックス 67"/>
        <xdr:cNvSpPr txBox="1"/>
      </xdr:nvSpPr>
      <xdr:spPr>
        <a:xfrm>
          <a:off x="3562427"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12664</xdr:rowOff>
    </xdr:from>
    <xdr:to>
      <xdr:col>4</xdr:col>
      <xdr:colOff>155575</xdr:colOff>
      <xdr:row>35</xdr:row>
      <xdr:rowOff>48260</xdr:rowOff>
    </xdr:to>
    <xdr:cxnSp macro="">
      <xdr:nvCxnSpPr>
        <xdr:cNvPr id="69" name="直線コネクタ 68"/>
        <xdr:cNvCxnSpPr/>
      </xdr:nvCxnSpPr>
      <xdr:spPr>
        <a:xfrm flipV="1">
          <a:off x="2019300" y="6013414"/>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156174</xdr:rowOff>
    </xdr:from>
    <xdr:to>
      <xdr:col>4</xdr:col>
      <xdr:colOff>206375</xdr:colOff>
      <xdr:row>35</xdr:row>
      <xdr:rowOff>86324</xdr:rowOff>
    </xdr:to>
    <xdr:sp macro="" textlink="">
      <xdr:nvSpPr>
        <xdr:cNvPr id="70" name="フローチャート : 判断 69"/>
        <xdr:cNvSpPr/>
      </xdr:nvSpPr>
      <xdr:spPr>
        <a:xfrm>
          <a:off x="2857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77451</xdr:rowOff>
    </xdr:from>
    <xdr:ext cx="469744" cy="259045"/>
    <xdr:sp macro="" textlink="">
      <xdr:nvSpPr>
        <xdr:cNvPr id="71" name="テキスト ボックス 70"/>
        <xdr:cNvSpPr txBox="1"/>
      </xdr:nvSpPr>
      <xdr:spPr>
        <a:xfrm>
          <a:off x="2673427"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48260</xdr:rowOff>
    </xdr:from>
    <xdr:to>
      <xdr:col>2</xdr:col>
      <xdr:colOff>638175</xdr:colOff>
      <xdr:row>35</xdr:row>
      <xdr:rowOff>54792</xdr:rowOff>
    </xdr:to>
    <xdr:cxnSp macro="">
      <xdr:nvCxnSpPr>
        <xdr:cNvPr id="72" name="直線コネクタ 71"/>
        <xdr:cNvCxnSpPr/>
      </xdr:nvCxnSpPr>
      <xdr:spPr>
        <a:xfrm flipV="1">
          <a:off x="1130300" y="604901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8237</xdr:rowOff>
    </xdr:from>
    <xdr:to>
      <xdr:col>3</xdr:col>
      <xdr:colOff>3175</xdr:colOff>
      <xdr:row>35</xdr:row>
      <xdr:rowOff>109837</xdr:rowOff>
    </xdr:to>
    <xdr:sp macro="" textlink="">
      <xdr:nvSpPr>
        <xdr:cNvPr id="73" name="フローチャート : 判断 72"/>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100964</xdr:rowOff>
    </xdr:from>
    <xdr:ext cx="469744" cy="259045"/>
    <xdr:sp macro="" textlink="">
      <xdr:nvSpPr>
        <xdr:cNvPr id="74" name="テキスト ボックス 73"/>
        <xdr:cNvSpPr txBox="1"/>
      </xdr:nvSpPr>
      <xdr:spPr>
        <a:xfrm>
          <a:off x="1784427"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116332</xdr:rowOff>
    </xdr:from>
    <xdr:to>
      <xdr:col>1</xdr:col>
      <xdr:colOff>485775</xdr:colOff>
      <xdr:row>35</xdr:row>
      <xdr:rowOff>46482</xdr:rowOff>
    </xdr:to>
    <xdr:sp macro="" textlink="">
      <xdr:nvSpPr>
        <xdr:cNvPr id="75" name="フローチャート : 判断 74"/>
        <xdr:cNvSpPr/>
      </xdr:nvSpPr>
      <xdr:spPr>
        <a:xfrm>
          <a:off x="1079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63009</xdr:rowOff>
    </xdr:from>
    <xdr:ext cx="469744" cy="259045"/>
    <xdr:sp macro="" textlink="">
      <xdr:nvSpPr>
        <xdr:cNvPr id="76" name="テキスト ボックス 75"/>
        <xdr:cNvSpPr txBox="1"/>
      </xdr:nvSpPr>
      <xdr:spPr>
        <a:xfrm>
          <a:off x="895427"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119924</xdr:rowOff>
    </xdr:from>
    <xdr:to>
      <xdr:col>6</xdr:col>
      <xdr:colOff>561975</xdr:colOff>
      <xdr:row>33</xdr:row>
      <xdr:rowOff>50074</xdr:rowOff>
    </xdr:to>
    <xdr:sp macro="" textlink="">
      <xdr:nvSpPr>
        <xdr:cNvPr id="82" name="円/楕円 81"/>
        <xdr:cNvSpPr/>
      </xdr:nvSpPr>
      <xdr:spPr>
        <a:xfrm>
          <a:off x="4584700" y="560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142801</xdr:rowOff>
    </xdr:from>
    <xdr:ext cx="469744" cy="259045"/>
    <xdr:sp macro="" textlink="">
      <xdr:nvSpPr>
        <xdr:cNvPr id="83" name="議会費該当値テキスト"/>
        <xdr:cNvSpPr txBox="1"/>
      </xdr:nvSpPr>
      <xdr:spPr>
        <a:xfrm>
          <a:off x="4686300" y="545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154541</xdr:rowOff>
    </xdr:from>
    <xdr:to>
      <xdr:col>5</xdr:col>
      <xdr:colOff>409575</xdr:colOff>
      <xdr:row>35</xdr:row>
      <xdr:rowOff>84691</xdr:rowOff>
    </xdr:to>
    <xdr:sp macro="" textlink="">
      <xdr:nvSpPr>
        <xdr:cNvPr id="84" name="円/楕円 83"/>
        <xdr:cNvSpPr/>
      </xdr:nvSpPr>
      <xdr:spPr>
        <a:xfrm>
          <a:off x="3746500" y="598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101218</xdr:rowOff>
    </xdr:from>
    <xdr:ext cx="469744" cy="259045"/>
    <xdr:sp macro="" textlink="">
      <xdr:nvSpPr>
        <xdr:cNvPr id="85" name="テキスト ボックス 84"/>
        <xdr:cNvSpPr txBox="1"/>
      </xdr:nvSpPr>
      <xdr:spPr>
        <a:xfrm>
          <a:off x="3562427" y="5759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133314</xdr:rowOff>
    </xdr:from>
    <xdr:to>
      <xdr:col>4</xdr:col>
      <xdr:colOff>206375</xdr:colOff>
      <xdr:row>35</xdr:row>
      <xdr:rowOff>63464</xdr:rowOff>
    </xdr:to>
    <xdr:sp macro="" textlink="">
      <xdr:nvSpPr>
        <xdr:cNvPr id="86" name="円/楕円 85"/>
        <xdr:cNvSpPr/>
      </xdr:nvSpPr>
      <xdr:spPr>
        <a:xfrm>
          <a:off x="2857500" y="59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79991</xdr:rowOff>
    </xdr:from>
    <xdr:ext cx="469744" cy="259045"/>
    <xdr:sp macro="" textlink="">
      <xdr:nvSpPr>
        <xdr:cNvPr id="87" name="テキスト ボックス 86"/>
        <xdr:cNvSpPr txBox="1"/>
      </xdr:nvSpPr>
      <xdr:spPr>
        <a:xfrm>
          <a:off x="2673427" y="57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168910</xdr:rowOff>
    </xdr:from>
    <xdr:to>
      <xdr:col>3</xdr:col>
      <xdr:colOff>3175</xdr:colOff>
      <xdr:row>35</xdr:row>
      <xdr:rowOff>99060</xdr:rowOff>
    </xdr:to>
    <xdr:sp macro="" textlink="">
      <xdr:nvSpPr>
        <xdr:cNvPr id="88" name="円/楕円 87"/>
        <xdr:cNvSpPr/>
      </xdr:nvSpPr>
      <xdr:spPr>
        <a:xfrm>
          <a:off x="1968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115587</xdr:rowOff>
    </xdr:from>
    <xdr:ext cx="469744" cy="259045"/>
    <xdr:sp macro="" textlink="">
      <xdr:nvSpPr>
        <xdr:cNvPr id="89" name="テキスト ボックス 88"/>
        <xdr:cNvSpPr txBox="1"/>
      </xdr:nvSpPr>
      <xdr:spPr>
        <a:xfrm>
          <a:off x="1784427" y="577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3992</xdr:rowOff>
    </xdr:from>
    <xdr:to>
      <xdr:col>1</xdr:col>
      <xdr:colOff>485775</xdr:colOff>
      <xdr:row>35</xdr:row>
      <xdr:rowOff>105592</xdr:rowOff>
    </xdr:to>
    <xdr:sp macro="" textlink="">
      <xdr:nvSpPr>
        <xdr:cNvPr id="90" name="円/楕円 89"/>
        <xdr:cNvSpPr/>
      </xdr:nvSpPr>
      <xdr:spPr>
        <a:xfrm>
          <a:off x="1079500" y="600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96719</xdr:rowOff>
    </xdr:from>
    <xdr:ext cx="469744" cy="259045"/>
    <xdr:sp macro="" textlink="">
      <xdr:nvSpPr>
        <xdr:cNvPr id="91" name="テキスト ボックス 90"/>
        <xdr:cNvSpPr txBox="1"/>
      </xdr:nvSpPr>
      <xdr:spPr>
        <a:xfrm>
          <a:off x="895427" y="609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102656</xdr:rowOff>
    </xdr:from>
    <xdr:to>
      <xdr:col>6</xdr:col>
      <xdr:colOff>511175</xdr:colOff>
      <xdr:row>57</xdr:row>
      <xdr:rowOff>29648</xdr:rowOff>
    </xdr:to>
    <xdr:cxnSp macro="">
      <xdr:nvCxnSpPr>
        <xdr:cNvPr id="120" name="直線コネクタ 119"/>
        <xdr:cNvCxnSpPr/>
      </xdr:nvCxnSpPr>
      <xdr:spPr>
        <a:xfrm>
          <a:off x="3797300" y="9703856"/>
          <a:ext cx="838200" cy="9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63845</xdr:rowOff>
    </xdr:from>
    <xdr:ext cx="534377" cy="259045"/>
    <xdr:sp macro="" textlink="">
      <xdr:nvSpPr>
        <xdr:cNvPr id="121" name="総務費平均値テキスト"/>
        <xdr:cNvSpPr txBox="1"/>
      </xdr:nvSpPr>
      <xdr:spPr>
        <a:xfrm>
          <a:off x="4686300" y="9836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102656</xdr:rowOff>
    </xdr:from>
    <xdr:to>
      <xdr:col>5</xdr:col>
      <xdr:colOff>358775</xdr:colOff>
      <xdr:row>57</xdr:row>
      <xdr:rowOff>77936</xdr:rowOff>
    </xdr:to>
    <xdr:cxnSp macro="">
      <xdr:nvCxnSpPr>
        <xdr:cNvPr id="123" name="直線コネクタ 122"/>
        <xdr:cNvCxnSpPr/>
      </xdr:nvCxnSpPr>
      <xdr:spPr>
        <a:xfrm flipV="1">
          <a:off x="2908300" y="9703856"/>
          <a:ext cx="889000" cy="14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3011</xdr:rowOff>
    </xdr:from>
    <xdr:ext cx="534377" cy="259045"/>
    <xdr:sp macro="" textlink="">
      <xdr:nvSpPr>
        <xdr:cNvPr id="125" name="テキスト ボックス 124"/>
        <xdr:cNvSpPr txBox="1"/>
      </xdr:nvSpPr>
      <xdr:spPr>
        <a:xfrm>
          <a:off x="3530111" y="99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16241</xdr:rowOff>
    </xdr:from>
    <xdr:to>
      <xdr:col>4</xdr:col>
      <xdr:colOff>155575</xdr:colOff>
      <xdr:row>57</xdr:row>
      <xdr:rowOff>77936</xdr:rowOff>
    </xdr:to>
    <xdr:cxnSp macro="">
      <xdr:nvCxnSpPr>
        <xdr:cNvPr id="126" name="直線コネクタ 125"/>
        <xdr:cNvCxnSpPr/>
      </xdr:nvCxnSpPr>
      <xdr:spPr>
        <a:xfrm>
          <a:off x="2019300" y="9788891"/>
          <a:ext cx="889000" cy="6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166205</xdr:rowOff>
    </xdr:from>
    <xdr:to>
      <xdr:col>4</xdr:col>
      <xdr:colOff>206375</xdr:colOff>
      <xdr:row>57</xdr:row>
      <xdr:rowOff>96355</xdr:rowOff>
    </xdr:to>
    <xdr:sp macro="" textlink="">
      <xdr:nvSpPr>
        <xdr:cNvPr id="127" name="フローチャート : 判断 126"/>
        <xdr:cNvSpPr/>
      </xdr:nvSpPr>
      <xdr:spPr>
        <a:xfrm>
          <a:off x="2857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112882</xdr:rowOff>
    </xdr:from>
    <xdr:ext cx="534377" cy="259045"/>
    <xdr:sp macro="" textlink="">
      <xdr:nvSpPr>
        <xdr:cNvPr id="128" name="テキスト ボックス 127"/>
        <xdr:cNvSpPr txBox="1"/>
      </xdr:nvSpPr>
      <xdr:spPr>
        <a:xfrm>
          <a:off x="2641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16241</xdr:rowOff>
    </xdr:from>
    <xdr:to>
      <xdr:col>2</xdr:col>
      <xdr:colOff>638175</xdr:colOff>
      <xdr:row>57</xdr:row>
      <xdr:rowOff>61507</xdr:rowOff>
    </xdr:to>
    <xdr:cxnSp macro="">
      <xdr:nvCxnSpPr>
        <xdr:cNvPr id="129" name="直線コネクタ 128"/>
        <xdr:cNvCxnSpPr/>
      </xdr:nvCxnSpPr>
      <xdr:spPr>
        <a:xfrm flipV="1">
          <a:off x="1130300" y="9788891"/>
          <a:ext cx="889000" cy="4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19699</xdr:rowOff>
    </xdr:from>
    <xdr:to>
      <xdr:col>3</xdr:col>
      <xdr:colOff>3175</xdr:colOff>
      <xdr:row>57</xdr:row>
      <xdr:rowOff>121299</xdr:rowOff>
    </xdr:to>
    <xdr:sp macro="" textlink="">
      <xdr:nvSpPr>
        <xdr:cNvPr id="130" name="フローチャート : 判断 129"/>
        <xdr:cNvSpPr/>
      </xdr:nvSpPr>
      <xdr:spPr>
        <a:xfrm>
          <a:off x="1968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112426</xdr:rowOff>
    </xdr:from>
    <xdr:ext cx="534377" cy="259045"/>
    <xdr:sp macro="" textlink="">
      <xdr:nvSpPr>
        <xdr:cNvPr id="131" name="テキスト ボックス 130"/>
        <xdr:cNvSpPr txBox="1"/>
      </xdr:nvSpPr>
      <xdr:spPr>
        <a:xfrm>
          <a:off x="1752111" y="988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87616</xdr:rowOff>
    </xdr:from>
    <xdr:to>
      <xdr:col>1</xdr:col>
      <xdr:colOff>485775</xdr:colOff>
      <xdr:row>57</xdr:row>
      <xdr:rowOff>17766</xdr:rowOff>
    </xdr:to>
    <xdr:sp macro="" textlink="">
      <xdr:nvSpPr>
        <xdr:cNvPr id="132" name="フローチャート : 判断 131"/>
        <xdr:cNvSpPr/>
      </xdr:nvSpPr>
      <xdr:spPr>
        <a:xfrm>
          <a:off x="1079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34293</xdr:rowOff>
    </xdr:from>
    <xdr:ext cx="599010" cy="259045"/>
    <xdr:sp macro="" textlink="">
      <xdr:nvSpPr>
        <xdr:cNvPr id="133" name="テキスト ボックス 132"/>
        <xdr:cNvSpPr txBox="1"/>
      </xdr:nvSpPr>
      <xdr:spPr>
        <a:xfrm>
          <a:off x="830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150298</xdr:rowOff>
    </xdr:from>
    <xdr:to>
      <xdr:col>6</xdr:col>
      <xdr:colOff>561975</xdr:colOff>
      <xdr:row>57</xdr:row>
      <xdr:rowOff>80448</xdr:rowOff>
    </xdr:to>
    <xdr:sp macro="" textlink="">
      <xdr:nvSpPr>
        <xdr:cNvPr id="139" name="円/楕円 138"/>
        <xdr:cNvSpPr/>
      </xdr:nvSpPr>
      <xdr:spPr>
        <a:xfrm>
          <a:off x="4584700" y="975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1725</xdr:rowOff>
    </xdr:from>
    <xdr:ext cx="534377" cy="259045"/>
    <xdr:sp macro="" textlink="">
      <xdr:nvSpPr>
        <xdr:cNvPr id="140" name="総務費該当値テキスト"/>
        <xdr:cNvSpPr txBox="1"/>
      </xdr:nvSpPr>
      <xdr:spPr>
        <a:xfrm>
          <a:off x="4686300" y="96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93,885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51856</xdr:rowOff>
    </xdr:from>
    <xdr:to>
      <xdr:col>5</xdr:col>
      <xdr:colOff>409575</xdr:colOff>
      <xdr:row>56</xdr:row>
      <xdr:rowOff>153456</xdr:rowOff>
    </xdr:to>
    <xdr:sp macro="" textlink="">
      <xdr:nvSpPr>
        <xdr:cNvPr id="141" name="円/楕円 140"/>
        <xdr:cNvSpPr/>
      </xdr:nvSpPr>
      <xdr:spPr>
        <a:xfrm>
          <a:off x="3746500" y="965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169983</xdr:rowOff>
    </xdr:from>
    <xdr:ext cx="599010" cy="259045"/>
    <xdr:sp macro="" textlink="">
      <xdr:nvSpPr>
        <xdr:cNvPr id="142" name="テキスト ボックス 141"/>
        <xdr:cNvSpPr txBox="1"/>
      </xdr:nvSpPr>
      <xdr:spPr>
        <a:xfrm>
          <a:off x="3497794" y="942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119,723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27136</xdr:rowOff>
    </xdr:from>
    <xdr:to>
      <xdr:col>4</xdr:col>
      <xdr:colOff>206375</xdr:colOff>
      <xdr:row>57</xdr:row>
      <xdr:rowOff>128736</xdr:rowOff>
    </xdr:to>
    <xdr:sp macro="" textlink="">
      <xdr:nvSpPr>
        <xdr:cNvPr id="143" name="円/楕円 142"/>
        <xdr:cNvSpPr/>
      </xdr:nvSpPr>
      <xdr:spPr>
        <a:xfrm>
          <a:off x="2857500" y="979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119863</xdr:rowOff>
    </xdr:from>
    <xdr:ext cx="534377" cy="259045"/>
    <xdr:sp macro="" textlink="">
      <xdr:nvSpPr>
        <xdr:cNvPr id="144" name="テキスト ボックス 143"/>
        <xdr:cNvSpPr txBox="1"/>
      </xdr:nvSpPr>
      <xdr:spPr>
        <a:xfrm>
          <a:off x="2641111" y="989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81,211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136891</xdr:rowOff>
    </xdr:from>
    <xdr:to>
      <xdr:col>3</xdr:col>
      <xdr:colOff>3175</xdr:colOff>
      <xdr:row>57</xdr:row>
      <xdr:rowOff>67041</xdr:rowOff>
    </xdr:to>
    <xdr:sp macro="" textlink="">
      <xdr:nvSpPr>
        <xdr:cNvPr id="145" name="円/楕円 144"/>
        <xdr:cNvSpPr/>
      </xdr:nvSpPr>
      <xdr:spPr>
        <a:xfrm>
          <a:off x="1968500" y="973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83568</xdr:rowOff>
    </xdr:from>
    <xdr:ext cx="534377" cy="259045"/>
    <xdr:sp macro="" textlink="">
      <xdr:nvSpPr>
        <xdr:cNvPr id="146" name="テキスト ボックス 145"/>
        <xdr:cNvSpPr txBox="1"/>
      </xdr:nvSpPr>
      <xdr:spPr>
        <a:xfrm>
          <a:off x="1752111" y="951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97,404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10707</xdr:rowOff>
    </xdr:from>
    <xdr:to>
      <xdr:col>1</xdr:col>
      <xdr:colOff>485775</xdr:colOff>
      <xdr:row>57</xdr:row>
      <xdr:rowOff>112307</xdr:rowOff>
    </xdr:to>
    <xdr:sp macro="" textlink="">
      <xdr:nvSpPr>
        <xdr:cNvPr id="147" name="円/楕円 146"/>
        <xdr:cNvSpPr/>
      </xdr:nvSpPr>
      <xdr:spPr>
        <a:xfrm>
          <a:off x="1079500" y="978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103434</xdr:rowOff>
    </xdr:from>
    <xdr:ext cx="534377" cy="259045"/>
    <xdr:sp macro="" textlink="">
      <xdr:nvSpPr>
        <xdr:cNvPr id="148" name="テキスト ボックス 147"/>
        <xdr:cNvSpPr txBox="1"/>
      </xdr:nvSpPr>
      <xdr:spPr>
        <a:xfrm>
          <a:off x="863111" y="98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115187</xdr:rowOff>
    </xdr:from>
    <xdr:to>
      <xdr:col>6</xdr:col>
      <xdr:colOff>511175</xdr:colOff>
      <xdr:row>78</xdr:row>
      <xdr:rowOff>40232</xdr:rowOff>
    </xdr:to>
    <xdr:cxnSp macro="">
      <xdr:nvCxnSpPr>
        <xdr:cNvPr id="178" name="直線コネクタ 177"/>
        <xdr:cNvCxnSpPr/>
      </xdr:nvCxnSpPr>
      <xdr:spPr>
        <a:xfrm flipV="1">
          <a:off x="3797300" y="13316837"/>
          <a:ext cx="838200" cy="9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128790</xdr:rowOff>
    </xdr:from>
    <xdr:ext cx="599010" cy="259045"/>
    <xdr:sp macro="" textlink="">
      <xdr:nvSpPr>
        <xdr:cNvPr id="179" name="民生費平均値テキスト"/>
        <xdr:cNvSpPr txBox="1"/>
      </xdr:nvSpPr>
      <xdr:spPr>
        <a:xfrm>
          <a:off x="4686300" y="13330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40232</xdr:rowOff>
    </xdr:from>
    <xdr:to>
      <xdr:col>5</xdr:col>
      <xdr:colOff>358775</xdr:colOff>
      <xdr:row>78</xdr:row>
      <xdr:rowOff>87388</xdr:rowOff>
    </xdr:to>
    <xdr:cxnSp macro="">
      <xdr:nvCxnSpPr>
        <xdr:cNvPr id="181" name="直線コネクタ 180"/>
        <xdr:cNvCxnSpPr/>
      </xdr:nvCxnSpPr>
      <xdr:spPr>
        <a:xfrm flipV="1">
          <a:off x="2908300" y="13413332"/>
          <a:ext cx="889000" cy="4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86792</xdr:rowOff>
    </xdr:from>
    <xdr:ext cx="599010" cy="259045"/>
    <xdr:sp macro="" textlink="">
      <xdr:nvSpPr>
        <xdr:cNvPr id="183" name="テキスト ボックス 182"/>
        <xdr:cNvSpPr txBox="1"/>
      </xdr:nvSpPr>
      <xdr:spPr>
        <a:xfrm>
          <a:off x="3497794" y="1345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87388</xdr:rowOff>
    </xdr:from>
    <xdr:to>
      <xdr:col>4</xdr:col>
      <xdr:colOff>155575</xdr:colOff>
      <xdr:row>78</xdr:row>
      <xdr:rowOff>87731</xdr:rowOff>
    </xdr:to>
    <xdr:cxnSp macro="">
      <xdr:nvCxnSpPr>
        <xdr:cNvPr id="184" name="直線コネクタ 183"/>
        <xdr:cNvCxnSpPr/>
      </xdr:nvCxnSpPr>
      <xdr:spPr>
        <a:xfrm flipV="1">
          <a:off x="2019300" y="13460488"/>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104270</xdr:rowOff>
    </xdr:from>
    <xdr:to>
      <xdr:col>4</xdr:col>
      <xdr:colOff>206375</xdr:colOff>
      <xdr:row>78</xdr:row>
      <xdr:rowOff>34420</xdr:rowOff>
    </xdr:to>
    <xdr:sp macro="" textlink="">
      <xdr:nvSpPr>
        <xdr:cNvPr id="185" name="フローチャート : 判断 184"/>
        <xdr:cNvSpPr/>
      </xdr:nvSpPr>
      <xdr:spPr>
        <a:xfrm>
          <a:off x="2857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50947</xdr:rowOff>
    </xdr:from>
    <xdr:ext cx="599010" cy="259045"/>
    <xdr:sp macro="" textlink="">
      <xdr:nvSpPr>
        <xdr:cNvPr id="186" name="テキスト ボックス 185"/>
        <xdr:cNvSpPr txBox="1"/>
      </xdr:nvSpPr>
      <xdr:spPr>
        <a:xfrm>
          <a:off x="2608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59506</xdr:rowOff>
    </xdr:from>
    <xdr:to>
      <xdr:col>2</xdr:col>
      <xdr:colOff>638175</xdr:colOff>
      <xdr:row>78</xdr:row>
      <xdr:rowOff>87731</xdr:rowOff>
    </xdr:to>
    <xdr:cxnSp macro="">
      <xdr:nvCxnSpPr>
        <xdr:cNvPr id="187" name="直線コネクタ 186"/>
        <xdr:cNvCxnSpPr/>
      </xdr:nvCxnSpPr>
      <xdr:spPr>
        <a:xfrm>
          <a:off x="1130300" y="13432606"/>
          <a:ext cx="889000" cy="2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117822</xdr:rowOff>
    </xdr:from>
    <xdr:to>
      <xdr:col>3</xdr:col>
      <xdr:colOff>3175</xdr:colOff>
      <xdr:row>78</xdr:row>
      <xdr:rowOff>47972</xdr:rowOff>
    </xdr:to>
    <xdr:sp macro="" textlink="">
      <xdr:nvSpPr>
        <xdr:cNvPr id="188" name="フローチャート : 判断 187"/>
        <xdr:cNvSpPr/>
      </xdr:nvSpPr>
      <xdr:spPr>
        <a:xfrm>
          <a:off x="1968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64499</xdr:rowOff>
    </xdr:from>
    <xdr:ext cx="599010" cy="259045"/>
    <xdr:sp macro="" textlink="">
      <xdr:nvSpPr>
        <xdr:cNvPr id="189" name="テキスト ボックス 188"/>
        <xdr:cNvSpPr txBox="1"/>
      </xdr:nvSpPr>
      <xdr:spPr>
        <a:xfrm>
          <a:off x="1719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127899</xdr:rowOff>
    </xdr:from>
    <xdr:to>
      <xdr:col>1</xdr:col>
      <xdr:colOff>485775</xdr:colOff>
      <xdr:row>78</xdr:row>
      <xdr:rowOff>58049</xdr:rowOff>
    </xdr:to>
    <xdr:sp macro="" textlink="">
      <xdr:nvSpPr>
        <xdr:cNvPr id="190" name="フローチャート : 判断 189"/>
        <xdr:cNvSpPr/>
      </xdr:nvSpPr>
      <xdr:spPr>
        <a:xfrm>
          <a:off x="1079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74576</xdr:rowOff>
    </xdr:from>
    <xdr:ext cx="599010" cy="259045"/>
    <xdr:sp macro="" textlink="">
      <xdr:nvSpPr>
        <xdr:cNvPr id="191" name="テキスト ボックス 190"/>
        <xdr:cNvSpPr txBox="1"/>
      </xdr:nvSpPr>
      <xdr:spPr>
        <a:xfrm>
          <a:off x="830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64387</xdr:rowOff>
    </xdr:from>
    <xdr:to>
      <xdr:col>6</xdr:col>
      <xdr:colOff>561975</xdr:colOff>
      <xdr:row>77</xdr:row>
      <xdr:rowOff>165987</xdr:rowOff>
    </xdr:to>
    <xdr:sp macro="" textlink="">
      <xdr:nvSpPr>
        <xdr:cNvPr id="197" name="円/楕円 196"/>
        <xdr:cNvSpPr/>
      </xdr:nvSpPr>
      <xdr:spPr>
        <a:xfrm>
          <a:off x="4584700" y="132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87264</xdr:rowOff>
    </xdr:from>
    <xdr:ext cx="599010" cy="259045"/>
    <xdr:sp macro="" textlink="">
      <xdr:nvSpPr>
        <xdr:cNvPr id="198" name="民生費該当値テキスト"/>
        <xdr:cNvSpPr txBox="1"/>
      </xdr:nvSpPr>
      <xdr:spPr>
        <a:xfrm>
          <a:off x="4686300" y="13117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171,434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160882</xdr:rowOff>
    </xdr:from>
    <xdr:to>
      <xdr:col>5</xdr:col>
      <xdr:colOff>409575</xdr:colOff>
      <xdr:row>78</xdr:row>
      <xdr:rowOff>91032</xdr:rowOff>
    </xdr:to>
    <xdr:sp macro="" textlink="">
      <xdr:nvSpPr>
        <xdr:cNvPr id="199" name="円/楕円 198"/>
        <xdr:cNvSpPr/>
      </xdr:nvSpPr>
      <xdr:spPr>
        <a:xfrm>
          <a:off x="3746500" y="1336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107559</xdr:rowOff>
    </xdr:from>
    <xdr:ext cx="599010" cy="259045"/>
    <xdr:sp macro="" textlink="">
      <xdr:nvSpPr>
        <xdr:cNvPr id="200" name="テキスト ボックス 199"/>
        <xdr:cNvSpPr txBox="1"/>
      </xdr:nvSpPr>
      <xdr:spPr>
        <a:xfrm>
          <a:off x="3497794" y="1313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146,107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36588</xdr:rowOff>
    </xdr:from>
    <xdr:to>
      <xdr:col>4</xdr:col>
      <xdr:colOff>206375</xdr:colOff>
      <xdr:row>78</xdr:row>
      <xdr:rowOff>138188</xdr:rowOff>
    </xdr:to>
    <xdr:sp macro="" textlink="">
      <xdr:nvSpPr>
        <xdr:cNvPr id="201" name="円/楕円 200"/>
        <xdr:cNvSpPr/>
      </xdr:nvSpPr>
      <xdr:spPr>
        <a:xfrm>
          <a:off x="2857500" y="134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129315</xdr:rowOff>
    </xdr:from>
    <xdr:ext cx="599010" cy="259045"/>
    <xdr:sp macro="" textlink="">
      <xdr:nvSpPr>
        <xdr:cNvPr id="202" name="テキスト ボックス 201"/>
        <xdr:cNvSpPr txBox="1"/>
      </xdr:nvSpPr>
      <xdr:spPr>
        <a:xfrm>
          <a:off x="2608794" y="1350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133,730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36931</xdr:rowOff>
    </xdr:from>
    <xdr:to>
      <xdr:col>3</xdr:col>
      <xdr:colOff>3175</xdr:colOff>
      <xdr:row>78</xdr:row>
      <xdr:rowOff>138531</xdr:rowOff>
    </xdr:to>
    <xdr:sp macro="" textlink="">
      <xdr:nvSpPr>
        <xdr:cNvPr id="203" name="円/楕円 202"/>
        <xdr:cNvSpPr/>
      </xdr:nvSpPr>
      <xdr:spPr>
        <a:xfrm>
          <a:off x="1968500" y="1341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129658</xdr:rowOff>
    </xdr:from>
    <xdr:ext cx="599010" cy="259045"/>
    <xdr:sp macro="" textlink="">
      <xdr:nvSpPr>
        <xdr:cNvPr id="204" name="テキスト ボックス 203"/>
        <xdr:cNvSpPr txBox="1"/>
      </xdr:nvSpPr>
      <xdr:spPr>
        <a:xfrm>
          <a:off x="1719794" y="1350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133,640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8706</xdr:rowOff>
    </xdr:from>
    <xdr:to>
      <xdr:col>1</xdr:col>
      <xdr:colOff>485775</xdr:colOff>
      <xdr:row>78</xdr:row>
      <xdr:rowOff>110306</xdr:rowOff>
    </xdr:to>
    <xdr:sp macro="" textlink="">
      <xdr:nvSpPr>
        <xdr:cNvPr id="205" name="円/楕円 204"/>
        <xdr:cNvSpPr/>
      </xdr:nvSpPr>
      <xdr:spPr>
        <a:xfrm>
          <a:off x="1079500" y="1338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101433</xdr:rowOff>
    </xdr:from>
    <xdr:ext cx="599010" cy="259045"/>
    <xdr:sp macro="" textlink="">
      <xdr:nvSpPr>
        <xdr:cNvPr id="206" name="テキスト ボックス 205"/>
        <xdr:cNvSpPr txBox="1"/>
      </xdr:nvSpPr>
      <xdr:spPr>
        <a:xfrm>
          <a:off x="830794" y="13474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151664</xdr:rowOff>
    </xdr:from>
    <xdr:to>
      <xdr:col>6</xdr:col>
      <xdr:colOff>511175</xdr:colOff>
      <xdr:row>95</xdr:row>
      <xdr:rowOff>27139</xdr:rowOff>
    </xdr:to>
    <xdr:cxnSp macro="">
      <xdr:nvCxnSpPr>
        <xdr:cNvPr id="235" name="直線コネクタ 234"/>
        <xdr:cNvCxnSpPr/>
      </xdr:nvCxnSpPr>
      <xdr:spPr>
        <a:xfrm>
          <a:off x="3797300" y="16267964"/>
          <a:ext cx="838200" cy="4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137468</xdr:rowOff>
    </xdr:from>
    <xdr:ext cx="534377" cy="259045"/>
    <xdr:sp macro="" textlink="">
      <xdr:nvSpPr>
        <xdr:cNvPr id="236" name="衛生費平均値テキスト"/>
        <xdr:cNvSpPr txBox="1"/>
      </xdr:nvSpPr>
      <xdr:spPr>
        <a:xfrm>
          <a:off x="4686300" y="1642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70256</xdr:rowOff>
    </xdr:from>
    <xdr:to>
      <xdr:col>5</xdr:col>
      <xdr:colOff>358775</xdr:colOff>
      <xdr:row>94</xdr:row>
      <xdr:rowOff>151664</xdr:rowOff>
    </xdr:to>
    <xdr:cxnSp macro="">
      <xdr:nvCxnSpPr>
        <xdr:cNvPr id="238" name="直線コネクタ 237"/>
        <xdr:cNvCxnSpPr/>
      </xdr:nvCxnSpPr>
      <xdr:spPr>
        <a:xfrm>
          <a:off x="2908300" y="16186556"/>
          <a:ext cx="889000" cy="8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37634</xdr:rowOff>
    </xdr:from>
    <xdr:ext cx="534377" cy="259045"/>
    <xdr:sp macro="" textlink="">
      <xdr:nvSpPr>
        <xdr:cNvPr id="240" name="テキスト ボックス 239"/>
        <xdr:cNvSpPr txBox="1"/>
      </xdr:nvSpPr>
      <xdr:spPr>
        <a:xfrm>
          <a:off x="3530111" y="1649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70256</xdr:rowOff>
    </xdr:from>
    <xdr:to>
      <xdr:col>4</xdr:col>
      <xdr:colOff>155575</xdr:colOff>
      <xdr:row>95</xdr:row>
      <xdr:rowOff>1105</xdr:rowOff>
    </xdr:to>
    <xdr:cxnSp macro="">
      <xdr:nvCxnSpPr>
        <xdr:cNvPr id="241" name="直線コネクタ 240"/>
        <xdr:cNvCxnSpPr/>
      </xdr:nvCxnSpPr>
      <xdr:spPr>
        <a:xfrm flipV="1">
          <a:off x="2019300" y="16186556"/>
          <a:ext cx="889000" cy="10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42608</xdr:rowOff>
    </xdr:from>
    <xdr:to>
      <xdr:col>4</xdr:col>
      <xdr:colOff>206375</xdr:colOff>
      <xdr:row>95</xdr:row>
      <xdr:rowOff>144208</xdr:rowOff>
    </xdr:to>
    <xdr:sp macro="" textlink="">
      <xdr:nvSpPr>
        <xdr:cNvPr id="242" name="フローチャート : 判断 241"/>
        <xdr:cNvSpPr/>
      </xdr:nvSpPr>
      <xdr:spPr>
        <a:xfrm>
          <a:off x="2857500" y="1633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135335</xdr:rowOff>
    </xdr:from>
    <xdr:ext cx="534377" cy="259045"/>
    <xdr:sp macro="" textlink="">
      <xdr:nvSpPr>
        <xdr:cNvPr id="243" name="テキスト ボックス 242"/>
        <xdr:cNvSpPr txBox="1"/>
      </xdr:nvSpPr>
      <xdr:spPr>
        <a:xfrm>
          <a:off x="2641111" y="1642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61925</xdr:rowOff>
    </xdr:from>
    <xdr:to>
      <xdr:col>2</xdr:col>
      <xdr:colOff>638175</xdr:colOff>
      <xdr:row>95</xdr:row>
      <xdr:rowOff>1105</xdr:rowOff>
    </xdr:to>
    <xdr:cxnSp macro="">
      <xdr:nvCxnSpPr>
        <xdr:cNvPr id="244" name="直線コネクタ 243"/>
        <xdr:cNvCxnSpPr/>
      </xdr:nvCxnSpPr>
      <xdr:spPr>
        <a:xfrm>
          <a:off x="1130300" y="15663875"/>
          <a:ext cx="889000" cy="62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85623</xdr:rowOff>
    </xdr:from>
    <xdr:to>
      <xdr:col>3</xdr:col>
      <xdr:colOff>3175</xdr:colOff>
      <xdr:row>96</xdr:row>
      <xdr:rowOff>15773</xdr:rowOff>
    </xdr:to>
    <xdr:sp macro="" textlink="">
      <xdr:nvSpPr>
        <xdr:cNvPr id="245" name="フローチャート : 判断 244"/>
        <xdr:cNvSpPr/>
      </xdr:nvSpPr>
      <xdr:spPr>
        <a:xfrm>
          <a:off x="1968500" y="163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6900</xdr:rowOff>
    </xdr:from>
    <xdr:ext cx="534377" cy="259045"/>
    <xdr:sp macro="" textlink="">
      <xdr:nvSpPr>
        <xdr:cNvPr id="246" name="テキスト ボックス 245"/>
        <xdr:cNvSpPr txBox="1"/>
      </xdr:nvSpPr>
      <xdr:spPr>
        <a:xfrm>
          <a:off x="1752111" y="1646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92177</xdr:rowOff>
    </xdr:from>
    <xdr:to>
      <xdr:col>1</xdr:col>
      <xdr:colOff>485775</xdr:colOff>
      <xdr:row>96</xdr:row>
      <xdr:rowOff>22327</xdr:rowOff>
    </xdr:to>
    <xdr:sp macro="" textlink="">
      <xdr:nvSpPr>
        <xdr:cNvPr id="247" name="フローチャート : 判断 246"/>
        <xdr:cNvSpPr/>
      </xdr:nvSpPr>
      <xdr:spPr>
        <a:xfrm>
          <a:off x="1079500" y="1637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13454</xdr:rowOff>
    </xdr:from>
    <xdr:ext cx="534377" cy="259045"/>
    <xdr:sp macro="" textlink="">
      <xdr:nvSpPr>
        <xdr:cNvPr id="248" name="テキスト ボックス 247"/>
        <xdr:cNvSpPr txBox="1"/>
      </xdr:nvSpPr>
      <xdr:spPr>
        <a:xfrm>
          <a:off x="863111" y="1647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147789</xdr:rowOff>
    </xdr:from>
    <xdr:to>
      <xdr:col>6</xdr:col>
      <xdr:colOff>561975</xdr:colOff>
      <xdr:row>95</xdr:row>
      <xdr:rowOff>77939</xdr:rowOff>
    </xdr:to>
    <xdr:sp macro="" textlink="">
      <xdr:nvSpPr>
        <xdr:cNvPr id="254" name="円/楕円 253"/>
        <xdr:cNvSpPr/>
      </xdr:nvSpPr>
      <xdr:spPr>
        <a:xfrm>
          <a:off x="4584700" y="1626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170666</xdr:rowOff>
    </xdr:from>
    <xdr:ext cx="534377" cy="259045"/>
    <xdr:sp macro="" textlink="">
      <xdr:nvSpPr>
        <xdr:cNvPr id="255" name="衛生費該当値テキスト"/>
        <xdr:cNvSpPr txBox="1"/>
      </xdr:nvSpPr>
      <xdr:spPr>
        <a:xfrm>
          <a:off x="4686300" y="1611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55,363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100864</xdr:rowOff>
    </xdr:from>
    <xdr:to>
      <xdr:col>5</xdr:col>
      <xdr:colOff>409575</xdr:colOff>
      <xdr:row>95</xdr:row>
      <xdr:rowOff>31014</xdr:rowOff>
    </xdr:to>
    <xdr:sp macro="" textlink="">
      <xdr:nvSpPr>
        <xdr:cNvPr id="256" name="円/楕円 255"/>
        <xdr:cNvSpPr/>
      </xdr:nvSpPr>
      <xdr:spPr>
        <a:xfrm>
          <a:off x="3746500" y="16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47541</xdr:rowOff>
    </xdr:from>
    <xdr:ext cx="534377" cy="259045"/>
    <xdr:sp macro="" textlink="">
      <xdr:nvSpPr>
        <xdr:cNvPr id="257" name="テキスト ボックス 256"/>
        <xdr:cNvSpPr txBox="1"/>
      </xdr:nvSpPr>
      <xdr:spPr>
        <a:xfrm>
          <a:off x="3530111" y="1599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59,058</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19456</xdr:rowOff>
    </xdr:from>
    <xdr:to>
      <xdr:col>4</xdr:col>
      <xdr:colOff>206375</xdr:colOff>
      <xdr:row>94</xdr:row>
      <xdr:rowOff>121056</xdr:rowOff>
    </xdr:to>
    <xdr:sp macro="" textlink="">
      <xdr:nvSpPr>
        <xdr:cNvPr id="258" name="円/楕円 257"/>
        <xdr:cNvSpPr/>
      </xdr:nvSpPr>
      <xdr:spPr>
        <a:xfrm>
          <a:off x="2857500" y="1613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137583</xdr:rowOff>
    </xdr:from>
    <xdr:ext cx="534377" cy="259045"/>
    <xdr:sp macro="" textlink="">
      <xdr:nvSpPr>
        <xdr:cNvPr id="259" name="テキスト ボックス 258"/>
        <xdr:cNvSpPr txBox="1"/>
      </xdr:nvSpPr>
      <xdr:spPr>
        <a:xfrm>
          <a:off x="2641111" y="1591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65,468</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121755</xdr:rowOff>
    </xdr:from>
    <xdr:to>
      <xdr:col>3</xdr:col>
      <xdr:colOff>3175</xdr:colOff>
      <xdr:row>95</xdr:row>
      <xdr:rowOff>51905</xdr:rowOff>
    </xdr:to>
    <xdr:sp macro="" textlink="">
      <xdr:nvSpPr>
        <xdr:cNvPr id="260" name="円/楕円 259"/>
        <xdr:cNvSpPr/>
      </xdr:nvSpPr>
      <xdr:spPr>
        <a:xfrm>
          <a:off x="1968500" y="162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68432</xdr:rowOff>
    </xdr:from>
    <xdr:ext cx="534377" cy="259045"/>
    <xdr:sp macro="" textlink="">
      <xdr:nvSpPr>
        <xdr:cNvPr id="261" name="テキスト ボックス 260"/>
        <xdr:cNvSpPr txBox="1"/>
      </xdr:nvSpPr>
      <xdr:spPr>
        <a:xfrm>
          <a:off x="1752111" y="1601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57,413</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11125</xdr:rowOff>
    </xdr:from>
    <xdr:to>
      <xdr:col>1</xdr:col>
      <xdr:colOff>485775</xdr:colOff>
      <xdr:row>91</xdr:row>
      <xdr:rowOff>112725</xdr:rowOff>
    </xdr:to>
    <xdr:sp macro="" textlink="">
      <xdr:nvSpPr>
        <xdr:cNvPr id="262" name="円/楕円 261"/>
        <xdr:cNvSpPr/>
      </xdr:nvSpPr>
      <xdr:spPr>
        <a:xfrm>
          <a:off x="1079500" y="1561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89</xdr:row>
      <xdr:rowOff>129252</xdr:rowOff>
    </xdr:from>
    <xdr:ext cx="599010" cy="259045"/>
    <xdr:sp macro="" textlink="">
      <xdr:nvSpPr>
        <xdr:cNvPr id="263" name="テキスト ボックス 262"/>
        <xdr:cNvSpPr txBox="1"/>
      </xdr:nvSpPr>
      <xdr:spPr>
        <a:xfrm>
          <a:off x="830794" y="1538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158369</xdr:rowOff>
    </xdr:from>
    <xdr:to>
      <xdr:col>15</xdr:col>
      <xdr:colOff>180975</xdr:colOff>
      <xdr:row>38</xdr:row>
      <xdr:rowOff>160083</xdr:rowOff>
    </xdr:to>
    <xdr:cxnSp macro="">
      <xdr:nvCxnSpPr>
        <xdr:cNvPr id="292" name="直線コネクタ 291"/>
        <xdr:cNvCxnSpPr/>
      </xdr:nvCxnSpPr>
      <xdr:spPr>
        <a:xfrm>
          <a:off x="9639300" y="6673469"/>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158369</xdr:rowOff>
    </xdr:from>
    <xdr:to>
      <xdr:col>14</xdr:col>
      <xdr:colOff>28575</xdr:colOff>
      <xdr:row>38</xdr:row>
      <xdr:rowOff>164465</xdr:rowOff>
    </xdr:to>
    <xdr:cxnSp macro="">
      <xdr:nvCxnSpPr>
        <xdr:cNvPr id="295" name="直線コネクタ 294"/>
        <xdr:cNvCxnSpPr/>
      </xdr:nvCxnSpPr>
      <xdr:spPr>
        <a:xfrm flipV="1">
          <a:off x="8750300" y="6673469"/>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18432</xdr:rowOff>
    </xdr:from>
    <xdr:ext cx="469744" cy="259045"/>
    <xdr:sp macro="" textlink="">
      <xdr:nvSpPr>
        <xdr:cNvPr id="297" name="テキスト ボックス 296"/>
        <xdr:cNvSpPr txBox="1"/>
      </xdr:nvSpPr>
      <xdr:spPr>
        <a:xfrm>
          <a:off x="9404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114935</xdr:rowOff>
    </xdr:from>
    <xdr:to>
      <xdr:col>12</xdr:col>
      <xdr:colOff>511175</xdr:colOff>
      <xdr:row>38</xdr:row>
      <xdr:rowOff>164465</xdr:rowOff>
    </xdr:to>
    <xdr:cxnSp macro="">
      <xdr:nvCxnSpPr>
        <xdr:cNvPr id="298" name="直線コネクタ 297"/>
        <xdr:cNvCxnSpPr/>
      </xdr:nvCxnSpPr>
      <xdr:spPr>
        <a:xfrm>
          <a:off x="7861300" y="6458585"/>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7747</xdr:rowOff>
    </xdr:from>
    <xdr:to>
      <xdr:col>12</xdr:col>
      <xdr:colOff>561975</xdr:colOff>
      <xdr:row>37</xdr:row>
      <xdr:rowOff>109347</xdr:rowOff>
    </xdr:to>
    <xdr:sp macro="" textlink="">
      <xdr:nvSpPr>
        <xdr:cNvPr id="299" name="フローチャート : 判断 298"/>
        <xdr:cNvSpPr/>
      </xdr:nvSpPr>
      <xdr:spPr>
        <a:xfrm>
          <a:off x="8699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125874</xdr:rowOff>
    </xdr:from>
    <xdr:ext cx="469744" cy="259045"/>
    <xdr:sp macro="" textlink="">
      <xdr:nvSpPr>
        <xdr:cNvPr id="300" name="テキスト ボックス 299"/>
        <xdr:cNvSpPr txBox="1"/>
      </xdr:nvSpPr>
      <xdr:spPr>
        <a:xfrm>
          <a:off x="8515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40068</xdr:rowOff>
    </xdr:from>
    <xdr:to>
      <xdr:col>11</xdr:col>
      <xdr:colOff>307975</xdr:colOff>
      <xdr:row>37</xdr:row>
      <xdr:rowOff>114935</xdr:rowOff>
    </xdr:to>
    <xdr:cxnSp macro="">
      <xdr:nvCxnSpPr>
        <xdr:cNvPr id="301" name="直線コネクタ 300"/>
        <xdr:cNvCxnSpPr/>
      </xdr:nvCxnSpPr>
      <xdr:spPr>
        <a:xfrm>
          <a:off x="6972300" y="6383718"/>
          <a:ext cx="889000" cy="7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55372</xdr:rowOff>
    </xdr:from>
    <xdr:to>
      <xdr:col>11</xdr:col>
      <xdr:colOff>358775</xdr:colOff>
      <xdr:row>36</xdr:row>
      <xdr:rowOff>156972</xdr:rowOff>
    </xdr:to>
    <xdr:sp macro="" textlink="">
      <xdr:nvSpPr>
        <xdr:cNvPr id="302" name="フローチャート : 判断 301"/>
        <xdr:cNvSpPr/>
      </xdr:nvSpPr>
      <xdr:spPr>
        <a:xfrm>
          <a:off x="7810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2049</xdr:rowOff>
    </xdr:from>
    <xdr:ext cx="469744" cy="259045"/>
    <xdr:sp macro="" textlink="">
      <xdr:nvSpPr>
        <xdr:cNvPr id="303" name="テキスト ボックス 302"/>
        <xdr:cNvSpPr txBox="1"/>
      </xdr:nvSpPr>
      <xdr:spPr>
        <a:xfrm>
          <a:off x="7626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144907</xdr:rowOff>
    </xdr:from>
    <xdr:to>
      <xdr:col>10</xdr:col>
      <xdr:colOff>155575</xdr:colOff>
      <xdr:row>36</xdr:row>
      <xdr:rowOff>75057</xdr:rowOff>
    </xdr:to>
    <xdr:sp macro="" textlink="">
      <xdr:nvSpPr>
        <xdr:cNvPr id="304" name="フローチャート : 判断 303"/>
        <xdr:cNvSpPr/>
      </xdr:nvSpPr>
      <xdr:spPr>
        <a:xfrm>
          <a:off x="6921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91584</xdr:rowOff>
    </xdr:from>
    <xdr:ext cx="469744" cy="259045"/>
    <xdr:sp macro="" textlink="">
      <xdr:nvSpPr>
        <xdr:cNvPr id="305" name="テキスト ボックス 304"/>
        <xdr:cNvSpPr txBox="1"/>
      </xdr:nvSpPr>
      <xdr:spPr>
        <a:xfrm>
          <a:off x="6737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109283</xdr:rowOff>
    </xdr:from>
    <xdr:to>
      <xdr:col>15</xdr:col>
      <xdr:colOff>231775</xdr:colOff>
      <xdr:row>39</xdr:row>
      <xdr:rowOff>39433</xdr:rowOff>
    </xdr:to>
    <xdr:sp macro="" textlink="">
      <xdr:nvSpPr>
        <xdr:cNvPr id="311" name="円/楕円 310"/>
        <xdr:cNvSpPr/>
      </xdr:nvSpPr>
      <xdr:spPr>
        <a:xfrm>
          <a:off x="10426700" y="662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24210</xdr:rowOff>
    </xdr:from>
    <xdr:ext cx="378565" cy="259045"/>
    <xdr:sp macro="" textlink="">
      <xdr:nvSpPr>
        <xdr:cNvPr id="312" name="労働費該当値テキスト"/>
        <xdr:cNvSpPr txBox="1"/>
      </xdr:nvSpPr>
      <xdr:spPr>
        <a:xfrm>
          <a:off x="10528300" y="6539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107569</xdr:rowOff>
    </xdr:from>
    <xdr:to>
      <xdr:col>14</xdr:col>
      <xdr:colOff>79375</xdr:colOff>
      <xdr:row>39</xdr:row>
      <xdr:rowOff>37719</xdr:rowOff>
    </xdr:to>
    <xdr:sp macro="" textlink="">
      <xdr:nvSpPr>
        <xdr:cNvPr id="313" name="円/楕円 312"/>
        <xdr:cNvSpPr/>
      </xdr:nvSpPr>
      <xdr:spPr>
        <a:xfrm>
          <a:off x="9588500" y="66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28846</xdr:rowOff>
    </xdr:from>
    <xdr:ext cx="378565" cy="259045"/>
    <xdr:sp macro="" textlink="">
      <xdr:nvSpPr>
        <xdr:cNvPr id="314" name="テキスト ボックス 313"/>
        <xdr:cNvSpPr txBox="1"/>
      </xdr:nvSpPr>
      <xdr:spPr>
        <a:xfrm>
          <a:off x="9450017" y="6715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113665</xdr:rowOff>
    </xdr:from>
    <xdr:to>
      <xdr:col>12</xdr:col>
      <xdr:colOff>561975</xdr:colOff>
      <xdr:row>39</xdr:row>
      <xdr:rowOff>43815</xdr:rowOff>
    </xdr:to>
    <xdr:sp macro="" textlink="">
      <xdr:nvSpPr>
        <xdr:cNvPr id="315" name="円/楕円 314"/>
        <xdr:cNvSpPr/>
      </xdr:nvSpPr>
      <xdr:spPr>
        <a:xfrm>
          <a:off x="86995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34942</xdr:rowOff>
    </xdr:from>
    <xdr:ext cx="378565" cy="259045"/>
    <xdr:sp macro="" textlink="">
      <xdr:nvSpPr>
        <xdr:cNvPr id="316" name="テキスト ボックス 315"/>
        <xdr:cNvSpPr txBox="1"/>
      </xdr:nvSpPr>
      <xdr:spPr>
        <a:xfrm>
          <a:off x="8561017" y="6721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64135</xdr:rowOff>
    </xdr:from>
    <xdr:to>
      <xdr:col>11</xdr:col>
      <xdr:colOff>358775</xdr:colOff>
      <xdr:row>37</xdr:row>
      <xdr:rowOff>165735</xdr:rowOff>
    </xdr:to>
    <xdr:sp macro="" textlink="">
      <xdr:nvSpPr>
        <xdr:cNvPr id="317" name="円/楕円 316"/>
        <xdr:cNvSpPr/>
      </xdr:nvSpPr>
      <xdr:spPr>
        <a:xfrm>
          <a:off x="7810500" y="640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156862</xdr:rowOff>
    </xdr:from>
    <xdr:ext cx="469744" cy="259045"/>
    <xdr:sp macro="" textlink="">
      <xdr:nvSpPr>
        <xdr:cNvPr id="318" name="テキスト ボックス 317"/>
        <xdr:cNvSpPr txBox="1"/>
      </xdr:nvSpPr>
      <xdr:spPr>
        <a:xfrm>
          <a:off x="7626427" y="650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160718</xdr:rowOff>
    </xdr:from>
    <xdr:to>
      <xdr:col>10</xdr:col>
      <xdr:colOff>155575</xdr:colOff>
      <xdr:row>37</xdr:row>
      <xdr:rowOff>90868</xdr:rowOff>
    </xdr:to>
    <xdr:sp macro="" textlink="">
      <xdr:nvSpPr>
        <xdr:cNvPr id="319" name="円/楕円 318"/>
        <xdr:cNvSpPr/>
      </xdr:nvSpPr>
      <xdr:spPr>
        <a:xfrm>
          <a:off x="6921500" y="633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81995</xdr:rowOff>
    </xdr:from>
    <xdr:ext cx="469744" cy="259045"/>
    <xdr:sp macro="" textlink="">
      <xdr:nvSpPr>
        <xdr:cNvPr id="320" name="テキスト ボックス 319"/>
        <xdr:cNvSpPr txBox="1"/>
      </xdr:nvSpPr>
      <xdr:spPr>
        <a:xfrm>
          <a:off x="6737427" y="642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151155</xdr:rowOff>
    </xdr:from>
    <xdr:to>
      <xdr:col>15</xdr:col>
      <xdr:colOff>180975</xdr:colOff>
      <xdr:row>56</xdr:row>
      <xdr:rowOff>6515</xdr:rowOff>
    </xdr:to>
    <xdr:cxnSp macro="">
      <xdr:nvCxnSpPr>
        <xdr:cNvPr id="349" name="直線コネクタ 348"/>
        <xdr:cNvCxnSpPr/>
      </xdr:nvCxnSpPr>
      <xdr:spPr>
        <a:xfrm flipV="1">
          <a:off x="9639300" y="958090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63746</xdr:rowOff>
    </xdr:from>
    <xdr:ext cx="534377" cy="259045"/>
    <xdr:sp macro="" textlink="">
      <xdr:nvSpPr>
        <xdr:cNvPr id="350" name="農林水産業費平均値テキスト"/>
        <xdr:cNvSpPr txBox="1"/>
      </xdr:nvSpPr>
      <xdr:spPr>
        <a:xfrm>
          <a:off x="10528300" y="9836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6515</xdr:rowOff>
    </xdr:from>
    <xdr:to>
      <xdr:col>14</xdr:col>
      <xdr:colOff>28575</xdr:colOff>
      <xdr:row>56</xdr:row>
      <xdr:rowOff>101460</xdr:rowOff>
    </xdr:to>
    <xdr:cxnSp macro="">
      <xdr:nvCxnSpPr>
        <xdr:cNvPr id="352" name="直線コネクタ 351"/>
        <xdr:cNvCxnSpPr/>
      </xdr:nvCxnSpPr>
      <xdr:spPr>
        <a:xfrm flipV="1">
          <a:off x="8750300" y="9607715"/>
          <a:ext cx="889000" cy="9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167632</xdr:rowOff>
    </xdr:from>
    <xdr:ext cx="534377" cy="259045"/>
    <xdr:sp macro="" textlink="">
      <xdr:nvSpPr>
        <xdr:cNvPr id="354" name="テキスト ボックス 353"/>
        <xdr:cNvSpPr txBox="1"/>
      </xdr:nvSpPr>
      <xdr:spPr>
        <a:xfrm>
          <a:off x="9372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36106</xdr:rowOff>
    </xdr:from>
    <xdr:to>
      <xdr:col>12</xdr:col>
      <xdr:colOff>511175</xdr:colOff>
      <xdr:row>56</xdr:row>
      <xdr:rowOff>101460</xdr:rowOff>
    </xdr:to>
    <xdr:cxnSp macro="">
      <xdr:nvCxnSpPr>
        <xdr:cNvPr id="355" name="直線コネクタ 354"/>
        <xdr:cNvCxnSpPr/>
      </xdr:nvCxnSpPr>
      <xdr:spPr>
        <a:xfrm>
          <a:off x="7861300" y="9637306"/>
          <a:ext cx="889000" cy="6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56" name="フローチャート : 判断 355"/>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59021</xdr:rowOff>
    </xdr:from>
    <xdr:ext cx="534377" cy="259045"/>
    <xdr:sp macro="" textlink="">
      <xdr:nvSpPr>
        <xdr:cNvPr id="357" name="テキスト ボックス 356"/>
        <xdr:cNvSpPr txBox="1"/>
      </xdr:nvSpPr>
      <xdr:spPr>
        <a:xfrm>
          <a:off x="8483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161151</xdr:rowOff>
    </xdr:from>
    <xdr:to>
      <xdr:col>11</xdr:col>
      <xdr:colOff>307975</xdr:colOff>
      <xdr:row>56</xdr:row>
      <xdr:rowOff>36106</xdr:rowOff>
    </xdr:to>
    <xdr:cxnSp macro="">
      <xdr:nvCxnSpPr>
        <xdr:cNvPr id="358" name="直線コネクタ 357"/>
        <xdr:cNvCxnSpPr/>
      </xdr:nvCxnSpPr>
      <xdr:spPr>
        <a:xfrm>
          <a:off x="6972300" y="9590901"/>
          <a:ext cx="8890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9" name="フローチャート : 判断 358"/>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61536</xdr:rowOff>
    </xdr:from>
    <xdr:ext cx="534377" cy="259045"/>
    <xdr:sp macro="" textlink="">
      <xdr:nvSpPr>
        <xdr:cNvPr id="360" name="テキスト ボックス 359"/>
        <xdr:cNvSpPr txBox="1"/>
      </xdr:nvSpPr>
      <xdr:spPr>
        <a:xfrm>
          <a:off x="7594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61" name="フローチャート : 判断 360"/>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62" name="テキスト ボックス 361"/>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100355</xdr:rowOff>
    </xdr:from>
    <xdr:to>
      <xdr:col>15</xdr:col>
      <xdr:colOff>231775</xdr:colOff>
      <xdr:row>56</xdr:row>
      <xdr:rowOff>30505</xdr:rowOff>
    </xdr:to>
    <xdr:sp macro="" textlink="">
      <xdr:nvSpPr>
        <xdr:cNvPr id="368" name="円/楕円 367"/>
        <xdr:cNvSpPr/>
      </xdr:nvSpPr>
      <xdr:spPr>
        <a:xfrm>
          <a:off x="10426700" y="95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123232</xdr:rowOff>
    </xdr:from>
    <xdr:ext cx="534377" cy="259045"/>
    <xdr:sp macro="" textlink="">
      <xdr:nvSpPr>
        <xdr:cNvPr id="369" name="農林水産業費該当値テキスト"/>
        <xdr:cNvSpPr txBox="1"/>
      </xdr:nvSpPr>
      <xdr:spPr>
        <a:xfrm>
          <a:off x="10528300" y="938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45,598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127165</xdr:rowOff>
    </xdr:from>
    <xdr:to>
      <xdr:col>14</xdr:col>
      <xdr:colOff>79375</xdr:colOff>
      <xdr:row>56</xdr:row>
      <xdr:rowOff>57315</xdr:rowOff>
    </xdr:to>
    <xdr:sp macro="" textlink="">
      <xdr:nvSpPr>
        <xdr:cNvPr id="370" name="円/楕円 369"/>
        <xdr:cNvSpPr/>
      </xdr:nvSpPr>
      <xdr:spPr>
        <a:xfrm>
          <a:off x="9588500" y="95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73842</xdr:rowOff>
    </xdr:from>
    <xdr:ext cx="534377" cy="259045"/>
    <xdr:sp macro="" textlink="">
      <xdr:nvSpPr>
        <xdr:cNvPr id="371" name="テキスト ボックス 370"/>
        <xdr:cNvSpPr txBox="1"/>
      </xdr:nvSpPr>
      <xdr:spPr>
        <a:xfrm>
          <a:off x="9372111" y="933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43,487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50660</xdr:rowOff>
    </xdr:from>
    <xdr:to>
      <xdr:col>12</xdr:col>
      <xdr:colOff>561975</xdr:colOff>
      <xdr:row>56</xdr:row>
      <xdr:rowOff>152260</xdr:rowOff>
    </xdr:to>
    <xdr:sp macro="" textlink="">
      <xdr:nvSpPr>
        <xdr:cNvPr id="372" name="円/楕円 371"/>
        <xdr:cNvSpPr/>
      </xdr:nvSpPr>
      <xdr:spPr>
        <a:xfrm>
          <a:off x="8699500" y="96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168787</xdr:rowOff>
    </xdr:from>
    <xdr:ext cx="534377" cy="259045"/>
    <xdr:sp macro="" textlink="">
      <xdr:nvSpPr>
        <xdr:cNvPr id="373" name="テキスト ボックス 372"/>
        <xdr:cNvSpPr txBox="1"/>
      </xdr:nvSpPr>
      <xdr:spPr>
        <a:xfrm>
          <a:off x="8483111" y="94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36,011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156756</xdr:rowOff>
    </xdr:from>
    <xdr:to>
      <xdr:col>11</xdr:col>
      <xdr:colOff>358775</xdr:colOff>
      <xdr:row>56</xdr:row>
      <xdr:rowOff>86906</xdr:rowOff>
    </xdr:to>
    <xdr:sp macro="" textlink="">
      <xdr:nvSpPr>
        <xdr:cNvPr id="374" name="円/楕円 373"/>
        <xdr:cNvSpPr/>
      </xdr:nvSpPr>
      <xdr:spPr>
        <a:xfrm>
          <a:off x="7810500" y="958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103433</xdr:rowOff>
    </xdr:from>
    <xdr:ext cx="534377" cy="259045"/>
    <xdr:sp macro="" textlink="">
      <xdr:nvSpPr>
        <xdr:cNvPr id="375" name="テキスト ボックス 374"/>
        <xdr:cNvSpPr txBox="1"/>
      </xdr:nvSpPr>
      <xdr:spPr>
        <a:xfrm>
          <a:off x="7594111" y="936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41,157</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110351</xdr:rowOff>
    </xdr:from>
    <xdr:to>
      <xdr:col>10</xdr:col>
      <xdr:colOff>155575</xdr:colOff>
      <xdr:row>56</xdr:row>
      <xdr:rowOff>40501</xdr:rowOff>
    </xdr:to>
    <xdr:sp macro="" textlink="">
      <xdr:nvSpPr>
        <xdr:cNvPr id="376" name="円/楕円 375"/>
        <xdr:cNvSpPr/>
      </xdr:nvSpPr>
      <xdr:spPr>
        <a:xfrm>
          <a:off x="6921500" y="954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57028</xdr:rowOff>
    </xdr:from>
    <xdr:ext cx="534377" cy="259045"/>
    <xdr:sp macro="" textlink="">
      <xdr:nvSpPr>
        <xdr:cNvPr id="377" name="テキスト ボックス 376"/>
        <xdr:cNvSpPr txBox="1"/>
      </xdr:nvSpPr>
      <xdr:spPr>
        <a:xfrm>
          <a:off x="6705111" y="931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12892</xdr:rowOff>
    </xdr:from>
    <xdr:to>
      <xdr:col>15</xdr:col>
      <xdr:colOff>180975</xdr:colOff>
      <xdr:row>72</xdr:row>
      <xdr:rowOff>39475</xdr:rowOff>
    </xdr:to>
    <xdr:cxnSp macro="">
      <xdr:nvCxnSpPr>
        <xdr:cNvPr id="408" name="直線コネクタ 407"/>
        <xdr:cNvCxnSpPr/>
      </xdr:nvCxnSpPr>
      <xdr:spPr>
        <a:xfrm flipV="1">
          <a:off x="9639300" y="12185842"/>
          <a:ext cx="838200" cy="19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46883</xdr:rowOff>
    </xdr:from>
    <xdr:ext cx="534377" cy="259045"/>
    <xdr:sp macro="" textlink="">
      <xdr:nvSpPr>
        <xdr:cNvPr id="409" name="商工費平均値テキスト"/>
        <xdr:cNvSpPr txBox="1"/>
      </xdr:nvSpPr>
      <xdr:spPr>
        <a:xfrm>
          <a:off x="10528300" y="13077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39475</xdr:rowOff>
    </xdr:from>
    <xdr:to>
      <xdr:col>14</xdr:col>
      <xdr:colOff>28575</xdr:colOff>
      <xdr:row>72</xdr:row>
      <xdr:rowOff>110603</xdr:rowOff>
    </xdr:to>
    <xdr:cxnSp macro="">
      <xdr:nvCxnSpPr>
        <xdr:cNvPr id="411" name="直線コネクタ 410"/>
        <xdr:cNvCxnSpPr/>
      </xdr:nvCxnSpPr>
      <xdr:spPr>
        <a:xfrm flipV="1">
          <a:off x="8750300" y="12383875"/>
          <a:ext cx="889000" cy="7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131563</xdr:rowOff>
    </xdr:from>
    <xdr:ext cx="534377" cy="259045"/>
    <xdr:sp macro="" textlink="">
      <xdr:nvSpPr>
        <xdr:cNvPr id="413" name="テキスト ボックス 412"/>
        <xdr:cNvSpPr txBox="1"/>
      </xdr:nvSpPr>
      <xdr:spPr>
        <a:xfrm>
          <a:off x="9372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72</xdr:row>
      <xdr:rowOff>110603</xdr:rowOff>
    </xdr:from>
    <xdr:to>
      <xdr:col>12</xdr:col>
      <xdr:colOff>511175</xdr:colOff>
      <xdr:row>73</xdr:row>
      <xdr:rowOff>19489</xdr:rowOff>
    </xdr:to>
    <xdr:cxnSp macro="">
      <xdr:nvCxnSpPr>
        <xdr:cNvPr id="414" name="直線コネクタ 413"/>
        <xdr:cNvCxnSpPr/>
      </xdr:nvCxnSpPr>
      <xdr:spPr>
        <a:xfrm flipV="1">
          <a:off x="7861300" y="12455003"/>
          <a:ext cx="889000" cy="8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15" name="フローチャート : 判断 414"/>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144691</xdr:rowOff>
    </xdr:from>
    <xdr:ext cx="534377" cy="259045"/>
    <xdr:sp macro="" textlink="">
      <xdr:nvSpPr>
        <xdr:cNvPr id="416" name="テキスト ボックス 415"/>
        <xdr:cNvSpPr txBox="1"/>
      </xdr:nvSpPr>
      <xdr:spPr>
        <a:xfrm>
          <a:off x="8483111" y="1317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19489</xdr:rowOff>
    </xdr:from>
    <xdr:to>
      <xdr:col>11</xdr:col>
      <xdr:colOff>307975</xdr:colOff>
      <xdr:row>74</xdr:row>
      <xdr:rowOff>49468</xdr:rowOff>
    </xdr:to>
    <xdr:cxnSp macro="">
      <xdr:nvCxnSpPr>
        <xdr:cNvPr id="417" name="直線コネクタ 416"/>
        <xdr:cNvCxnSpPr/>
      </xdr:nvCxnSpPr>
      <xdr:spPr>
        <a:xfrm flipV="1">
          <a:off x="6972300" y="12535339"/>
          <a:ext cx="889000" cy="20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8" name="フローチャート : 判断 417"/>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11320</xdr:rowOff>
    </xdr:from>
    <xdr:ext cx="534377" cy="259045"/>
    <xdr:sp macro="" textlink="">
      <xdr:nvSpPr>
        <xdr:cNvPr id="419" name="テキスト ボックス 418"/>
        <xdr:cNvSpPr txBox="1"/>
      </xdr:nvSpPr>
      <xdr:spPr>
        <a:xfrm>
          <a:off x="7594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20" name="フローチャート : 判断 419"/>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47603</xdr:rowOff>
    </xdr:from>
    <xdr:ext cx="534377" cy="259045"/>
    <xdr:sp macro="" textlink="">
      <xdr:nvSpPr>
        <xdr:cNvPr id="421" name="テキスト ボックス 420"/>
        <xdr:cNvSpPr txBox="1"/>
      </xdr:nvSpPr>
      <xdr:spPr>
        <a:xfrm>
          <a:off x="6705111" y="132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70</xdr:row>
      <xdr:rowOff>133542</xdr:rowOff>
    </xdr:from>
    <xdr:to>
      <xdr:col>15</xdr:col>
      <xdr:colOff>231775</xdr:colOff>
      <xdr:row>71</xdr:row>
      <xdr:rowOff>63692</xdr:rowOff>
    </xdr:to>
    <xdr:sp macro="" textlink="">
      <xdr:nvSpPr>
        <xdr:cNvPr id="427" name="円/楕円 426"/>
        <xdr:cNvSpPr/>
      </xdr:nvSpPr>
      <xdr:spPr>
        <a:xfrm>
          <a:off x="10426700" y="1213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156419</xdr:rowOff>
    </xdr:from>
    <xdr:ext cx="534377" cy="259045"/>
    <xdr:sp macro="" textlink="">
      <xdr:nvSpPr>
        <xdr:cNvPr id="428" name="商工費該当値テキスト"/>
        <xdr:cNvSpPr txBox="1"/>
      </xdr:nvSpPr>
      <xdr:spPr>
        <a:xfrm>
          <a:off x="10528300" y="1198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44,633</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160125</xdr:rowOff>
    </xdr:from>
    <xdr:to>
      <xdr:col>14</xdr:col>
      <xdr:colOff>79375</xdr:colOff>
      <xdr:row>72</xdr:row>
      <xdr:rowOff>90275</xdr:rowOff>
    </xdr:to>
    <xdr:sp macro="" textlink="">
      <xdr:nvSpPr>
        <xdr:cNvPr id="429" name="円/楕円 428"/>
        <xdr:cNvSpPr/>
      </xdr:nvSpPr>
      <xdr:spPr>
        <a:xfrm>
          <a:off x="9588500" y="1233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106802</xdr:rowOff>
    </xdr:from>
    <xdr:ext cx="534377" cy="259045"/>
    <xdr:sp macro="" textlink="">
      <xdr:nvSpPr>
        <xdr:cNvPr id="430" name="テキスト ボックス 429"/>
        <xdr:cNvSpPr txBox="1"/>
      </xdr:nvSpPr>
      <xdr:spPr>
        <a:xfrm>
          <a:off x="9372111" y="1210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38,569</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59803</xdr:rowOff>
    </xdr:from>
    <xdr:to>
      <xdr:col>12</xdr:col>
      <xdr:colOff>561975</xdr:colOff>
      <xdr:row>72</xdr:row>
      <xdr:rowOff>161403</xdr:rowOff>
    </xdr:to>
    <xdr:sp macro="" textlink="">
      <xdr:nvSpPr>
        <xdr:cNvPr id="431" name="円/楕円 430"/>
        <xdr:cNvSpPr/>
      </xdr:nvSpPr>
      <xdr:spPr>
        <a:xfrm>
          <a:off x="8699500" y="1240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6480</xdr:rowOff>
    </xdr:from>
    <xdr:ext cx="534377" cy="259045"/>
    <xdr:sp macro="" textlink="">
      <xdr:nvSpPr>
        <xdr:cNvPr id="432" name="テキスト ボックス 431"/>
        <xdr:cNvSpPr txBox="1"/>
      </xdr:nvSpPr>
      <xdr:spPr>
        <a:xfrm>
          <a:off x="8483111" y="1217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36,391</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140139</xdr:rowOff>
    </xdr:from>
    <xdr:to>
      <xdr:col>11</xdr:col>
      <xdr:colOff>358775</xdr:colOff>
      <xdr:row>73</xdr:row>
      <xdr:rowOff>70289</xdr:rowOff>
    </xdr:to>
    <xdr:sp macro="" textlink="">
      <xdr:nvSpPr>
        <xdr:cNvPr id="433" name="円/楕円 432"/>
        <xdr:cNvSpPr/>
      </xdr:nvSpPr>
      <xdr:spPr>
        <a:xfrm>
          <a:off x="7810500" y="1248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71</xdr:row>
      <xdr:rowOff>86816</xdr:rowOff>
    </xdr:from>
    <xdr:ext cx="534377" cy="259045"/>
    <xdr:sp macro="" textlink="">
      <xdr:nvSpPr>
        <xdr:cNvPr id="434" name="テキスト ボックス 433"/>
        <xdr:cNvSpPr txBox="1"/>
      </xdr:nvSpPr>
      <xdr:spPr>
        <a:xfrm>
          <a:off x="7594111" y="1225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33,931</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170118</xdr:rowOff>
    </xdr:from>
    <xdr:to>
      <xdr:col>10</xdr:col>
      <xdr:colOff>155575</xdr:colOff>
      <xdr:row>74</xdr:row>
      <xdr:rowOff>100268</xdr:rowOff>
    </xdr:to>
    <xdr:sp macro="" textlink="">
      <xdr:nvSpPr>
        <xdr:cNvPr id="435" name="円/楕円 434"/>
        <xdr:cNvSpPr/>
      </xdr:nvSpPr>
      <xdr:spPr>
        <a:xfrm>
          <a:off x="6921500" y="126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116795</xdr:rowOff>
    </xdr:from>
    <xdr:ext cx="534377" cy="259045"/>
    <xdr:sp macro="" textlink="">
      <xdr:nvSpPr>
        <xdr:cNvPr id="436" name="テキスト ボックス 435"/>
        <xdr:cNvSpPr txBox="1"/>
      </xdr:nvSpPr>
      <xdr:spPr>
        <a:xfrm>
          <a:off x="6705111" y="1246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104622</xdr:rowOff>
    </xdr:from>
    <xdr:to>
      <xdr:col>15</xdr:col>
      <xdr:colOff>180975</xdr:colOff>
      <xdr:row>98</xdr:row>
      <xdr:rowOff>111502</xdr:rowOff>
    </xdr:to>
    <xdr:cxnSp macro="">
      <xdr:nvCxnSpPr>
        <xdr:cNvPr id="467" name="直線コネクタ 466"/>
        <xdr:cNvCxnSpPr/>
      </xdr:nvCxnSpPr>
      <xdr:spPr>
        <a:xfrm>
          <a:off x="9639300" y="16906722"/>
          <a:ext cx="838200" cy="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114295</xdr:rowOff>
    </xdr:from>
    <xdr:ext cx="534377" cy="259045"/>
    <xdr:sp macro="" textlink="">
      <xdr:nvSpPr>
        <xdr:cNvPr id="468" name="土木費平均値テキスト"/>
        <xdr:cNvSpPr txBox="1"/>
      </xdr:nvSpPr>
      <xdr:spPr>
        <a:xfrm>
          <a:off x="10528300" y="1691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104622</xdr:rowOff>
    </xdr:from>
    <xdr:to>
      <xdr:col>14</xdr:col>
      <xdr:colOff>28575</xdr:colOff>
      <xdr:row>98</xdr:row>
      <xdr:rowOff>118760</xdr:rowOff>
    </xdr:to>
    <xdr:cxnSp macro="">
      <xdr:nvCxnSpPr>
        <xdr:cNvPr id="470" name="直線コネクタ 469"/>
        <xdr:cNvCxnSpPr/>
      </xdr:nvCxnSpPr>
      <xdr:spPr>
        <a:xfrm flipV="1">
          <a:off x="8750300" y="16906722"/>
          <a:ext cx="889000" cy="1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43437</xdr:rowOff>
    </xdr:from>
    <xdr:ext cx="534377" cy="259045"/>
    <xdr:sp macro="" textlink="">
      <xdr:nvSpPr>
        <xdr:cNvPr id="472" name="テキスト ボックス 471"/>
        <xdr:cNvSpPr txBox="1"/>
      </xdr:nvSpPr>
      <xdr:spPr>
        <a:xfrm>
          <a:off x="9372111" y="1701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118273</xdr:rowOff>
    </xdr:from>
    <xdr:to>
      <xdr:col>12</xdr:col>
      <xdr:colOff>511175</xdr:colOff>
      <xdr:row>98</xdr:row>
      <xdr:rowOff>118760</xdr:rowOff>
    </xdr:to>
    <xdr:cxnSp macro="">
      <xdr:nvCxnSpPr>
        <xdr:cNvPr id="473" name="直線コネクタ 472"/>
        <xdr:cNvCxnSpPr/>
      </xdr:nvCxnSpPr>
      <xdr:spPr>
        <a:xfrm>
          <a:off x="7861300" y="16920373"/>
          <a:ext cx="889000" cy="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103369</xdr:rowOff>
    </xdr:from>
    <xdr:to>
      <xdr:col>12</xdr:col>
      <xdr:colOff>561975</xdr:colOff>
      <xdr:row>99</xdr:row>
      <xdr:rowOff>33519</xdr:rowOff>
    </xdr:to>
    <xdr:sp macro="" textlink="">
      <xdr:nvSpPr>
        <xdr:cNvPr id="474" name="フローチャート : 判断 473"/>
        <xdr:cNvSpPr/>
      </xdr:nvSpPr>
      <xdr:spPr>
        <a:xfrm>
          <a:off x="8699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24646</xdr:rowOff>
    </xdr:from>
    <xdr:ext cx="534377" cy="259045"/>
    <xdr:sp macro="" textlink="">
      <xdr:nvSpPr>
        <xdr:cNvPr id="475" name="テキスト ボックス 474"/>
        <xdr:cNvSpPr txBox="1"/>
      </xdr:nvSpPr>
      <xdr:spPr>
        <a:xfrm>
          <a:off x="8483111" y="1699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92258</xdr:rowOff>
    </xdr:from>
    <xdr:to>
      <xdr:col>11</xdr:col>
      <xdr:colOff>307975</xdr:colOff>
      <xdr:row>98</xdr:row>
      <xdr:rowOff>118273</xdr:rowOff>
    </xdr:to>
    <xdr:cxnSp macro="">
      <xdr:nvCxnSpPr>
        <xdr:cNvPr id="476" name="直線コネクタ 475"/>
        <xdr:cNvCxnSpPr/>
      </xdr:nvCxnSpPr>
      <xdr:spPr>
        <a:xfrm>
          <a:off x="6972300" y="16894358"/>
          <a:ext cx="8890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120644</xdr:rowOff>
    </xdr:from>
    <xdr:to>
      <xdr:col>11</xdr:col>
      <xdr:colOff>358775</xdr:colOff>
      <xdr:row>99</xdr:row>
      <xdr:rowOff>50794</xdr:rowOff>
    </xdr:to>
    <xdr:sp macro="" textlink="">
      <xdr:nvSpPr>
        <xdr:cNvPr id="477" name="フローチャート : 判断 476"/>
        <xdr:cNvSpPr/>
      </xdr:nvSpPr>
      <xdr:spPr>
        <a:xfrm>
          <a:off x="7810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41921</xdr:rowOff>
    </xdr:from>
    <xdr:ext cx="534377" cy="259045"/>
    <xdr:sp macro="" textlink="">
      <xdr:nvSpPr>
        <xdr:cNvPr id="478" name="テキスト ボックス 477"/>
        <xdr:cNvSpPr txBox="1"/>
      </xdr:nvSpPr>
      <xdr:spPr>
        <a:xfrm>
          <a:off x="7594111" y="1701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131894</xdr:rowOff>
    </xdr:from>
    <xdr:to>
      <xdr:col>10</xdr:col>
      <xdr:colOff>155575</xdr:colOff>
      <xdr:row>99</xdr:row>
      <xdr:rowOff>62044</xdr:rowOff>
    </xdr:to>
    <xdr:sp macro="" textlink="">
      <xdr:nvSpPr>
        <xdr:cNvPr id="479" name="フローチャート : 判断 478"/>
        <xdr:cNvSpPr/>
      </xdr:nvSpPr>
      <xdr:spPr>
        <a:xfrm>
          <a:off x="6921500" y="1693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53171</xdr:rowOff>
    </xdr:from>
    <xdr:ext cx="534377" cy="259045"/>
    <xdr:sp macro="" textlink="">
      <xdr:nvSpPr>
        <xdr:cNvPr id="480" name="テキスト ボックス 479"/>
        <xdr:cNvSpPr txBox="1"/>
      </xdr:nvSpPr>
      <xdr:spPr>
        <a:xfrm>
          <a:off x="6705111" y="1702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60702</xdr:rowOff>
    </xdr:from>
    <xdr:to>
      <xdr:col>15</xdr:col>
      <xdr:colOff>231775</xdr:colOff>
      <xdr:row>98</xdr:row>
      <xdr:rowOff>162302</xdr:rowOff>
    </xdr:to>
    <xdr:sp macro="" textlink="">
      <xdr:nvSpPr>
        <xdr:cNvPr id="486" name="円/楕円 485"/>
        <xdr:cNvSpPr/>
      </xdr:nvSpPr>
      <xdr:spPr>
        <a:xfrm>
          <a:off x="10426700" y="1686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20079</xdr:rowOff>
    </xdr:from>
    <xdr:ext cx="534377" cy="259045"/>
    <xdr:sp macro="" textlink="">
      <xdr:nvSpPr>
        <xdr:cNvPr id="487" name="土木費該当値テキスト"/>
        <xdr:cNvSpPr txBox="1"/>
      </xdr:nvSpPr>
      <xdr:spPr>
        <a:xfrm>
          <a:off x="10528300" y="1665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97,269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53822</xdr:rowOff>
    </xdr:from>
    <xdr:to>
      <xdr:col>14</xdr:col>
      <xdr:colOff>79375</xdr:colOff>
      <xdr:row>98</xdr:row>
      <xdr:rowOff>155422</xdr:rowOff>
    </xdr:to>
    <xdr:sp macro="" textlink="">
      <xdr:nvSpPr>
        <xdr:cNvPr id="488" name="円/楕円 487"/>
        <xdr:cNvSpPr/>
      </xdr:nvSpPr>
      <xdr:spPr>
        <a:xfrm>
          <a:off x="9588500" y="1685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499</xdr:rowOff>
    </xdr:from>
    <xdr:ext cx="599010" cy="259045"/>
    <xdr:sp macro="" textlink="">
      <xdr:nvSpPr>
        <xdr:cNvPr id="489" name="テキスト ボックス 488"/>
        <xdr:cNvSpPr txBox="1"/>
      </xdr:nvSpPr>
      <xdr:spPr>
        <a:xfrm>
          <a:off x="9339794" y="1663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101,483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67960</xdr:rowOff>
    </xdr:from>
    <xdr:to>
      <xdr:col>12</xdr:col>
      <xdr:colOff>561975</xdr:colOff>
      <xdr:row>98</xdr:row>
      <xdr:rowOff>169560</xdr:rowOff>
    </xdr:to>
    <xdr:sp macro="" textlink="">
      <xdr:nvSpPr>
        <xdr:cNvPr id="490" name="円/楕円 489"/>
        <xdr:cNvSpPr/>
      </xdr:nvSpPr>
      <xdr:spPr>
        <a:xfrm>
          <a:off x="8699500" y="1687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14637</xdr:rowOff>
    </xdr:from>
    <xdr:ext cx="534377" cy="259045"/>
    <xdr:sp macro="" textlink="">
      <xdr:nvSpPr>
        <xdr:cNvPr id="491" name="テキスト ボックス 490"/>
        <xdr:cNvSpPr txBox="1"/>
      </xdr:nvSpPr>
      <xdr:spPr>
        <a:xfrm>
          <a:off x="8483111" y="166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92,824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67473</xdr:rowOff>
    </xdr:from>
    <xdr:to>
      <xdr:col>11</xdr:col>
      <xdr:colOff>358775</xdr:colOff>
      <xdr:row>98</xdr:row>
      <xdr:rowOff>169073</xdr:rowOff>
    </xdr:to>
    <xdr:sp macro="" textlink="">
      <xdr:nvSpPr>
        <xdr:cNvPr id="492" name="円/楕円 491"/>
        <xdr:cNvSpPr/>
      </xdr:nvSpPr>
      <xdr:spPr>
        <a:xfrm>
          <a:off x="7810500" y="1686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14150</xdr:rowOff>
    </xdr:from>
    <xdr:ext cx="534377" cy="259045"/>
    <xdr:sp macro="" textlink="">
      <xdr:nvSpPr>
        <xdr:cNvPr id="493" name="テキスト ボックス 492"/>
        <xdr:cNvSpPr txBox="1"/>
      </xdr:nvSpPr>
      <xdr:spPr>
        <a:xfrm>
          <a:off x="7594111" y="1664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93,122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41458</xdr:rowOff>
    </xdr:from>
    <xdr:to>
      <xdr:col>10</xdr:col>
      <xdr:colOff>155575</xdr:colOff>
      <xdr:row>98</xdr:row>
      <xdr:rowOff>143058</xdr:rowOff>
    </xdr:to>
    <xdr:sp macro="" textlink="">
      <xdr:nvSpPr>
        <xdr:cNvPr id="494" name="円/楕円 493"/>
        <xdr:cNvSpPr/>
      </xdr:nvSpPr>
      <xdr:spPr>
        <a:xfrm>
          <a:off x="6921500" y="1684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159585</xdr:rowOff>
    </xdr:from>
    <xdr:ext cx="599010" cy="259045"/>
    <xdr:sp macro="" textlink="">
      <xdr:nvSpPr>
        <xdr:cNvPr id="495" name="テキスト ボックス 494"/>
        <xdr:cNvSpPr txBox="1"/>
      </xdr:nvSpPr>
      <xdr:spPr>
        <a:xfrm>
          <a:off x="6672794" y="16618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10960</xdr:rowOff>
    </xdr:from>
    <xdr:to>
      <xdr:col>23</xdr:col>
      <xdr:colOff>517525</xdr:colOff>
      <xdr:row>36</xdr:row>
      <xdr:rowOff>68891</xdr:rowOff>
    </xdr:to>
    <xdr:cxnSp macro="">
      <xdr:nvCxnSpPr>
        <xdr:cNvPr id="524" name="直線コネクタ 523"/>
        <xdr:cNvCxnSpPr/>
      </xdr:nvCxnSpPr>
      <xdr:spPr>
        <a:xfrm flipV="1">
          <a:off x="15481300" y="6183160"/>
          <a:ext cx="838200" cy="5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113180</xdr:rowOff>
    </xdr:from>
    <xdr:ext cx="534377" cy="259045"/>
    <xdr:sp macro="" textlink="">
      <xdr:nvSpPr>
        <xdr:cNvPr id="525" name="消防費平均値テキスト"/>
        <xdr:cNvSpPr txBox="1"/>
      </xdr:nvSpPr>
      <xdr:spPr>
        <a:xfrm>
          <a:off x="16370300" y="62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140424</xdr:rowOff>
    </xdr:from>
    <xdr:to>
      <xdr:col>22</xdr:col>
      <xdr:colOff>365125</xdr:colOff>
      <xdr:row>36</xdr:row>
      <xdr:rowOff>68891</xdr:rowOff>
    </xdr:to>
    <xdr:cxnSp macro="">
      <xdr:nvCxnSpPr>
        <xdr:cNvPr id="527" name="直線コネクタ 526"/>
        <xdr:cNvCxnSpPr/>
      </xdr:nvCxnSpPr>
      <xdr:spPr>
        <a:xfrm>
          <a:off x="14592300" y="5969724"/>
          <a:ext cx="889000" cy="27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21779</xdr:rowOff>
    </xdr:from>
    <xdr:ext cx="534377" cy="259045"/>
    <xdr:sp macro="" textlink="">
      <xdr:nvSpPr>
        <xdr:cNvPr id="529" name="テキスト ボックス 528"/>
        <xdr:cNvSpPr txBox="1"/>
      </xdr:nvSpPr>
      <xdr:spPr>
        <a:xfrm>
          <a:off x="15214111" y="63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140424</xdr:rowOff>
    </xdr:from>
    <xdr:to>
      <xdr:col>21</xdr:col>
      <xdr:colOff>161925</xdr:colOff>
      <xdr:row>36</xdr:row>
      <xdr:rowOff>83426</xdr:rowOff>
    </xdr:to>
    <xdr:cxnSp macro="">
      <xdr:nvCxnSpPr>
        <xdr:cNvPr id="530" name="直線コネクタ 529"/>
        <xdr:cNvCxnSpPr/>
      </xdr:nvCxnSpPr>
      <xdr:spPr>
        <a:xfrm flipV="1">
          <a:off x="13703300" y="5969724"/>
          <a:ext cx="889000" cy="28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33179</xdr:rowOff>
    </xdr:from>
    <xdr:to>
      <xdr:col>21</xdr:col>
      <xdr:colOff>212725</xdr:colOff>
      <xdr:row>36</xdr:row>
      <xdr:rowOff>134779</xdr:rowOff>
    </xdr:to>
    <xdr:sp macro="" textlink="">
      <xdr:nvSpPr>
        <xdr:cNvPr id="531" name="フローチャート : 判断 530"/>
        <xdr:cNvSpPr/>
      </xdr:nvSpPr>
      <xdr:spPr>
        <a:xfrm>
          <a:off x="14541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125906</xdr:rowOff>
    </xdr:from>
    <xdr:ext cx="534377" cy="259045"/>
    <xdr:sp macro="" textlink="">
      <xdr:nvSpPr>
        <xdr:cNvPr id="532" name="テキスト ボックス 531"/>
        <xdr:cNvSpPr txBox="1"/>
      </xdr:nvSpPr>
      <xdr:spPr>
        <a:xfrm>
          <a:off x="14325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83426</xdr:rowOff>
    </xdr:from>
    <xdr:to>
      <xdr:col>19</xdr:col>
      <xdr:colOff>644525</xdr:colOff>
      <xdr:row>36</xdr:row>
      <xdr:rowOff>126060</xdr:rowOff>
    </xdr:to>
    <xdr:cxnSp macro="">
      <xdr:nvCxnSpPr>
        <xdr:cNvPr id="533" name="直線コネクタ 532"/>
        <xdr:cNvCxnSpPr/>
      </xdr:nvCxnSpPr>
      <xdr:spPr>
        <a:xfrm flipV="1">
          <a:off x="12814300" y="6255626"/>
          <a:ext cx="889000" cy="4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49924</xdr:rowOff>
    </xdr:from>
    <xdr:to>
      <xdr:col>20</xdr:col>
      <xdr:colOff>9525</xdr:colOff>
      <xdr:row>36</xdr:row>
      <xdr:rowOff>151524</xdr:rowOff>
    </xdr:to>
    <xdr:sp macro="" textlink="">
      <xdr:nvSpPr>
        <xdr:cNvPr id="534" name="フローチャート : 判断 533"/>
        <xdr:cNvSpPr/>
      </xdr:nvSpPr>
      <xdr:spPr>
        <a:xfrm>
          <a:off x="13652500" y="62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142651</xdr:rowOff>
    </xdr:from>
    <xdr:ext cx="534377" cy="259045"/>
    <xdr:sp macro="" textlink="">
      <xdr:nvSpPr>
        <xdr:cNvPr id="535" name="テキスト ボックス 534"/>
        <xdr:cNvSpPr txBox="1"/>
      </xdr:nvSpPr>
      <xdr:spPr>
        <a:xfrm>
          <a:off x="13436111" y="631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90748</xdr:rowOff>
    </xdr:from>
    <xdr:to>
      <xdr:col>18</xdr:col>
      <xdr:colOff>492125</xdr:colOff>
      <xdr:row>37</xdr:row>
      <xdr:rowOff>20898</xdr:rowOff>
    </xdr:to>
    <xdr:sp macro="" textlink="">
      <xdr:nvSpPr>
        <xdr:cNvPr id="536" name="フローチャート : 判断 535"/>
        <xdr:cNvSpPr/>
      </xdr:nvSpPr>
      <xdr:spPr>
        <a:xfrm>
          <a:off x="12763500" y="62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12025</xdr:rowOff>
    </xdr:from>
    <xdr:ext cx="534377" cy="259045"/>
    <xdr:sp macro="" textlink="">
      <xdr:nvSpPr>
        <xdr:cNvPr id="537" name="テキスト ボックス 536"/>
        <xdr:cNvSpPr txBox="1"/>
      </xdr:nvSpPr>
      <xdr:spPr>
        <a:xfrm>
          <a:off x="12547111" y="635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131610</xdr:rowOff>
    </xdr:from>
    <xdr:to>
      <xdr:col>23</xdr:col>
      <xdr:colOff>568325</xdr:colOff>
      <xdr:row>36</xdr:row>
      <xdr:rowOff>61760</xdr:rowOff>
    </xdr:to>
    <xdr:sp macro="" textlink="">
      <xdr:nvSpPr>
        <xdr:cNvPr id="543" name="円/楕円 542"/>
        <xdr:cNvSpPr/>
      </xdr:nvSpPr>
      <xdr:spPr>
        <a:xfrm>
          <a:off x="16268700" y="61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154487</xdr:rowOff>
    </xdr:from>
    <xdr:ext cx="534377" cy="259045"/>
    <xdr:sp macro="" textlink="">
      <xdr:nvSpPr>
        <xdr:cNvPr id="544" name="消防費該当値テキスト"/>
        <xdr:cNvSpPr txBox="1"/>
      </xdr:nvSpPr>
      <xdr:spPr>
        <a:xfrm>
          <a:off x="16370300" y="598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28,758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18091</xdr:rowOff>
    </xdr:from>
    <xdr:to>
      <xdr:col>22</xdr:col>
      <xdr:colOff>415925</xdr:colOff>
      <xdr:row>36</xdr:row>
      <xdr:rowOff>119691</xdr:rowOff>
    </xdr:to>
    <xdr:sp macro="" textlink="">
      <xdr:nvSpPr>
        <xdr:cNvPr id="545" name="円/楕円 544"/>
        <xdr:cNvSpPr/>
      </xdr:nvSpPr>
      <xdr:spPr>
        <a:xfrm>
          <a:off x="15430500" y="619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136218</xdr:rowOff>
    </xdr:from>
    <xdr:ext cx="534377" cy="259045"/>
    <xdr:sp macro="" textlink="">
      <xdr:nvSpPr>
        <xdr:cNvPr id="546" name="テキスト ボックス 545"/>
        <xdr:cNvSpPr txBox="1"/>
      </xdr:nvSpPr>
      <xdr:spPr>
        <a:xfrm>
          <a:off x="15214111" y="596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25,717</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89624</xdr:rowOff>
    </xdr:from>
    <xdr:to>
      <xdr:col>21</xdr:col>
      <xdr:colOff>212725</xdr:colOff>
      <xdr:row>35</xdr:row>
      <xdr:rowOff>19774</xdr:rowOff>
    </xdr:to>
    <xdr:sp macro="" textlink="">
      <xdr:nvSpPr>
        <xdr:cNvPr id="547" name="円/楕円 546"/>
        <xdr:cNvSpPr/>
      </xdr:nvSpPr>
      <xdr:spPr>
        <a:xfrm>
          <a:off x="14541500" y="591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36301</xdr:rowOff>
    </xdr:from>
    <xdr:ext cx="534377" cy="259045"/>
    <xdr:sp macro="" textlink="">
      <xdr:nvSpPr>
        <xdr:cNvPr id="548" name="テキスト ボックス 547"/>
        <xdr:cNvSpPr txBox="1"/>
      </xdr:nvSpPr>
      <xdr:spPr>
        <a:xfrm>
          <a:off x="14325111" y="569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39,962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32626</xdr:rowOff>
    </xdr:from>
    <xdr:to>
      <xdr:col>20</xdr:col>
      <xdr:colOff>9525</xdr:colOff>
      <xdr:row>36</xdr:row>
      <xdr:rowOff>134226</xdr:rowOff>
    </xdr:to>
    <xdr:sp macro="" textlink="">
      <xdr:nvSpPr>
        <xdr:cNvPr id="549" name="円/楕円 548"/>
        <xdr:cNvSpPr/>
      </xdr:nvSpPr>
      <xdr:spPr>
        <a:xfrm>
          <a:off x="13652500" y="620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150753</xdr:rowOff>
    </xdr:from>
    <xdr:ext cx="534377" cy="259045"/>
    <xdr:sp macro="" textlink="">
      <xdr:nvSpPr>
        <xdr:cNvPr id="550" name="テキスト ボックス 549"/>
        <xdr:cNvSpPr txBox="1"/>
      </xdr:nvSpPr>
      <xdr:spPr>
        <a:xfrm>
          <a:off x="13436111" y="598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75260</xdr:rowOff>
    </xdr:from>
    <xdr:to>
      <xdr:col>18</xdr:col>
      <xdr:colOff>492125</xdr:colOff>
      <xdr:row>37</xdr:row>
      <xdr:rowOff>5410</xdr:rowOff>
    </xdr:to>
    <xdr:sp macro="" textlink="">
      <xdr:nvSpPr>
        <xdr:cNvPr id="551" name="円/楕円 550"/>
        <xdr:cNvSpPr/>
      </xdr:nvSpPr>
      <xdr:spPr>
        <a:xfrm>
          <a:off x="12763500" y="62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21937</xdr:rowOff>
    </xdr:from>
    <xdr:ext cx="534377" cy="259045"/>
    <xdr:sp macro="" textlink="">
      <xdr:nvSpPr>
        <xdr:cNvPr id="552" name="テキスト ボックス 551"/>
        <xdr:cNvSpPr txBox="1"/>
      </xdr:nvSpPr>
      <xdr:spPr>
        <a:xfrm>
          <a:off x="12547111" y="602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62176</xdr:rowOff>
    </xdr:from>
    <xdr:to>
      <xdr:col>23</xdr:col>
      <xdr:colOff>517525</xdr:colOff>
      <xdr:row>57</xdr:row>
      <xdr:rowOff>146129</xdr:rowOff>
    </xdr:to>
    <xdr:cxnSp macro="">
      <xdr:nvCxnSpPr>
        <xdr:cNvPr id="586" name="直線コネクタ 585"/>
        <xdr:cNvCxnSpPr/>
      </xdr:nvCxnSpPr>
      <xdr:spPr>
        <a:xfrm>
          <a:off x="15481300" y="9834826"/>
          <a:ext cx="838200" cy="8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162798</xdr:rowOff>
    </xdr:from>
    <xdr:ext cx="534377" cy="259045"/>
    <xdr:sp macro="" textlink="">
      <xdr:nvSpPr>
        <xdr:cNvPr id="587" name="教育費平均値テキスト"/>
        <xdr:cNvSpPr txBox="1"/>
      </xdr:nvSpPr>
      <xdr:spPr>
        <a:xfrm>
          <a:off x="16370300" y="9592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62176</xdr:rowOff>
    </xdr:from>
    <xdr:to>
      <xdr:col>22</xdr:col>
      <xdr:colOff>365125</xdr:colOff>
      <xdr:row>57</xdr:row>
      <xdr:rowOff>150802</xdr:rowOff>
    </xdr:to>
    <xdr:cxnSp macro="">
      <xdr:nvCxnSpPr>
        <xdr:cNvPr id="589" name="直線コネクタ 588"/>
        <xdr:cNvCxnSpPr/>
      </xdr:nvCxnSpPr>
      <xdr:spPr>
        <a:xfrm flipV="1">
          <a:off x="14592300" y="9834826"/>
          <a:ext cx="889000" cy="8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26419</xdr:rowOff>
    </xdr:from>
    <xdr:ext cx="534377" cy="259045"/>
    <xdr:sp macro="" textlink="">
      <xdr:nvSpPr>
        <xdr:cNvPr id="591" name="テキスト ボックス 590"/>
        <xdr:cNvSpPr txBox="1"/>
      </xdr:nvSpPr>
      <xdr:spPr>
        <a:xfrm>
          <a:off x="15214111" y="94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113454</xdr:rowOff>
    </xdr:from>
    <xdr:to>
      <xdr:col>21</xdr:col>
      <xdr:colOff>161925</xdr:colOff>
      <xdr:row>57</xdr:row>
      <xdr:rowOff>150802</xdr:rowOff>
    </xdr:to>
    <xdr:cxnSp macro="">
      <xdr:nvCxnSpPr>
        <xdr:cNvPr id="592" name="直線コネクタ 591"/>
        <xdr:cNvCxnSpPr/>
      </xdr:nvCxnSpPr>
      <xdr:spPr>
        <a:xfrm>
          <a:off x="13703300" y="9886104"/>
          <a:ext cx="889000" cy="3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21406</xdr:rowOff>
    </xdr:from>
    <xdr:to>
      <xdr:col>21</xdr:col>
      <xdr:colOff>212725</xdr:colOff>
      <xdr:row>56</xdr:row>
      <xdr:rowOff>123006</xdr:rowOff>
    </xdr:to>
    <xdr:sp macro="" textlink="">
      <xdr:nvSpPr>
        <xdr:cNvPr id="593" name="フローチャート : 判断 592"/>
        <xdr:cNvSpPr/>
      </xdr:nvSpPr>
      <xdr:spPr>
        <a:xfrm>
          <a:off x="1454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139533</xdr:rowOff>
    </xdr:from>
    <xdr:ext cx="534377" cy="259045"/>
    <xdr:sp macro="" textlink="">
      <xdr:nvSpPr>
        <xdr:cNvPr id="594" name="テキスト ボックス 593"/>
        <xdr:cNvSpPr txBox="1"/>
      </xdr:nvSpPr>
      <xdr:spPr>
        <a:xfrm>
          <a:off x="14325111" y="939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95323</xdr:rowOff>
    </xdr:from>
    <xdr:to>
      <xdr:col>19</xdr:col>
      <xdr:colOff>644525</xdr:colOff>
      <xdr:row>57</xdr:row>
      <xdr:rowOff>113454</xdr:rowOff>
    </xdr:to>
    <xdr:cxnSp macro="">
      <xdr:nvCxnSpPr>
        <xdr:cNvPr id="595" name="直線コネクタ 594"/>
        <xdr:cNvCxnSpPr/>
      </xdr:nvCxnSpPr>
      <xdr:spPr>
        <a:xfrm>
          <a:off x="12814300" y="9525073"/>
          <a:ext cx="889000" cy="36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97344</xdr:rowOff>
    </xdr:from>
    <xdr:to>
      <xdr:col>20</xdr:col>
      <xdr:colOff>9525</xdr:colOff>
      <xdr:row>57</xdr:row>
      <xdr:rowOff>27494</xdr:rowOff>
    </xdr:to>
    <xdr:sp macro="" textlink="">
      <xdr:nvSpPr>
        <xdr:cNvPr id="596" name="フローチャート : 判断 595"/>
        <xdr:cNvSpPr/>
      </xdr:nvSpPr>
      <xdr:spPr>
        <a:xfrm>
          <a:off x="13652500" y="96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44021</xdr:rowOff>
    </xdr:from>
    <xdr:ext cx="534377" cy="259045"/>
    <xdr:sp macro="" textlink="">
      <xdr:nvSpPr>
        <xdr:cNvPr id="597" name="テキスト ボックス 596"/>
        <xdr:cNvSpPr txBox="1"/>
      </xdr:nvSpPr>
      <xdr:spPr>
        <a:xfrm>
          <a:off x="13436111" y="94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122861</xdr:rowOff>
    </xdr:from>
    <xdr:to>
      <xdr:col>18</xdr:col>
      <xdr:colOff>492125</xdr:colOff>
      <xdr:row>57</xdr:row>
      <xdr:rowOff>53011</xdr:rowOff>
    </xdr:to>
    <xdr:sp macro="" textlink="">
      <xdr:nvSpPr>
        <xdr:cNvPr id="598" name="フローチャート : 判断 597"/>
        <xdr:cNvSpPr/>
      </xdr:nvSpPr>
      <xdr:spPr>
        <a:xfrm>
          <a:off x="12763500" y="97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44138</xdr:rowOff>
    </xdr:from>
    <xdr:ext cx="534377" cy="259045"/>
    <xdr:sp macro="" textlink="">
      <xdr:nvSpPr>
        <xdr:cNvPr id="599" name="テキスト ボックス 598"/>
        <xdr:cNvSpPr txBox="1"/>
      </xdr:nvSpPr>
      <xdr:spPr>
        <a:xfrm>
          <a:off x="12547111" y="981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95329</xdr:rowOff>
    </xdr:from>
    <xdr:to>
      <xdr:col>23</xdr:col>
      <xdr:colOff>568325</xdr:colOff>
      <xdr:row>58</xdr:row>
      <xdr:rowOff>25479</xdr:rowOff>
    </xdr:to>
    <xdr:sp macro="" textlink="">
      <xdr:nvSpPr>
        <xdr:cNvPr id="605" name="円/楕円 604"/>
        <xdr:cNvSpPr/>
      </xdr:nvSpPr>
      <xdr:spPr>
        <a:xfrm>
          <a:off x="16268700" y="986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73756</xdr:rowOff>
    </xdr:from>
    <xdr:ext cx="534377" cy="259045"/>
    <xdr:sp macro="" textlink="">
      <xdr:nvSpPr>
        <xdr:cNvPr id="606" name="教育費該当値テキスト"/>
        <xdr:cNvSpPr txBox="1"/>
      </xdr:nvSpPr>
      <xdr:spPr>
        <a:xfrm>
          <a:off x="16370300" y="984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43,550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11376</xdr:rowOff>
    </xdr:from>
    <xdr:to>
      <xdr:col>22</xdr:col>
      <xdr:colOff>415925</xdr:colOff>
      <xdr:row>57</xdr:row>
      <xdr:rowOff>112976</xdr:rowOff>
    </xdr:to>
    <xdr:sp macro="" textlink="">
      <xdr:nvSpPr>
        <xdr:cNvPr id="607" name="円/楕円 606"/>
        <xdr:cNvSpPr/>
      </xdr:nvSpPr>
      <xdr:spPr>
        <a:xfrm>
          <a:off x="15430500" y="978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104103</xdr:rowOff>
    </xdr:from>
    <xdr:ext cx="534377" cy="259045"/>
    <xdr:sp macro="" textlink="">
      <xdr:nvSpPr>
        <xdr:cNvPr id="608" name="テキスト ボックス 607"/>
        <xdr:cNvSpPr txBox="1"/>
      </xdr:nvSpPr>
      <xdr:spPr>
        <a:xfrm>
          <a:off x="15214111" y="987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49,426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100002</xdr:rowOff>
    </xdr:from>
    <xdr:to>
      <xdr:col>21</xdr:col>
      <xdr:colOff>212725</xdr:colOff>
      <xdr:row>58</xdr:row>
      <xdr:rowOff>30152</xdr:rowOff>
    </xdr:to>
    <xdr:sp macro="" textlink="">
      <xdr:nvSpPr>
        <xdr:cNvPr id="609" name="円/楕円 608"/>
        <xdr:cNvSpPr/>
      </xdr:nvSpPr>
      <xdr:spPr>
        <a:xfrm>
          <a:off x="14541500" y="987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21279</xdr:rowOff>
    </xdr:from>
    <xdr:ext cx="534377" cy="259045"/>
    <xdr:sp macro="" textlink="">
      <xdr:nvSpPr>
        <xdr:cNvPr id="610" name="テキスト ボックス 609"/>
        <xdr:cNvSpPr txBox="1"/>
      </xdr:nvSpPr>
      <xdr:spPr>
        <a:xfrm>
          <a:off x="14325111" y="996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62654</xdr:rowOff>
    </xdr:from>
    <xdr:to>
      <xdr:col>20</xdr:col>
      <xdr:colOff>9525</xdr:colOff>
      <xdr:row>57</xdr:row>
      <xdr:rowOff>164254</xdr:rowOff>
    </xdr:to>
    <xdr:sp macro="" textlink="">
      <xdr:nvSpPr>
        <xdr:cNvPr id="611" name="円/楕円 610"/>
        <xdr:cNvSpPr/>
      </xdr:nvSpPr>
      <xdr:spPr>
        <a:xfrm>
          <a:off x="13652500" y="983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155381</xdr:rowOff>
    </xdr:from>
    <xdr:ext cx="534377" cy="259045"/>
    <xdr:sp macro="" textlink="">
      <xdr:nvSpPr>
        <xdr:cNvPr id="612" name="テキスト ボックス 611"/>
        <xdr:cNvSpPr txBox="1"/>
      </xdr:nvSpPr>
      <xdr:spPr>
        <a:xfrm>
          <a:off x="13436111" y="992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45,837</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44523</xdr:rowOff>
    </xdr:from>
    <xdr:to>
      <xdr:col>18</xdr:col>
      <xdr:colOff>492125</xdr:colOff>
      <xdr:row>55</xdr:row>
      <xdr:rowOff>146123</xdr:rowOff>
    </xdr:to>
    <xdr:sp macro="" textlink="">
      <xdr:nvSpPr>
        <xdr:cNvPr id="613" name="円/楕円 612"/>
        <xdr:cNvSpPr/>
      </xdr:nvSpPr>
      <xdr:spPr>
        <a:xfrm>
          <a:off x="12763500" y="947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162650</xdr:rowOff>
    </xdr:from>
    <xdr:ext cx="534377" cy="259045"/>
    <xdr:sp macro="" textlink="">
      <xdr:nvSpPr>
        <xdr:cNvPr id="614" name="テキスト ボックス 613"/>
        <xdr:cNvSpPr txBox="1"/>
      </xdr:nvSpPr>
      <xdr:spPr>
        <a:xfrm>
          <a:off x="12547111" y="924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71,106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141368</xdr:rowOff>
    </xdr:from>
    <xdr:to>
      <xdr:col>23</xdr:col>
      <xdr:colOff>517525</xdr:colOff>
      <xdr:row>79</xdr:row>
      <xdr:rowOff>6868</xdr:rowOff>
    </xdr:to>
    <xdr:cxnSp macro="">
      <xdr:nvCxnSpPr>
        <xdr:cNvPr id="643" name="直線コネクタ 642"/>
        <xdr:cNvCxnSpPr/>
      </xdr:nvCxnSpPr>
      <xdr:spPr>
        <a:xfrm>
          <a:off x="15481300" y="13514468"/>
          <a:ext cx="838200" cy="3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135976</xdr:rowOff>
    </xdr:from>
    <xdr:ext cx="469744" cy="259045"/>
    <xdr:sp macro="" textlink="">
      <xdr:nvSpPr>
        <xdr:cNvPr id="644" name="災害復旧費平均値テキスト"/>
        <xdr:cNvSpPr txBox="1"/>
      </xdr:nvSpPr>
      <xdr:spPr>
        <a:xfrm>
          <a:off x="16370300" y="13509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141368</xdr:rowOff>
    </xdr:from>
    <xdr:to>
      <xdr:col>22</xdr:col>
      <xdr:colOff>365125</xdr:colOff>
      <xdr:row>79</xdr:row>
      <xdr:rowOff>3375</xdr:rowOff>
    </xdr:to>
    <xdr:cxnSp macro="">
      <xdr:nvCxnSpPr>
        <xdr:cNvPr id="646" name="直線コネクタ 645"/>
        <xdr:cNvCxnSpPr/>
      </xdr:nvCxnSpPr>
      <xdr:spPr>
        <a:xfrm flipV="1">
          <a:off x="14592300" y="13514468"/>
          <a:ext cx="889000" cy="3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75255</xdr:rowOff>
    </xdr:from>
    <xdr:ext cx="469744" cy="259045"/>
    <xdr:sp macro="" textlink="">
      <xdr:nvSpPr>
        <xdr:cNvPr id="648" name="テキスト ボックス 647"/>
        <xdr:cNvSpPr txBox="1"/>
      </xdr:nvSpPr>
      <xdr:spPr>
        <a:xfrm>
          <a:off x="15246427" y="1361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3375</xdr:rowOff>
    </xdr:from>
    <xdr:to>
      <xdr:col>21</xdr:col>
      <xdr:colOff>161925</xdr:colOff>
      <xdr:row>79</xdr:row>
      <xdr:rowOff>41588</xdr:rowOff>
    </xdr:to>
    <xdr:cxnSp macro="">
      <xdr:nvCxnSpPr>
        <xdr:cNvPr id="649" name="直線コネクタ 648"/>
        <xdr:cNvCxnSpPr/>
      </xdr:nvCxnSpPr>
      <xdr:spPr>
        <a:xfrm flipV="1">
          <a:off x="13703300" y="13547925"/>
          <a:ext cx="889000" cy="3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134196</xdr:rowOff>
    </xdr:from>
    <xdr:to>
      <xdr:col>21</xdr:col>
      <xdr:colOff>212725</xdr:colOff>
      <xdr:row>79</xdr:row>
      <xdr:rowOff>64346</xdr:rowOff>
    </xdr:to>
    <xdr:sp macro="" textlink="">
      <xdr:nvSpPr>
        <xdr:cNvPr id="650" name="フローチャート : 判断 649"/>
        <xdr:cNvSpPr/>
      </xdr:nvSpPr>
      <xdr:spPr>
        <a:xfrm>
          <a:off x="14541500" y="1350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55473</xdr:rowOff>
    </xdr:from>
    <xdr:ext cx="469744" cy="259045"/>
    <xdr:sp macro="" textlink="">
      <xdr:nvSpPr>
        <xdr:cNvPr id="651" name="テキスト ボックス 650"/>
        <xdr:cNvSpPr txBox="1"/>
      </xdr:nvSpPr>
      <xdr:spPr>
        <a:xfrm>
          <a:off x="14357427" y="1360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38587</xdr:rowOff>
    </xdr:from>
    <xdr:to>
      <xdr:col>19</xdr:col>
      <xdr:colOff>644525</xdr:colOff>
      <xdr:row>79</xdr:row>
      <xdr:rowOff>41588</xdr:rowOff>
    </xdr:to>
    <xdr:cxnSp macro="">
      <xdr:nvCxnSpPr>
        <xdr:cNvPr id="652" name="直線コネクタ 651"/>
        <xdr:cNvCxnSpPr/>
      </xdr:nvCxnSpPr>
      <xdr:spPr>
        <a:xfrm>
          <a:off x="12814300" y="13583137"/>
          <a:ext cx="889000" cy="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134967</xdr:rowOff>
    </xdr:from>
    <xdr:to>
      <xdr:col>20</xdr:col>
      <xdr:colOff>9525</xdr:colOff>
      <xdr:row>79</xdr:row>
      <xdr:rowOff>65117</xdr:rowOff>
    </xdr:to>
    <xdr:sp macro="" textlink="">
      <xdr:nvSpPr>
        <xdr:cNvPr id="653" name="フローチャート : 判断 652"/>
        <xdr:cNvSpPr/>
      </xdr:nvSpPr>
      <xdr:spPr>
        <a:xfrm>
          <a:off x="13652500" y="135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81644</xdr:rowOff>
    </xdr:from>
    <xdr:ext cx="469744" cy="259045"/>
    <xdr:sp macro="" textlink="">
      <xdr:nvSpPr>
        <xdr:cNvPr id="654" name="テキスト ボックス 653"/>
        <xdr:cNvSpPr txBox="1"/>
      </xdr:nvSpPr>
      <xdr:spPr>
        <a:xfrm>
          <a:off x="13468427" y="1328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122410</xdr:rowOff>
    </xdr:from>
    <xdr:to>
      <xdr:col>18</xdr:col>
      <xdr:colOff>492125</xdr:colOff>
      <xdr:row>79</xdr:row>
      <xdr:rowOff>52560</xdr:rowOff>
    </xdr:to>
    <xdr:sp macro="" textlink="">
      <xdr:nvSpPr>
        <xdr:cNvPr id="655" name="フローチャート : 判断 654"/>
        <xdr:cNvSpPr/>
      </xdr:nvSpPr>
      <xdr:spPr>
        <a:xfrm>
          <a:off x="12763500" y="134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69087</xdr:rowOff>
    </xdr:from>
    <xdr:ext cx="534377" cy="259045"/>
    <xdr:sp macro="" textlink="">
      <xdr:nvSpPr>
        <xdr:cNvPr id="656" name="テキスト ボックス 655"/>
        <xdr:cNvSpPr txBox="1"/>
      </xdr:nvSpPr>
      <xdr:spPr>
        <a:xfrm>
          <a:off x="12547111" y="132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127518</xdr:rowOff>
    </xdr:from>
    <xdr:to>
      <xdr:col>23</xdr:col>
      <xdr:colOff>568325</xdr:colOff>
      <xdr:row>79</xdr:row>
      <xdr:rowOff>57668</xdr:rowOff>
    </xdr:to>
    <xdr:sp macro="" textlink="">
      <xdr:nvSpPr>
        <xdr:cNvPr id="662" name="円/楕円 661"/>
        <xdr:cNvSpPr/>
      </xdr:nvSpPr>
      <xdr:spPr>
        <a:xfrm>
          <a:off x="16268700" y="1350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86895</xdr:rowOff>
    </xdr:from>
    <xdr:ext cx="469744" cy="259045"/>
    <xdr:sp macro="" textlink="">
      <xdr:nvSpPr>
        <xdr:cNvPr id="663" name="災害復旧費該当値テキスト"/>
        <xdr:cNvSpPr txBox="1"/>
      </xdr:nvSpPr>
      <xdr:spPr>
        <a:xfrm>
          <a:off x="16370300" y="1328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90568</xdr:rowOff>
    </xdr:from>
    <xdr:to>
      <xdr:col>22</xdr:col>
      <xdr:colOff>415925</xdr:colOff>
      <xdr:row>79</xdr:row>
      <xdr:rowOff>20718</xdr:rowOff>
    </xdr:to>
    <xdr:sp macro="" textlink="">
      <xdr:nvSpPr>
        <xdr:cNvPr id="664" name="円/楕円 663"/>
        <xdr:cNvSpPr/>
      </xdr:nvSpPr>
      <xdr:spPr>
        <a:xfrm>
          <a:off x="15430500" y="1346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37245</xdr:rowOff>
    </xdr:from>
    <xdr:ext cx="534377" cy="259045"/>
    <xdr:sp macro="" textlink="">
      <xdr:nvSpPr>
        <xdr:cNvPr id="665" name="テキスト ボックス 664"/>
        <xdr:cNvSpPr txBox="1"/>
      </xdr:nvSpPr>
      <xdr:spPr>
        <a:xfrm>
          <a:off x="15214111" y="1323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124025</xdr:rowOff>
    </xdr:from>
    <xdr:to>
      <xdr:col>21</xdr:col>
      <xdr:colOff>212725</xdr:colOff>
      <xdr:row>79</xdr:row>
      <xdr:rowOff>54175</xdr:rowOff>
    </xdr:to>
    <xdr:sp macro="" textlink="">
      <xdr:nvSpPr>
        <xdr:cNvPr id="666" name="円/楕円 665"/>
        <xdr:cNvSpPr/>
      </xdr:nvSpPr>
      <xdr:spPr>
        <a:xfrm>
          <a:off x="14541500" y="134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70702</xdr:rowOff>
    </xdr:from>
    <xdr:ext cx="534377" cy="259045"/>
    <xdr:sp macro="" textlink="">
      <xdr:nvSpPr>
        <xdr:cNvPr id="667" name="テキスト ボックス 666"/>
        <xdr:cNvSpPr txBox="1"/>
      </xdr:nvSpPr>
      <xdr:spPr>
        <a:xfrm>
          <a:off x="14325111" y="1327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162238</xdr:rowOff>
    </xdr:from>
    <xdr:to>
      <xdr:col>20</xdr:col>
      <xdr:colOff>9525</xdr:colOff>
      <xdr:row>79</xdr:row>
      <xdr:rowOff>92388</xdr:rowOff>
    </xdr:to>
    <xdr:sp macro="" textlink="">
      <xdr:nvSpPr>
        <xdr:cNvPr id="668" name="円/楕円 667"/>
        <xdr:cNvSpPr/>
      </xdr:nvSpPr>
      <xdr:spPr>
        <a:xfrm>
          <a:off x="13652500" y="1353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83515</xdr:rowOff>
    </xdr:from>
    <xdr:ext cx="378565" cy="259045"/>
    <xdr:sp macro="" textlink="">
      <xdr:nvSpPr>
        <xdr:cNvPr id="669" name="テキスト ボックス 668"/>
        <xdr:cNvSpPr txBox="1"/>
      </xdr:nvSpPr>
      <xdr:spPr>
        <a:xfrm>
          <a:off x="13514017" y="13628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159237</xdr:rowOff>
    </xdr:from>
    <xdr:to>
      <xdr:col>18</xdr:col>
      <xdr:colOff>492125</xdr:colOff>
      <xdr:row>79</xdr:row>
      <xdr:rowOff>89387</xdr:rowOff>
    </xdr:to>
    <xdr:sp macro="" textlink="">
      <xdr:nvSpPr>
        <xdr:cNvPr id="670" name="円/楕円 669"/>
        <xdr:cNvSpPr/>
      </xdr:nvSpPr>
      <xdr:spPr>
        <a:xfrm>
          <a:off x="12763500" y="1353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80514</xdr:rowOff>
    </xdr:from>
    <xdr:ext cx="469744" cy="259045"/>
    <xdr:sp macro="" textlink="">
      <xdr:nvSpPr>
        <xdr:cNvPr id="671" name="テキスト ボックス 670"/>
        <xdr:cNvSpPr txBox="1"/>
      </xdr:nvSpPr>
      <xdr:spPr>
        <a:xfrm>
          <a:off x="12579427" y="1362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17672</xdr:rowOff>
    </xdr:from>
    <xdr:to>
      <xdr:col>23</xdr:col>
      <xdr:colOff>517525</xdr:colOff>
      <xdr:row>92</xdr:row>
      <xdr:rowOff>28959</xdr:rowOff>
    </xdr:to>
    <xdr:cxnSp macro="">
      <xdr:nvCxnSpPr>
        <xdr:cNvPr id="702" name="直線コネクタ 701"/>
        <xdr:cNvCxnSpPr/>
      </xdr:nvCxnSpPr>
      <xdr:spPr>
        <a:xfrm flipV="1">
          <a:off x="15481300" y="15791072"/>
          <a:ext cx="838200" cy="1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139216</xdr:rowOff>
    </xdr:from>
    <xdr:ext cx="534377" cy="259045"/>
    <xdr:sp macro="" textlink="">
      <xdr:nvSpPr>
        <xdr:cNvPr id="703" name="公債費平均値テキスト"/>
        <xdr:cNvSpPr txBox="1"/>
      </xdr:nvSpPr>
      <xdr:spPr>
        <a:xfrm>
          <a:off x="16370300" y="1642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28959</xdr:rowOff>
    </xdr:from>
    <xdr:to>
      <xdr:col>22</xdr:col>
      <xdr:colOff>365125</xdr:colOff>
      <xdr:row>92</xdr:row>
      <xdr:rowOff>64774</xdr:rowOff>
    </xdr:to>
    <xdr:cxnSp macro="">
      <xdr:nvCxnSpPr>
        <xdr:cNvPr id="705" name="直線コネクタ 704"/>
        <xdr:cNvCxnSpPr/>
      </xdr:nvCxnSpPr>
      <xdr:spPr>
        <a:xfrm flipV="1">
          <a:off x="14592300" y="15802359"/>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54917</xdr:rowOff>
    </xdr:from>
    <xdr:ext cx="534377" cy="259045"/>
    <xdr:sp macro="" textlink="">
      <xdr:nvSpPr>
        <xdr:cNvPr id="707" name="テキスト ボックス 706"/>
        <xdr:cNvSpPr txBox="1"/>
      </xdr:nvSpPr>
      <xdr:spPr>
        <a:xfrm>
          <a:off x="15214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64774</xdr:rowOff>
    </xdr:from>
    <xdr:to>
      <xdr:col>21</xdr:col>
      <xdr:colOff>161925</xdr:colOff>
      <xdr:row>92</xdr:row>
      <xdr:rowOff>100685</xdr:rowOff>
    </xdr:to>
    <xdr:cxnSp macro="">
      <xdr:nvCxnSpPr>
        <xdr:cNvPr id="708" name="直線コネクタ 707"/>
        <xdr:cNvCxnSpPr/>
      </xdr:nvCxnSpPr>
      <xdr:spPr>
        <a:xfrm flipV="1">
          <a:off x="13703300" y="15838174"/>
          <a:ext cx="889000" cy="3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167027</xdr:rowOff>
    </xdr:from>
    <xdr:to>
      <xdr:col>21</xdr:col>
      <xdr:colOff>212725</xdr:colOff>
      <xdr:row>95</xdr:row>
      <xdr:rowOff>97177</xdr:rowOff>
    </xdr:to>
    <xdr:sp macro="" textlink="">
      <xdr:nvSpPr>
        <xdr:cNvPr id="709" name="フローチャート : 判断 708"/>
        <xdr:cNvSpPr/>
      </xdr:nvSpPr>
      <xdr:spPr>
        <a:xfrm>
          <a:off x="14541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88304</xdr:rowOff>
    </xdr:from>
    <xdr:ext cx="534377" cy="259045"/>
    <xdr:sp macro="" textlink="">
      <xdr:nvSpPr>
        <xdr:cNvPr id="710" name="テキスト ボックス 709"/>
        <xdr:cNvSpPr txBox="1"/>
      </xdr:nvSpPr>
      <xdr:spPr>
        <a:xfrm>
          <a:off x="14325111" y="1637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100685</xdr:rowOff>
    </xdr:from>
    <xdr:to>
      <xdr:col>19</xdr:col>
      <xdr:colOff>644525</xdr:colOff>
      <xdr:row>93</xdr:row>
      <xdr:rowOff>58209</xdr:rowOff>
    </xdr:to>
    <xdr:cxnSp macro="">
      <xdr:nvCxnSpPr>
        <xdr:cNvPr id="711" name="直線コネクタ 710"/>
        <xdr:cNvCxnSpPr/>
      </xdr:nvCxnSpPr>
      <xdr:spPr>
        <a:xfrm flipV="1">
          <a:off x="12814300" y="15874085"/>
          <a:ext cx="889000" cy="12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161311</xdr:rowOff>
    </xdr:from>
    <xdr:to>
      <xdr:col>20</xdr:col>
      <xdr:colOff>9525</xdr:colOff>
      <xdr:row>95</xdr:row>
      <xdr:rowOff>91461</xdr:rowOff>
    </xdr:to>
    <xdr:sp macro="" textlink="">
      <xdr:nvSpPr>
        <xdr:cNvPr id="712" name="フローチャート : 判断 711"/>
        <xdr:cNvSpPr/>
      </xdr:nvSpPr>
      <xdr:spPr>
        <a:xfrm>
          <a:off x="13652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82588</xdr:rowOff>
    </xdr:from>
    <xdr:ext cx="534377" cy="259045"/>
    <xdr:sp macro="" textlink="">
      <xdr:nvSpPr>
        <xdr:cNvPr id="713" name="テキスト ボックス 712"/>
        <xdr:cNvSpPr txBox="1"/>
      </xdr:nvSpPr>
      <xdr:spPr>
        <a:xfrm>
          <a:off x="13436111" y="163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159178</xdr:rowOff>
    </xdr:from>
    <xdr:to>
      <xdr:col>18</xdr:col>
      <xdr:colOff>492125</xdr:colOff>
      <xdr:row>95</xdr:row>
      <xdr:rowOff>89328</xdr:rowOff>
    </xdr:to>
    <xdr:sp macro="" textlink="">
      <xdr:nvSpPr>
        <xdr:cNvPr id="714" name="フローチャート : 判断 713"/>
        <xdr:cNvSpPr/>
      </xdr:nvSpPr>
      <xdr:spPr>
        <a:xfrm>
          <a:off x="12763500" y="1627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80455</xdr:rowOff>
    </xdr:from>
    <xdr:ext cx="534377" cy="259045"/>
    <xdr:sp macro="" textlink="">
      <xdr:nvSpPr>
        <xdr:cNvPr id="715" name="テキスト ボックス 714"/>
        <xdr:cNvSpPr txBox="1"/>
      </xdr:nvSpPr>
      <xdr:spPr>
        <a:xfrm>
          <a:off x="12547111" y="1636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138322</xdr:rowOff>
    </xdr:from>
    <xdr:to>
      <xdr:col>23</xdr:col>
      <xdr:colOff>568325</xdr:colOff>
      <xdr:row>92</xdr:row>
      <xdr:rowOff>68472</xdr:rowOff>
    </xdr:to>
    <xdr:sp macro="" textlink="">
      <xdr:nvSpPr>
        <xdr:cNvPr id="721" name="円/楕円 720"/>
        <xdr:cNvSpPr/>
      </xdr:nvSpPr>
      <xdr:spPr>
        <a:xfrm>
          <a:off x="16268700" y="1574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161199</xdr:rowOff>
    </xdr:from>
    <xdr:ext cx="599010" cy="259045"/>
    <xdr:sp macro="" textlink="">
      <xdr:nvSpPr>
        <xdr:cNvPr id="722" name="公債費該当値テキスト"/>
        <xdr:cNvSpPr txBox="1"/>
      </xdr:nvSpPr>
      <xdr:spPr>
        <a:xfrm>
          <a:off x="16370300" y="15591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117,710</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149609</xdr:rowOff>
    </xdr:from>
    <xdr:to>
      <xdr:col>22</xdr:col>
      <xdr:colOff>415925</xdr:colOff>
      <xdr:row>92</xdr:row>
      <xdr:rowOff>79759</xdr:rowOff>
    </xdr:to>
    <xdr:sp macro="" textlink="">
      <xdr:nvSpPr>
        <xdr:cNvPr id="723" name="円/楕円 722"/>
        <xdr:cNvSpPr/>
      </xdr:nvSpPr>
      <xdr:spPr>
        <a:xfrm>
          <a:off x="15430500" y="1575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90</xdr:row>
      <xdr:rowOff>96286</xdr:rowOff>
    </xdr:from>
    <xdr:ext cx="599010" cy="259045"/>
    <xdr:sp macro="" textlink="">
      <xdr:nvSpPr>
        <xdr:cNvPr id="724" name="テキスト ボックス 723"/>
        <xdr:cNvSpPr txBox="1"/>
      </xdr:nvSpPr>
      <xdr:spPr>
        <a:xfrm>
          <a:off x="15181794" y="1552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116,673</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13974</xdr:rowOff>
    </xdr:from>
    <xdr:to>
      <xdr:col>21</xdr:col>
      <xdr:colOff>212725</xdr:colOff>
      <xdr:row>92</xdr:row>
      <xdr:rowOff>115574</xdr:rowOff>
    </xdr:to>
    <xdr:sp macro="" textlink="">
      <xdr:nvSpPr>
        <xdr:cNvPr id="725" name="円/楕円 724"/>
        <xdr:cNvSpPr/>
      </xdr:nvSpPr>
      <xdr:spPr>
        <a:xfrm>
          <a:off x="14541500" y="1578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90</xdr:row>
      <xdr:rowOff>132101</xdr:rowOff>
    </xdr:from>
    <xdr:ext cx="599010" cy="259045"/>
    <xdr:sp macro="" textlink="">
      <xdr:nvSpPr>
        <xdr:cNvPr id="726" name="テキスト ボックス 725"/>
        <xdr:cNvSpPr txBox="1"/>
      </xdr:nvSpPr>
      <xdr:spPr>
        <a:xfrm>
          <a:off x="14292794" y="1556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113,383</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49885</xdr:rowOff>
    </xdr:from>
    <xdr:to>
      <xdr:col>20</xdr:col>
      <xdr:colOff>9525</xdr:colOff>
      <xdr:row>92</xdr:row>
      <xdr:rowOff>151485</xdr:rowOff>
    </xdr:to>
    <xdr:sp macro="" textlink="">
      <xdr:nvSpPr>
        <xdr:cNvPr id="727" name="円/楕円 726"/>
        <xdr:cNvSpPr/>
      </xdr:nvSpPr>
      <xdr:spPr>
        <a:xfrm>
          <a:off x="13652500" y="1582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168012</xdr:rowOff>
    </xdr:from>
    <xdr:ext cx="599010" cy="259045"/>
    <xdr:sp macro="" textlink="">
      <xdr:nvSpPr>
        <xdr:cNvPr id="728" name="テキスト ボックス 727"/>
        <xdr:cNvSpPr txBox="1"/>
      </xdr:nvSpPr>
      <xdr:spPr>
        <a:xfrm>
          <a:off x="13403794" y="1559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110,084</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7409</xdr:rowOff>
    </xdr:from>
    <xdr:to>
      <xdr:col>18</xdr:col>
      <xdr:colOff>492125</xdr:colOff>
      <xdr:row>93</xdr:row>
      <xdr:rowOff>109009</xdr:rowOff>
    </xdr:to>
    <xdr:sp macro="" textlink="">
      <xdr:nvSpPr>
        <xdr:cNvPr id="729" name="円/楕円 728"/>
        <xdr:cNvSpPr/>
      </xdr:nvSpPr>
      <xdr:spPr>
        <a:xfrm>
          <a:off x="12763500" y="1595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125536</xdr:rowOff>
    </xdr:from>
    <xdr:ext cx="534377" cy="259045"/>
    <xdr:sp macro="" textlink="">
      <xdr:nvSpPr>
        <xdr:cNvPr id="730" name="テキスト ボックス 729"/>
        <xdr:cNvSpPr txBox="1"/>
      </xdr:nvSpPr>
      <xdr:spPr>
        <a:xfrm>
          <a:off x="12547111" y="1572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98,236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4" name="テキスト ボックス 763"/>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134366</xdr:rowOff>
    </xdr:from>
    <xdr:to>
      <xdr:col>29</xdr:col>
      <xdr:colOff>568325</xdr:colOff>
      <xdr:row>39</xdr:row>
      <xdr:rowOff>64516</xdr:rowOff>
    </xdr:to>
    <xdr:sp macro="" textlink="">
      <xdr:nvSpPr>
        <xdr:cNvPr id="766" name="フローチャート : 判断 765"/>
        <xdr:cNvSpPr/>
      </xdr:nvSpPr>
      <xdr:spPr>
        <a:xfrm>
          <a:off x="20383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81043</xdr:rowOff>
    </xdr:from>
    <xdr:ext cx="378565" cy="259045"/>
    <xdr:sp macro="" textlink="">
      <xdr:nvSpPr>
        <xdr:cNvPr id="767" name="テキスト ボックス 766"/>
        <xdr:cNvSpPr txBox="1"/>
      </xdr:nvSpPr>
      <xdr:spPr>
        <a:xfrm>
          <a:off x="20245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82296</xdr:rowOff>
    </xdr:from>
    <xdr:to>
      <xdr:col>28</xdr:col>
      <xdr:colOff>365125</xdr:colOff>
      <xdr:row>39</xdr:row>
      <xdr:rowOff>12446</xdr:rowOff>
    </xdr:to>
    <xdr:sp macro="" textlink="">
      <xdr:nvSpPr>
        <xdr:cNvPr id="769" name="フローチャート : 判断 768"/>
        <xdr:cNvSpPr/>
      </xdr:nvSpPr>
      <xdr:spPr>
        <a:xfrm>
          <a:off x="19494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28973</xdr:rowOff>
    </xdr:from>
    <xdr:ext cx="378565" cy="259045"/>
    <xdr:sp macro="" textlink="">
      <xdr:nvSpPr>
        <xdr:cNvPr id="770" name="テキスト ボックス 769"/>
        <xdr:cNvSpPr txBox="1"/>
      </xdr:nvSpPr>
      <xdr:spPr>
        <a:xfrm>
          <a:off x="19356017" y="637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101219</xdr:rowOff>
    </xdr:from>
    <xdr:to>
      <xdr:col>27</xdr:col>
      <xdr:colOff>161925</xdr:colOff>
      <xdr:row>39</xdr:row>
      <xdr:rowOff>31369</xdr:rowOff>
    </xdr:to>
    <xdr:sp macro="" textlink="">
      <xdr:nvSpPr>
        <xdr:cNvPr id="771" name="フローチャート : 判断 770"/>
        <xdr:cNvSpPr/>
      </xdr:nvSpPr>
      <xdr:spPr>
        <a:xfrm>
          <a:off x="18605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47896</xdr:rowOff>
    </xdr:from>
    <xdr:ext cx="378565" cy="259045"/>
    <xdr:sp macro="" textlink="">
      <xdr:nvSpPr>
        <xdr:cNvPr id="772" name="テキスト ボックス 771"/>
        <xdr:cNvSpPr txBox="1"/>
      </xdr:nvSpPr>
      <xdr:spPr>
        <a:xfrm>
          <a:off x="18467017" y="639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109474</xdr:rowOff>
    </xdr:from>
    <xdr:to>
      <xdr:col>29</xdr:col>
      <xdr:colOff>568325</xdr:colOff>
      <xdr:row>58</xdr:row>
      <xdr:rowOff>39624</xdr:rowOff>
    </xdr:to>
    <xdr:sp macro="" textlink="">
      <xdr:nvSpPr>
        <xdr:cNvPr id="821" name="フローチャート : 判断 820"/>
        <xdr:cNvSpPr/>
      </xdr:nvSpPr>
      <xdr:spPr>
        <a:xfrm>
          <a:off x="20383500" y="988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56</xdr:row>
      <xdr:rowOff>56151</xdr:rowOff>
    </xdr:from>
    <xdr:ext cx="313932" cy="259045"/>
    <xdr:sp macro="" textlink="">
      <xdr:nvSpPr>
        <xdr:cNvPr id="822" name="テキスト ボックス 821"/>
        <xdr:cNvSpPr txBox="1"/>
      </xdr:nvSpPr>
      <xdr:spPr>
        <a:xfrm>
          <a:off x="20277333" y="9657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141478</xdr:rowOff>
    </xdr:from>
    <xdr:to>
      <xdr:col>28</xdr:col>
      <xdr:colOff>365125</xdr:colOff>
      <xdr:row>58</xdr:row>
      <xdr:rowOff>71628</xdr:rowOff>
    </xdr:to>
    <xdr:sp macro="" textlink="">
      <xdr:nvSpPr>
        <xdr:cNvPr id="824" name="フローチャート : 判断 823"/>
        <xdr:cNvSpPr/>
      </xdr:nvSpPr>
      <xdr:spPr>
        <a:xfrm>
          <a:off x="19494500" y="991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56</xdr:row>
      <xdr:rowOff>88155</xdr:rowOff>
    </xdr:from>
    <xdr:ext cx="313932" cy="259045"/>
    <xdr:sp macro="" textlink="">
      <xdr:nvSpPr>
        <xdr:cNvPr id="825" name="テキスト ボックス 824"/>
        <xdr:cNvSpPr txBox="1"/>
      </xdr:nvSpPr>
      <xdr:spPr>
        <a:xfrm>
          <a:off x="19388333" y="968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15748</xdr:rowOff>
    </xdr:from>
    <xdr:to>
      <xdr:col>27</xdr:col>
      <xdr:colOff>161925</xdr:colOff>
      <xdr:row>58</xdr:row>
      <xdr:rowOff>117348</xdr:rowOff>
    </xdr:to>
    <xdr:sp macro="" textlink="">
      <xdr:nvSpPr>
        <xdr:cNvPr id="826" name="フローチャート : 判断 825"/>
        <xdr:cNvSpPr/>
      </xdr:nvSpPr>
      <xdr:spPr>
        <a:xfrm>
          <a:off x="18605500" y="995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56</xdr:row>
      <xdr:rowOff>133875</xdr:rowOff>
    </xdr:from>
    <xdr:ext cx="313932" cy="259045"/>
    <xdr:sp macro="" textlink="">
      <xdr:nvSpPr>
        <xdr:cNvPr id="827" name="テキスト ボックス 826"/>
        <xdr:cNvSpPr txBox="1"/>
      </xdr:nvSpPr>
      <xdr:spPr>
        <a:xfrm>
          <a:off x="18499333" y="9735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8" name="テキスト ボックス 83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40" name="テキスト ボックス 83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42" name="テキスト ボックス 84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93,885</a:t>
          </a:r>
          <a:r>
            <a:rPr kumimoji="1" lang="ja-JP" altLang="ja-JP" sz="1100">
              <a:solidFill>
                <a:schemeClr val="dk1"/>
              </a:solidFill>
              <a:effectLst/>
              <a:latin typeface="+mn-lt"/>
              <a:ea typeface="+mn-ea"/>
              <a:cs typeface="+mn-cs"/>
            </a:rPr>
            <a:t>円となっており、類似団体と比較して一人当たりコストが高い状況となっている。これは、市町村合併により広大な面積を有し、広範囲を網羅した行政運営のため本庁舎のほか３つの振興事務所（支所）を構えて行政サービスを提供していることによるものである。ま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年度決算では、「ふるさと納税」の増加に伴う、ふるさと納税返礼品費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となる一方、財政調整基金積立金や統合第三セクター設立にかかる出資金の皆減など</a:t>
          </a:r>
          <a:r>
            <a:rPr kumimoji="1" lang="ja-JP" altLang="ja-JP" sz="1100">
              <a:solidFill>
                <a:schemeClr val="dk1"/>
              </a:solidFill>
              <a:effectLst/>
              <a:latin typeface="+mn-lt"/>
              <a:ea typeface="+mn-ea"/>
              <a:cs typeface="+mn-cs"/>
            </a:rPr>
            <a:t>により、前年度決算と比較すると</a:t>
          </a:r>
          <a:r>
            <a:rPr kumimoji="1" lang="en-US" altLang="ja-JP" sz="1100">
              <a:solidFill>
                <a:schemeClr val="dk1"/>
              </a:solidFill>
              <a:effectLst/>
              <a:latin typeface="+mn-lt"/>
              <a:ea typeface="+mn-ea"/>
              <a:cs typeface="+mn-cs"/>
            </a:rPr>
            <a:t>21.6</a:t>
          </a:r>
          <a:r>
            <a:rPr kumimoji="1" lang="ja-JP" altLang="en-US" sz="1100">
              <a:solidFill>
                <a:schemeClr val="dk1"/>
              </a:solidFill>
              <a:effectLst/>
              <a:latin typeface="+mn-lt"/>
              <a:ea typeface="+mn-ea"/>
              <a:cs typeface="+mn-cs"/>
            </a:rPr>
            <a:t>ポイントの減</a:t>
          </a:r>
          <a:r>
            <a:rPr kumimoji="1" lang="ja-JP" altLang="ja-JP" sz="1100">
              <a:solidFill>
                <a:schemeClr val="dk1"/>
              </a:solidFill>
              <a:effectLst/>
              <a:latin typeface="+mn-lt"/>
              <a:ea typeface="+mn-ea"/>
              <a:cs typeface="+mn-cs"/>
            </a:rPr>
            <a:t>となっている。総務費は公共交通である市営バス運行経費や防災諸費、地域振興経費などの市民サービスに直結する経費が計上されていることから、今後も市民サービス水準を維持しつつ行政運営の効率化を図り健全な財政運営に努める。</a:t>
          </a:r>
          <a:endParaRPr lang="ja-JP" altLang="ja-JP" sz="11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171,434</a:t>
          </a:r>
          <a:r>
            <a:rPr kumimoji="1" lang="ja-JP" altLang="en-US" sz="1100">
              <a:solidFill>
                <a:schemeClr val="dk1"/>
              </a:solidFill>
              <a:effectLst/>
              <a:latin typeface="+mn-lt"/>
              <a:ea typeface="+mn-ea"/>
              <a:cs typeface="+mn-cs"/>
            </a:rPr>
            <a:t>円となっており、類似団体と比較してこれまで同水準で推移してきたが、平成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年度決算では今後の福祉施設整備にかかる大型投資に備え、基金の積み替えによる積立金の増加などから、前年度決算と比較すると</a:t>
          </a:r>
          <a:r>
            <a:rPr kumimoji="1" lang="en-US" altLang="ja-JP" sz="1100">
              <a:solidFill>
                <a:schemeClr val="dk1"/>
              </a:solidFill>
              <a:effectLst/>
              <a:latin typeface="+mn-lt"/>
              <a:ea typeface="+mn-ea"/>
              <a:cs typeface="+mn-cs"/>
            </a:rPr>
            <a:t>17.3</a:t>
          </a:r>
          <a:r>
            <a:rPr kumimoji="1" lang="ja-JP" altLang="en-US" sz="1100">
              <a:solidFill>
                <a:schemeClr val="dk1"/>
              </a:solidFill>
              <a:effectLst/>
              <a:latin typeface="+mn-lt"/>
              <a:ea typeface="+mn-ea"/>
              <a:cs typeface="+mn-cs"/>
            </a:rPr>
            <a:t>ポイントの増となっている。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商工費は、住民一人当たり</a:t>
          </a:r>
          <a:r>
            <a:rPr kumimoji="1" lang="en-US" altLang="ja-JP" sz="1100">
              <a:solidFill>
                <a:schemeClr val="dk1"/>
              </a:solidFill>
              <a:effectLst/>
              <a:latin typeface="+mn-lt"/>
              <a:ea typeface="+mn-ea"/>
              <a:cs typeface="+mn-cs"/>
            </a:rPr>
            <a:t>44,633</a:t>
          </a:r>
          <a:r>
            <a:rPr kumimoji="1" lang="ja-JP" altLang="ja-JP" sz="1100">
              <a:solidFill>
                <a:schemeClr val="dk1"/>
              </a:solidFill>
              <a:effectLst/>
              <a:latin typeface="+mn-lt"/>
              <a:ea typeface="+mn-ea"/>
              <a:cs typeface="+mn-cs"/>
            </a:rPr>
            <a:t>円となっており、類似団体平均に比べ</a:t>
          </a:r>
          <a:r>
            <a:rPr kumimoji="1" lang="ja-JP" altLang="en-US" sz="1100">
              <a:solidFill>
                <a:schemeClr val="dk1"/>
              </a:solidFill>
              <a:effectLst/>
              <a:latin typeface="+mn-lt"/>
              <a:ea typeface="+mn-ea"/>
              <a:cs typeface="+mn-cs"/>
            </a:rPr>
            <a:t>高止まり</a:t>
          </a:r>
          <a:r>
            <a:rPr kumimoji="1" lang="ja-JP" altLang="ja-JP" sz="1100">
              <a:solidFill>
                <a:schemeClr val="dk1"/>
              </a:solidFill>
              <a:effectLst/>
              <a:latin typeface="+mn-lt"/>
              <a:ea typeface="+mn-ea"/>
              <a:cs typeface="+mn-cs"/>
            </a:rPr>
            <a:t>している状況である。これは、市町村合併前の旧町村で、過疎地域における地域の振興・活性化を図ることを目的として整備された観光施設の維持管理経費や施設設備の老朽化による各所修繕経費の増嵩によるものである。</a:t>
          </a:r>
          <a:r>
            <a:rPr kumimoji="1" lang="ja-JP" altLang="en-US" sz="1100">
              <a:solidFill>
                <a:schemeClr val="dk1"/>
              </a:solidFill>
              <a:effectLst/>
              <a:latin typeface="+mn-lt"/>
              <a:ea typeface="+mn-ea"/>
              <a:cs typeface="+mn-cs"/>
            </a:rPr>
            <a:t>また、平成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年度決算では、古川町市街地観光サイン整備事業の皆増や池ヶ原湿原遊歩道整備事業の増などにより前年度決算と比較すると</a:t>
          </a:r>
          <a:r>
            <a:rPr kumimoji="1" lang="en-US" altLang="ja-JP" sz="1100">
              <a:solidFill>
                <a:schemeClr val="dk1"/>
              </a:solidFill>
              <a:effectLst/>
              <a:latin typeface="+mn-lt"/>
              <a:ea typeface="+mn-ea"/>
              <a:cs typeface="+mn-cs"/>
            </a:rPr>
            <a:t>15.7</a:t>
          </a:r>
          <a:r>
            <a:rPr kumimoji="1" lang="ja-JP" altLang="en-US" sz="1100">
              <a:solidFill>
                <a:schemeClr val="dk1"/>
              </a:solidFill>
              <a:effectLst/>
              <a:latin typeface="+mn-lt"/>
              <a:ea typeface="+mn-ea"/>
              <a:cs typeface="+mn-cs"/>
            </a:rPr>
            <a:t>ポイントの増となっている。</a:t>
          </a:r>
          <a:r>
            <a:rPr kumimoji="1" lang="ja-JP" altLang="ja-JP" sz="1100">
              <a:solidFill>
                <a:schemeClr val="dk1"/>
              </a:solidFill>
              <a:effectLst/>
              <a:latin typeface="+mn-lt"/>
              <a:ea typeface="+mn-ea"/>
              <a:cs typeface="+mn-cs"/>
            </a:rPr>
            <a:t>現在、施設管理については、指定管理者制度を導入し商工観光施設で有料・無料含めて２３施設を指定管理委託しているが、今後も老朽化する施設の維持管理経費のコスト削減を図っていきたい。</a:t>
          </a:r>
          <a:endParaRPr lang="ja-JP" altLang="ja-JP" sz="1100">
            <a:effectLst/>
          </a:endParaRPr>
        </a:p>
        <a:p>
          <a:r>
            <a:rPr kumimoji="1" lang="ja-JP" altLang="ja-JP" sz="1300">
              <a:solidFill>
                <a:schemeClr val="dk1"/>
              </a:solidFill>
              <a:effectLst/>
              <a:latin typeface="+mn-lt"/>
              <a:ea typeface="+mn-ea"/>
              <a:cs typeface="+mn-cs"/>
            </a:rPr>
            <a:t>　</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財政調整基金は前年度と同程度であるものの普通交付税や臨時財政対策債発行可能額の減少により標準財政規模が減少したことに伴い、標準財政規模比では前年度比</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ポイントの増となった</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年度決算は、</a:t>
          </a:r>
          <a:r>
            <a:rPr kumimoji="1" lang="ja-JP" altLang="en-US" sz="1200">
              <a:solidFill>
                <a:schemeClr val="dk1"/>
              </a:solidFill>
              <a:effectLst/>
              <a:latin typeface="+mn-lt"/>
              <a:ea typeface="+mn-ea"/>
              <a:cs typeface="+mn-cs"/>
            </a:rPr>
            <a:t>前年度に実施した</a:t>
          </a:r>
          <a:r>
            <a:rPr kumimoji="1" lang="ja-JP" altLang="ja-JP" sz="1200">
              <a:solidFill>
                <a:schemeClr val="dk1"/>
              </a:solidFill>
              <a:effectLst/>
              <a:latin typeface="+mn-lt"/>
              <a:ea typeface="+mn-ea"/>
              <a:cs typeface="+mn-cs"/>
            </a:rPr>
            <a:t>振興事務所改修・整備等の大型投資事業</a:t>
          </a:r>
          <a:r>
            <a:rPr kumimoji="1" lang="ja-JP" altLang="en-US" sz="1200">
              <a:solidFill>
                <a:schemeClr val="dk1"/>
              </a:solidFill>
              <a:effectLst/>
              <a:latin typeface="+mn-lt"/>
              <a:ea typeface="+mn-ea"/>
              <a:cs typeface="+mn-cs"/>
            </a:rPr>
            <a:t>など</a:t>
          </a:r>
          <a:r>
            <a:rPr kumimoji="1" lang="ja-JP" altLang="ja-JP" sz="1200">
              <a:solidFill>
                <a:schemeClr val="dk1"/>
              </a:solidFill>
              <a:effectLst/>
              <a:latin typeface="+mn-lt"/>
              <a:ea typeface="+mn-ea"/>
              <a:cs typeface="+mn-cs"/>
            </a:rPr>
            <a:t>の</a:t>
          </a:r>
          <a:r>
            <a:rPr kumimoji="1" lang="ja-JP" altLang="en-US" sz="1200">
              <a:solidFill>
                <a:schemeClr val="dk1"/>
              </a:solidFill>
              <a:effectLst/>
              <a:latin typeface="+mn-lt"/>
              <a:ea typeface="+mn-ea"/>
              <a:cs typeface="+mn-cs"/>
            </a:rPr>
            <a:t>皆減により</a:t>
          </a:r>
          <a:r>
            <a:rPr kumimoji="1" lang="ja-JP" altLang="ja-JP" sz="1200">
              <a:solidFill>
                <a:schemeClr val="dk1"/>
              </a:solidFill>
              <a:effectLst/>
              <a:latin typeface="+mn-lt"/>
              <a:ea typeface="+mn-ea"/>
              <a:cs typeface="+mn-cs"/>
            </a:rPr>
            <a:t>前年度を</a:t>
          </a:r>
          <a:r>
            <a:rPr kumimoji="1" lang="ja-JP" altLang="en-US" sz="1200">
              <a:solidFill>
                <a:schemeClr val="dk1"/>
              </a:solidFill>
              <a:effectLst/>
              <a:latin typeface="+mn-lt"/>
              <a:ea typeface="+mn-ea"/>
              <a:cs typeface="+mn-cs"/>
            </a:rPr>
            <a:t>下回</a:t>
          </a:r>
          <a:r>
            <a:rPr kumimoji="1" lang="ja-JP" altLang="ja-JP" sz="1200">
              <a:solidFill>
                <a:schemeClr val="dk1"/>
              </a:solidFill>
              <a:effectLst/>
              <a:latin typeface="+mn-lt"/>
              <a:ea typeface="+mn-ea"/>
              <a:cs typeface="+mn-cs"/>
            </a:rPr>
            <a:t>る規模とな</a:t>
          </a:r>
          <a:r>
            <a:rPr kumimoji="1" lang="ja-JP" altLang="en-US" sz="1200">
              <a:solidFill>
                <a:schemeClr val="dk1"/>
              </a:solidFill>
              <a:effectLst/>
              <a:latin typeface="+mn-lt"/>
              <a:ea typeface="+mn-ea"/>
              <a:cs typeface="+mn-cs"/>
            </a:rPr>
            <a:t>り、</a:t>
          </a:r>
          <a:r>
            <a:rPr kumimoji="1" lang="ja-JP" altLang="ja-JP" sz="1200">
              <a:solidFill>
                <a:schemeClr val="dk1"/>
              </a:solidFill>
              <a:effectLst/>
              <a:latin typeface="+mn-lt"/>
              <a:ea typeface="+mn-ea"/>
              <a:cs typeface="+mn-cs"/>
            </a:rPr>
            <a:t>実質収支額</a:t>
          </a:r>
          <a:r>
            <a:rPr kumimoji="1" lang="ja-JP" altLang="en-US" sz="1200">
              <a:solidFill>
                <a:schemeClr val="dk1"/>
              </a:solidFill>
              <a:effectLst/>
              <a:latin typeface="+mn-lt"/>
              <a:ea typeface="+mn-ea"/>
              <a:cs typeface="+mn-cs"/>
            </a:rPr>
            <a:t>も</a:t>
          </a:r>
          <a:r>
            <a:rPr kumimoji="1" lang="ja-JP" altLang="ja-JP" sz="1200">
              <a:solidFill>
                <a:schemeClr val="dk1"/>
              </a:solidFill>
              <a:effectLst/>
              <a:latin typeface="+mn-lt"/>
              <a:ea typeface="+mn-ea"/>
              <a:cs typeface="+mn-cs"/>
            </a:rPr>
            <a:t>前年度より</a:t>
          </a:r>
          <a:r>
            <a:rPr kumimoji="1" lang="en-US" altLang="ja-JP" sz="1200">
              <a:solidFill>
                <a:schemeClr val="dk1"/>
              </a:solidFill>
              <a:effectLst/>
              <a:latin typeface="+mn-lt"/>
              <a:ea typeface="+mn-ea"/>
              <a:cs typeface="+mn-cs"/>
            </a:rPr>
            <a:t>1.2</a:t>
          </a:r>
          <a:r>
            <a:rPr kumimoji="1" lang="ja-JP" altLang="ja-JP" sz="1200">
              <a:solidFill>
                <a:schemeClr val="dk1"/>
              </a:solidFill>
              <a:effectLst/>
              <a:latin typeface="+mn-lt"/>
              <a:ea typeface="+mn-ea"/>
              <a:cs typeface="+mn-cs"/>
            </a:rPr>
            <a:t>億円減、実質収支比率では</a:t>
          </a:r>
          <a:r>
            <a:rPr kumimoji="1" lang="en-US" altLang="ja-JP" sz="1200">
              <a:solidFill>
                <a:schemeClr val="dk1"/>
              </a:solidFill>
              <a:effectLst/>
              <a:latin typeface="+mn-lt"/>
              <a:ea typeface="+mn-ea"/>
              <a:cs typeface="+mn-cs"/>
            </a:rPr>
            <a:t>0.9</a:t>
          </a:r>
          <a:r>
            <a:rPr kumimoji="1" lang="ja-JP" altLang="ja-JP" sz="1200">
              <a:solidFill>
                <a:schemeClr val="dk1"/>
              </a:solidFill>
              <a:effectLst/>
              <a:latin typeface="+mn-lt"/>
              <a:ea typeface="+mn-ea"/>
              <a:cs typeface="+mn-cs"/>
            </a:rPr>
            <a:t>ポイント下回る比率となった。</a:t>
          </a:r>
          <a:r>
            <a:rPr kumimoji="1" lang="ja-JP" altLang="en-US" sz="1200">
              <a:solidFill>
                <a:schemeClr val="dk1"/>
              </a:solidFill>
              <a:effectLst/>
              <a:latin typeface="+mn-lt"/>
              <a:ea typeface="+mn-ea"/>
              <a:cs typeface="+mn-cs"/>
            </a:rPr>
            <a:t>また、実質単年度収支は、今後の福祉施設整備にかかる大型投資に備え、財政調整基金から特定目的基金への積み替えに伴い、標準財政規模比で△</a:t>
          </a:r>
          <a:r>
            <a:rPr kumimoji="1" lang="en-US" altLang="ja-JP" sz="1200">
              <a:solidFill>
                <a:schemeClr val="dk1"/>
              </a:solidFill>
              <a:effectLst/>
              <a:latin typeface="+mn-lt"/>
              <a:ea typeface="+mn-ea"/>
              <a:cs typeface="+mn-cs"/>
            </a:rPr>
            <a:t>6.2</a:t>
          </a:r>
          <a:r>
            <a:rPr kumimoji="1" lang="ja-JP" altLang="en-US" sz="1200">
              <a:solidFill>
                <a:schemeClr val="dk1"/>
              </a:solidFill>
              <a:effectLst/>
              <a:latin typeface="+mn-lt"/>
              <a:ea typeface="+mn-ea"/>
              <a:cs typeface="+mn-cs"/>
            </a:rPr>
            <a:t>ポイントとなった。</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mn-lt"/>
              <a:ea typeface="+mn-ea"/>
              <a:cs typeface="+mn-cs"/>
            </a:rPr>
            <a:t>一般会計からの基準内外の繰出を行っているため、全ての会計において黒字であり、実質赤字比率はない。</a:t>
          </a:r>
          <a:endParaRPr lang="ja-JP" altLang="ja-JP" sz="1400">
            <a:effectLst/>
          </a:endParaRPr>
        </a:p>
        <a:p>
          <a:r>
            <a:rPr kumimoji="1" lang="ja-JP" altLang="ja-JP" sz="1400">
              <a:solidFill>
                <a:schemeClr val="dk1"/>
              </a:solidFill>
              <a:effectLst/>
              <a:latin typeface="+mn-lt"/>
              <a:ea typeface="+mn-ea"/>
              <a:cs typeface="+mn-cs"/>
            </a:rPr>
            <a:t>　しかし、病院事業会計では診療収入の減少、下水道関係では公債費の大半を繰入金に依存している状況、国民健康保険や介護保険関係では高齢化の進展によるサービス利用者の増加など、不安要素を抱えた中での財政運営となっており、一般会計からの繰出を減らすことが求められる。</a:t>
          </a:r>
          <a:endParaRPr lang="ja-JP" altLang="ja-JP" sz="1400">
            <a:effectLst/>
          </a:endParaRPr>
        </a:p>
        <a:p>
          <a:r>
            <a:rPr kumimoji="1" lang="ja-JP" altLang="ja-JP" sz="1400">
              <a:solidFill>
                <a:schemeClr val="dk1"/>
              </a:solidFill>
              <a:effectLst/>
              <a:latin typeface="+mn-lt"/>
              <a:ea typeface="+mn-ea"/>
              <a:cs typeface="+mn-cs"/>
            </a:rPr>
            <a:t>　今後、全会計とも事業収益や利用料収益の確保の他、経常経費の圧縮に努め、</a:t>
          </a:r>
          <a:r>
            <a:rPr kumimoji="1" lang="ja-JP" altLang="en-US" sz="1400">
              <a:solidFill>
                <a:schemeClr val="dk1"/>
              </a:solidFill>
              <a:effectLst/>
              <a:latin typeface="+mn-lt"/>
              <a:ea typeface="+mn-ea"/>
              <a:cs typeface="+mn-cs"/>
            </a:rPr>
            <a:t>上下水道会計</a:t>
          </a:r>
          <a:r>
            <a:rPr kumimoji="1" lang="ja-JP" altLang="ja-JP" sz="1400">
              <a:solidFill>
                <a:schemeClr val="dk1"/>
              </a:solidFill>
              <a:effectLst/>
              <a:latin typeface="+mn-lt"/>
              <a:ea typeface="+mn-ea"/>
              <a:cs typeface="+mn-cs"/>
            </a:rPr>
            <a:t>においては、施設の長寿命化を進めることにより将来の大規模修繕費の抑制を図</a:t>
          </a:r>
          <a:r>
            <a:rPr kumimoji="1" lang="ja-JP" altLang="en-US" sz="1400">
              <a:solidFill>
                <a:schemeClr val="dk1"/>
              </a:solidFill>
              <a:effectLst/>
              <a:latin typeface="+mn-lt"/>
              <a:ea typeface="+mn-ea"/>
              <a:cs typeface="+mn-cs"/>
            </a:rPr>
            <a:t>り、持続可能な運営を目指す</a:t>
          </a:r>
          <a:r>
            <a:rPr kumimoji="1" lang="ja-JP" altLang="ja-JP" sz="14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19151302</v>
      </c>
      <c r="BO4" s="381"/>
      <c r="BP4" s="381"/>
      <c r="BQ4" s="381"/>
      <c r="BR4" s="381"/>
      <c r="BS4" s="381"/>
      <c r="BT4" s="381"/>
      <c r="BU4" s="382"/>
      <c r="BV4" s="380">
        <v>20108453</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9.6999999999999993</v>
      </c>
      <c r="CU4" s="387"/>
      <c r="CV4" s="387"/>
      <c r="CW4" s="387"/>
      <c r="CX4" s="387"/>
      <c r="CY4" s="387"/>
      <c r="CZ4" s="387"/>
      <c r="DA4" s="388"/>
      <c r="DB4" s="386">
        <v>10.6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17961080</v>
      </c>
      <c r="BO5" s="418"/>
      <c r="BP5" s="418"/>
      <c r="BQ5" s="418"/>
      <c r="BR5" s="418"/>
      <c r="BS5" s="418"/>
      <c r="BT5" s="418"/>
      <c r="BU5" s="419"/>
      <c r="BV5" s="417">
        <v>18542099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88.6</v>
      </c>
      <c r="CU5" s="415"/>
      <c r="CV5" s="415"/>
      <c r="CW5" s="415"/>
      <c r="CX5" s="415"/>
      <c r="CY5" s="415"/>
      <c r="CZ5" s="415"/>
      <c r="DA5" s="416"/>
      <c r="DB5" s="414">
        <v>84</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1190222</v>
      </c>
      <c r="BO6" s="418"/>
      <c r="BP6" s="418"/>
      <c r="BQ6" s="418"/>
      <c r="BR6" s="418"/>
      <c r="BS6" s="418"/>
      <c r="BT6" s="418"/>
      <c r="BU6" s="419"/>
      <c r="BV6" s="417">
        <v>1566354</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92.4</v>
      </c>
      <c r="CU6" s="455"/>
      <c r="CV6" s="455"/>
      <c r="CW6" s="455"/>
      <c r="CX6" s="455"/>
      <c r="CY6" s="455"/>
      <c r="CZ6" s="455"/>
      <c r="DA6" s="456"/>
      <c r="DB6" s="454">
        <v>88.7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84195</v>
      </c>
      <c r="BO7" s="418"/>
      <c r="BP7" s="418"/>
      <c r="BQ7" s="418"/>
      <c r="BR7" s="418"/>
      <c r="BS7" s="418"/>
      <c r="BT7" s="418"/>
      <c r="BU7" s="419"/>
      <c r="BV7" s="417">
        <v>337936</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11344098</v>
      </c>
      <c r="CU7" s="418"/>
      <c r="CV7" s="418"/>
      <c r="CW7" s="418"/>
      <c r="CX7" s="418"/>
      <c r="CY7" s="418"/>
      <c r="CZ7" s="418"/>
      <c r="DA7" s="419"/>
      <c r="DB7" s="417">
        <v>11612837</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1106027</v>
      </c>
      <c r="BO8" s="418"/>
      <c r="BP8" s="418"/>
      <c r="BQ8" s="418"/>
      <c r="BR8" s="418"/>
      <c r="BS8" s="418"/>
      <c r="BT8" s="418"/>
      <c r="BU8" s="419"/>
      <c r="BV8" s="417">
        <v>1228418</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0.31</v>
      </c>
      <c r="CU8" s="458"/>
      <c r="CV8" s="458"/>
      <c r="CW8" s="458"/>
      <c r="CX8" s="458"/>
      <c r="CY8" s="458"/>
      <c r="CZ8" s="458"/>
      <c r="DA8" s="459"/>
      <c r="DB8" s="457">
        <v>0.31</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24696</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-122391</v>
      </c>
      <c r="BO9" s="418"/>
      <c r="BP9" s="418"/>
      <c r="BQ9" s="418"/>
      <c r="BR9" s="418"/>
      <c r="BS9" s="418"/>
      <c r="BT9" s="418"/>
      <c r="BU9" s="419"/>
      <c r="BV9" s="417">
        <v>-175213</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20.2</v>
      </c>
      <c r="CU9" s="415"/>
      <c r="CV9" s="415"/>
      <c r="CW9" s="415"/>
      <c r="CX9" s="415"/>
      <c r="CY9" s="415"/>
      <c r="CZ9" s="415"/>
      <c r="DA9" s="416"/>
      <c r="DB9" s="414">
        <v>20.100000000000001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26732</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19495</v>
      </c>
      <c r="BO10" s="418"/>
      <c r="BP10" s="418"/>
      <c r="BQ10" s="418"/>
      <c r="BR10" s="418"/>
      <c r="BS10" s="418"/>
      <c r="BT10" s="418"/>
      <c r="BU10" s="419"/>
      <c r="BV10" s="417">
        <v>624263</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25127</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600000</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25003</v>
      </c>
      <c r="S13" s="499"/>
      <c r="T13" s="499"/>
      <c r="U13" s="499"/>
      <c r="V13" s="500"/>
      <c r="W13" s="433" t="s">
        <v>125</v>
      </c>
      <c r="X13" s="434"/>
      <c r="Y13" s="434"/>
      <c r="Z13" s="434"/>
      <c r="AA13" s="434"/>
      <c r="AB13" s="424"/>
      <c r="AC13" s="468">
        <v>1064</v>
      </c>
      <c r="AD13" s="469"/>
      <c r="AE13" s="469"/>
      <c r="AF13" s="469"/>
      <c r="AG13" s="508"/>
      <c r="AH13" s="468">
        <v>1259</v>
      </c>
      <c r="AI13" s="469"/>
      <c r="AJ13" s="469"/>
      <c r="AK13" s="469"/>
      <c r="AL13" s="470"/>
      <c r="AM13" s="446" t="s">
        <v>126</v>
      </c>
      <c r="AN13" s="447"/>
      <c r="AO13" s="447"/>
      <c r="AP13" s="447"/>
      <c r="AQ13" s="447"/>
      <c r="AR13" s="447"/>
      <c r="AS13" s="447"/>
      <c r="AT13" s="448"/>
      <c r="AU13" s="449" t="s">
        <v>120</v>
      </c>
      <c r="AV13" s="450"/>
      <c r="AW13" s="450"/>
      <c r="AX13" s="450"/>
      <c r="AY13" s="451" t="s">
        <v>127</v>
      </c>
      <c r="AZ13" s="452"/>
      <c r="BA13" s="452"/>
      <c r="BB13" s="452"/>
      <c r="BC13" s="452"/>
      <c r="BD13" s="452"/>
      <c r="BE13" s="452"/>
      <c r="BF13" s="452"/>
      <c r="BG13" s="452"/>
      <c r="BH13" s="452"/>
      <c r="BI13" s="452"/>
      <c r="BJ13" s="452"/>
      <c r="BK13" s="452"/>
      <c r="BL13" s="452"/>
      <c r="BM13" s="453"/>
      <c r="BN13" s="417">
        <v>-702896</v>
      </c>
      <c r="BO13" s="418"/>
      <c r="BP13" s="418"/>
      <c r="BQ13" s="418"/>
      <c r="BR13" s="418"/>
      <c r="BS13" s="418"/>
      <c r="BT13" s="418"/>
      <c r="BU13" s="419"/>
      <c r="BV13" s="417">
        <v>449050</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13</v>
      </c>
      <c r="CU13" s="415"/>
      <c r="CV13" s="415"/>
      <c r="CW13" s="415"/>
      <c r="CX13" s="415"/>
      <c r="CY13" s="415"/>
      <c r="CZ13" s="415"/>
      <c r="DA13" s="416"/>
      <c r="DB13" s="414">
        <v>12.7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25561</v>
      </c>
      <c r="S14" s="499"/>
      <c r="T14" s="499"/>
      <c r="U14" s="499"/>
      <c r="V14" s="500"/>
      <c r="W14" s="407"/>
      <c r="X14" s="408"/>
      <c r="Y14" s="408"/>
      <c r="Z14" s="408"/>
      <c r="AA14" s="408"/>
      <c r="AB14" s="397"/>
      <c r="AC14" s="501">
        <v>8.5</v>
      </c>
      <c r="AD14" s="502"/>
      <c r="AE14" s="502"/>
      <c r="AF14" s="502"/>
      <c r="AG14" s="503"/>
      <c r="AH14" s="501">
        <v>9.5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25433</v>
      </c>
      <c r="S15" s="499"/>
      <c r="T15" s="499"/>
      <c r="U15" s="499"/>
      <c r="V15" s="500"/>
      <c r="W15" s="433" t="s">
        <v>131</v>
      </c>
      <c r="X15" s="434"/>
      <c r="Y15" s="434"/>
      <c r="Z15" s="434"/>
      <c r="AA15" s="434"/>
      <c r="AB15" s="424"/>
      <c r="AC15" s="468">
        <v>4128</v>
      </c>
      <c r="AD15" s="469"/>
      <c r="AE15" s="469"/>
      <c r="AF15" s="469"/>
      <c r="AG15" s="508"/>
      <c r="AH15" s="468">
        <v>4412</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3032309</v>
      </c>
      <c r="BO15" s="381"/>
      <c r="BP15" s="381"/>
      <c r="BQ15" s="381"/>
      <c r="BR15" s="381"/>
      <c r="BS15" s="381"/>
      <c r="BT15" s="381"/>
      <c r="BU15" s="382"/>
      <c r="BV15" s="380">
        <v>2847809</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32.9</v>
      </c>
      <c r="AD16" s="502"/>
      <c r="AE16" s="502"/>
      <c r="AF16" s="502"/>
      <c r="AG16" s="503"/>
      <c r="AH16" s="501">
        <v>33.200000000000003</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9666969</v>
      </c>
      <c r="BO16" s="418"/>
      <c r="BP16" s="418"/>
      <c r="BQ16" s="418"/>
      <c r="BR16" s="418"/>
      <c r="BS16" s="418"/>
      <c r="BT16" s="418"/>
      <c r="BU16" s="419"/>
      <c r="BV16" s="417">
        <v>9425714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7359</v>
      </c>
      <c r="AD17" s="469"/>
      <c r="AE17" s="469"/>
      <c r="AF17" s="469"/>
      <c r="AG17" s="508"/>
      <c r="AH17" s="468">
        <v>7607</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3834135</v>
      </c>
      <c r="BO17" s="418"/>
      <c r="BP17" s="418"/>
      <c r="BQ17" s="418"/>
      <c r="BR17" s="418"/>
      <c r="BS17" s="418"/>
      <c r="BT17" s="418"/>
      <c r="BU17" s="419"/>
      <c r="BV17" s="417">
        <v>3587942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792.53</v>
      </c>
      <c r="M18" s="530"/>
      <c r="N18" s="530"/>
      <c r="O18" s="530"/>
      <c r="P18" s="530"/>
      <c r="Q18" s="530"/>
      <c r="R18" s="531"/>
      <c r="S18" s="531"/>
      <c r="T18" s="531"/>
      <c r="U18" s="531"/>
      <c r="V18" s="532"/>
      <c r="W18" s="435"/>
      <c r="X18" s="436"/>
      <c r="Y18" s="436"/>
      <c r="Z18" s="436"/>
      <c r="AA18" s="436"/>
      <c r="AB18" s="427"/>
      <c r="AC18" s="533">
        <v>58.6</v>
      </c>
      <c r="AD18" s="534"/>
      <c r="AE18" s="534"/>
      <c r="AF18" s="534"/>
      <c r="AG18" s="535"/>
      <c r="AH18" s="533">
        <v>57.3</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10329029</v>
      </c>
      <c r="BO18" s="418"/>
      <c r="BP18" s="418"/>
      <c r="BQ18" s="418"/>
      <c r="BR18" s="418"/>
      <c r="BS18" s="418"/>
      <c r="BT18" s="418"/>
      <c r="BU18" s="419"/>
      <c r="BV18" s="417">
        <v>10317382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31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14327232</v>
      </c>
      <c r="BO19" s="418"/>
      <c r="BP19" s="418"/>
      <c r="BQ19" s="418"/>
      <c r="BR19" s="418"/>
      <c r="BS19" s="418"/>
      <c r="BT19" s="418"/>
      <c r="BU19" s="419"/>
      <c r="BV19" s="417">
        <v>14398791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8509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19481975</v>
      </c>
      <c r="BO23" s="418"/>
      <c r="BP23" s="418"/>
      <c r="BQ23" s="418"/>
      <c r="BR23" s="418"/>
      <c r="BS23" s="418"/>
      <c r="BT23" s="418"/>
      <c r="BU23" s="419"/>
      <c r="BV23" s="417">
        <v>21076681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8300</v>
      </c>
      <c r="R24" s="469"/>
      <c r="S24" s="469"/>
      <c r="T24" s="469"/>
      <c r="U24" s="469"/>
      <c r="V24" s="508"/>
      <c r="W24" s="563"/>
      <c r="X24" s="551"/>
      <c r="Y24" s="552"/>
      <c r="Z24" s="467" t="s">
        <v>154</v>
      </c>
      <c r="AA24" s="447"/>
      <c r="AB24" s="447"/>
      <c r="AC24" s="447"/>
      <c r="AD24" s="447"/>
      <c r="AE24" s="447"/>
      <c r="AF24" s="447"/>
      <c r="AG24" s="448"/>
      <c r="AH24" s="468">
        <v>329</v>
      </c>
      <c r="AI24" s="469"/>
      <c r="AJ24" s="469"/>
      <c r="AK24" s="469"/>
      <c r="AL24" s="508"/>
      <c r="AM24" s="468">
        <v>966602</v>
      </c>
      <c r="AN24" s="469"/>
      <c r="AO24" s="469"/>
      <c r="AP24" s="469"/>
      <c r="AQ24" s="469"/>
      <c r="AR24" s="508"/>
      <c r="AS24" s="468">
        <v>2938</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10583271</v>
      </c>
      <c r="BO24" s="418"/>
      <c r="BP24" s="418"/>
      <c r="BQ24" s="418"/>
      <c r="BR24" s="418"/>
      <c r="BS24" s="418"/>
      <c r="BT24" s="418"/>
      <c r="BU24" s="419"/>
      <c r="BV24" s="417">
        <v>10886358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6800</v>
      </c>
      <c r="R25" s="469"/>
      <c r="S25" s="469"/>
      <c r="T25" s="469"/>
      <c r="U25" s="469"/>
      <c r="V25" s="508"/>
      <c r="W25" s="563"/>
      <c r="X25" s="551"/>
      <c r="Y25" s="552"/>
      <c r="Z25" s="467" t="s">
        <v>157</v>
      </c>
      <c r="AA25" s="447"/>
      <c r="AB25" s="447"/>
      <c r="AC25" s="447"/>
      <c r="AD25" s="447"/>
      <c r="AE25" s="447"/>
      <c r="AF25" s="447"/>
      <c r="AG25" s="448"/>
      <c r="AH25" s="468">
        <v>75</v>
      </c>
      <c r="AI25" s="469"/>
      <c r="AJ25" s="469"/>
      <c r="AK25" s="469"/>
      <c r="AL25" s="508"/>
      <c r="AM25" s="468">
        <v>203550</v>
      </c>
      <c r="AN25" s="469"/>
      <c r="AO25" s="469"/>
      <c r="AP25" s="469"/>
      <c r="AQ25" s="469"/>
      <c r="AR25" s="508"/>
      <c r="AS25" s="468">
        <v>2714</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169072</v>
      </c>
      <c r="BO25" s="381"/>
      <c r="BP25" s="381"/>
      <c r="BQ25" s="381"/>
      <c r="BR25" s="381"/>
      <c r="BS25" s="381"/>
      <c r="BT25" s="381"/>
      <c r="BU25" s="382"/>
      <c r="BV25" s="380">
        <v>209139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5500</v>
      </c>
      <c r="R26" s="469"/>
      <c r="S26" s="469"/>
      <c r="T26" s="469"/>
      <c r="U26" s="469"/>
      <c r="V26" s="508"/>
      <c r="W26" s="563"/>
      <c r="X26" s="551"/>
      <c r="Y26" s="552"/>
      <c r="Z26" s="467" t="s">
        <v>160</v>
      </c>
      <c r="AA26" s="573"/>
      <c r="AB26" s="573"/>
      <c r="AC26" s="573"/>
      <c r="AD26" s="573"/>
      <c r="AE26" s="573"/>
      <c r="AF26" s="573"/>
      <c r="AG26" s="574"/>
      <c r="AH26" s="468">
        <v>13</v>
      </c>
      <c r="AI26" s="469"/>
      <c r="AJ26" s="469"/>
      <c r="AK26" s="469"/>
      <c r="AL26" s="508"/>
      <c r="AM26" s="468">
        <v>35607</v>
      </c>
      <c r="AN26" s="469"/>
      <c r="AO26" s="469"/>
      <c r="AP26" s="469"/>
      <c r="AQ26" s="469"/>
      <c r="AR26" s="508"/>
      <c r="AS26" s="468">
        <v>2739</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3700</v>
      </c>
      <c r="R27" s="469"/>
      <c r="S27" s="469"/>
      <c r="T27" s="469"/>
      <c r="U27" s="469"/>
      <c r="V27" s="508"/>
      <c r="W27" s="563"/>
      <c r="X27" s="551"/>
      <c r="Y27" s="552"/>
      <c r="Z27" s="467" t="s">
        <v>163</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t="s">
        <v>122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3000</v>
      </c>
      <c r="R28" s="469"/>
      <c r="S28" s="469"/>
      <c r="T28" s="469"/>
      <c r="U28" s="469"/>
      <c r="V28" s="508"/>
      <c r="W28" s="563"/>
      <c r="X28" s="551"/>
      <c r="Y28" s="552"/>
      <c r="Z28" s="467" t="s">
        <v>166</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8180986</v>
      </c>
      <c r="BO28" s="381"/>
      <c r="BP28" s="381"/>
      <c r="BQ28" s="381"/>
      <c r="BR28" s="381"/>
      <c r="BS28" s="381"/>
      <c r="BT28" s="381"/>
      <c r="BU28" s="382"/>
      <c r="BV28" s="380">
        <v>8151491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12</v>
      </c>
      <c r="M29" s="469"/>
      <c r="N29" s="469"/>
      <c r="O29" s="469"/>
      <c r="P29" s="508"/>
      <c r="Q29" s="468">
        <v>2700</v>
      </c>
      <c r="R29" s="469"/>
      <c r="S29" s="469"/>
      <c r="T29" s="469"/>
      <c r="U29" s="469"/>
      <c r="V29" s="508"/>
      <c r="W29" s="564"/>
      <c r="X29" s="565"/>
      <c r="Y29" s="566"/>
      <c r="Z29" s="467" t="s">
        <v>170</v>
      </c>
      <c r="AA29" s="447"/>
      <c r="AB29" s="447"/>
      <c r="AC29" s="447"/>
      <c r="AD29" s="447"/>
      <c r="AE29" s="447"/>
      <c r="AF29" s="447"/>
      <c r="AG29" s="448"/>
      <c r="AH29" s="468">
        <v>329</v>
      </c>
      <c r="AI29" s="469"/>
      <c r="AJ29" s="469"/>
      <c r="AK29" s="469"/>
      <c r="AL29" s="508"/>
      <c r="AM29" s="468">
        <v>966602</v>
      </c>
      <c r="AN29" s="469"/>
      <c r="AO29" s="469"/>
      <c r="AP29" s="469"/>
      <c r="AQ29" s="469"/>
      <c r="AR29" s="508"/>
      <c r="AS29" s="468">
        <v>2938</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161209</v>
      </c>
      <c r="BO29" s="418"/>
      <c r="BP29" s="418"/>
      <c r="BQ29" s="418"/>
      <c r="BR29" s="418"/>
      <c r="BS29" s="418"/>
      <c r="BT29" s="418"/>
      <c r="BU29" s="419"/>
      <c r="BV29" s="417">
        <v>160957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93.5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5294501</v>
      </c>
      <c r="BO30" s="587"/>
      <c r="BP30" s="587"/>
      <c r="BQ30" s="587"/>
      <c r="BR30" s="587"/>
      <c r="BS30" s="587"/>
      <c r="BT30" s="587"/>
      <c r="BU30" s="588"/>
      <c r="BV30" s="586">
        <v>4638214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5</v>
      </c>
      <c r="V34" s="598"/>
      <c r="W34" s="599" t="str">
        <f>IF('各会計、関係団体の財政状況及び健全化判断比率'!B28="","",'各会計、関係団体の財政状況及び健全化判断比率'!B28)</f>
        <v>国民健康保険特別会計（事業勘定）</v>
      </c>
      <c r="X34" s="599"/>
      <c r="Y34" s="599"/>
      <c r="Z34" s="599"/>
      <c r="AA34" s="599"/>
      <c r="AB34" s="599"/>
      <c r="AC34" s="599"/>
      <c r="AD34" s="599"/>
      <c r="AE34" s="599"/>
      <c r="AF34" s="599"/>
      <c r="AG34" s="599"/>
      <c r="AH34" s="599"/>
      <c r="AI34" s="599"/>
      <c r="AJ34" s="599"/>
      <c r="AK34" s="599"/>
      <c r="AL34" s="167"/>
      <c r="AM34" s="598">
        <f>IF(AO34="","",MAX(C34:D43,U34:V43)+1)</f>
        <v>10</v>
      </c>
      <c r="AN34" s="598"/>
      <c r="AO34" s="599" t="str">
        <f>IF('各会計、関係団体の財政状況及び健全化判断比率'!B33="","",'各会計、関係団体の財政状況及び健全化判断比率'!B33)</f>
        <v>水道事業会計</v>
      </c>
      <c r="AP34" s="599"/>
      <c r="AQ34" s="599"/>
      <c r="AR34" s="599"/>
      <c r="AS34" s="599"/>
      <c r="AT34" s="599"/>
      <c r="AU34" s="599"/>
      <c r="AV34" s="599"/>
      <c r="AW34" s="599"/>
      <c r="AX34" s="599"/>
      <c r="AY34" s="599"/>
      <c r="AZ34" s="599"/>
      <c r="BA34" s="599"/>
      <c r="BB34" s="599"/>
      <c r="BC34" s="599"/>
      <c r="BD34" s="167"/>
      <c r="BE34" s="598">
        <f>IF(BG34="","",MAX(C34:D43,U34:V43,AM34:AN43)+1)</f>
        <v>12</v>
      </c>
      <c r="BF34" s="598"/>
      <c r="BG34" s="599" t="str">
        <f>IF('各会計、関係団体の財政状況及び健全化判断比率'!B35="","",'各会計、関係団体の財政状況及び健全化判断比率'!B35)</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17</v>
      </c>
      <c r="BX34" s="598"/>
      <c r="BY34" s="599" t="str">
        <f>IF('各会計、関係団体の財政状況及び健全化判断比率'!B68="","",'各会計、関係団体の財政状況及び健全化判断比率'!B68)</f>
        <v>岐阜県市町村退職手当組合</v>
      </c>
      <c r="BZ34" s="599"/>
      <c r="CA34" s="599"/>
      <c r="CB34" s="599"/>
      <c r="CC34" s="599"/>
      <c r="CD34" s="599"/>
      <c r="CE34" s="599"/>
      <c r="CF34" s="599"/>
      <c r="CG34" s="599"/>
      <c r="CH34" s="599"/>
      <c r="CI34" s="599"/>
      <c r="CJ34" s="599"/>
      <c r="CK34" s="599"/>
      <c r="CL34" s="599"/>
      <c r="CM34" s="599"/>
      <c r="CN34" s="167"/>
      <c r="CO34" s="598">
        <f>IF(CQ34="","",MAX(C34:D43,U34:V43,AM34:AN43,BE34:BF43,BW34:BX43)+1)</f>
        <v>24</v>
      </c>
      <c r="CP34" s="598"/>
      <c r="CQ34" s="599" t="str">
        <f>IF('各会計、関係団体の財政状況及び健全化判断比率'!BS7="","",'各会計、関係団体の財政状況及び健全化判断比率'!BS7)</f>
        <v>飛騨市土地開発公社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情報施設特別会計</v>
      </c>
      <c r="F35" s="599"/>
      <c r="G35" s="599"/>
      <c r="H35" s="599"/>
      <c r="I35" s="599"/>
      <c r="J35" s="599"/>
      <c r="K35" s="599"/>
      <c r="L35" s="599"/>
      <c r="M35" s="599"/>
      <c r="N35" s="599"/>
      <c r="O35" s="599"/>
      <c r="P35" s="599"/>
      <c r="Q35" s="599"/>
      <c r="R35" s="599"/>
      <c r="S35" s="599"/>
      <c r="T35" s="167"/>
      <c r="U35" s="598">
        <f>IF(W35="","",U34+1)</f>
        <v>6</v>
      </c>
      <c r="V35" s="598"/>
      <c r="W35" s="599" t="str">
        <f>IF('各会計、関係団体の財政状況及び健全化判断比率'!B29="","",'各会計、関係団体の財政状況及び健全化判断比率'!B29)</f>
        <v>国民健康保険特別会計（直営診療施設勘定）</v>
      </c>
      <c r="X35" s="599"/>
      <c r="Y35" s="599"/>
      <c r="Z35" s="599"/>
      <c r="AA35" s="599"/>
      <c r="AB35" s="599"/>
      <c r="AC35" s="599"/>
      <c r="AD35" s="599"/>
      <c r="AE35" s="599"/>
      <c r="AF35" s="599"/>
      <c r="AG35" s="599"/>
      <c r="AH35" s="599"/>
      <c r="AI35" s="599"/>
      <c r="AJ35" s="599"/>
      <c r="AK35" s="599"/>
      <c r="AL35" s="167"/>
      <c r="AM35" s="598">
        <f t="shared" ref="AM35:AM43" si="0">IF(AO35="","",AM34+1)</f>
        <v>11</v>
      </c>
      <c r="AN35" s="598"/>
      <c r="AO35" s="599" t="str">
        <f>IF('各会計、関係団体の財政状況及び健全化判断比率'!B34="","",'各会計、関係団体の財政状況及び健全化判断比率'!B34)</f>
        <v>国民健康保険病院事業会計</v>
      </c>
      <c r="AP35" s="599"/>
      <c r="AQ35" s="599"/>
      <c r="AR35" s="599"/>
      <c r="AS35" s="599"/>
      <c r="AT35" s="599"/>
      <c r="AU35" s="599"/>
      <c r="AV35" s="599"/>
      <c r="AW35" s="599"/>
      <c r="AX35" s="599"/>
      <c r="AY35" s="599"/>
      <c r="AZ35" s="599"/>
      <c r="BA35" s="599"/>
      <c r="BB35" s="599"/>
      <c r="BC35" s="599"/>
      <c r="BD35" s="167"/>
      <c r="BE35" s="598">
        <f t="shared" ref="BE35:BE43" si="1">IF(BG35="","",BE34+1)</f>
        <v>13</v>
      </c>
      <c r="BF35" s="598"/>
      <c r="BG35" s="599" t="str">
        <f>IF('各会計、関係団体の財政状況及び健全化判断比率'!B36="","",'各会計、関係団体の財政状況及び健全化判断比率'!B36)</f>
        <v>特定環境保全公共下水道事業特別会計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18</v>
      </c>
      <c r="BX35" s="598"/>
      <c r="BY35" s="599" t="str">
        <f>IF('各会計、関係団体の財政状況及び健全化判断比率'!B69="","",'各会計、関係団体の財政状況及び健全化判断比率'!B69)</f>
        <v>岐阜県市町村会館組合</v>
      </c>
      <c r="BZ35" s="599"/>
      <c r="CA35" s="599"/>
      <c r="CB35" s="599"/>
      <c r="CC35" s="599"/>
      <c r="CD35" s="599"/>
      <c r="CE35" s="599"/>
      <c r="CF35" s="599"/>
      <c r="CG35" s="599"/>
      <c r="CH35" s="599"/>
      <c r="CI35" s="599"/>
      <c r="CJ35" s="599"/>
      <c r="CK35" s="599"/>
      <c r="CL35" s="599"/>
      <c r="CM35" s="599"/>
      <c r="CN35" s="167"/>
      <c r="CO35" s="598">
        <f t="shared" ref="CO35:CO43" si="3">IF(CQ35="","",CO34+1)</f>
        <v>25</v>
      </c>
      <c r="CP35" s="598"/>
      <c r="CQ35" s="599" t="str">
        <f>IF('各会計、関係団体の財政状況及び健全化判断比率'!BS8="","",'各会計、関係団体の財政状況及び健全化判断比率'!BS8)</f>
        <v>飛騨ゆい</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給食費特別会計</v>
      </c>
      <c r="F36" s="599"/>
      <c r="G36" s="599"/>
      <c r="H36" s="599"/>
      <c r="I36" s="599"/>
      <c r="J36" s="599"/>
      <c r="K36" s="599"/>
      <c r="L36" s="599"/>
      <c r="M36" s="599"/>
      <c r="N36" s="599"/>
      <c r="O36" s="599"/>
      <c r="P36" s="599"/>
      <c r="Q36" s="599"/>
      <c r="R36" s="599"/>
      <c r="S36" s="599"/>
      <c r="T36" s="167"/>
      <c r="U36" s="598">
        <f t="shared" ref="U36:U43" si="4">IF(W36="","",U35+1)</f>
        <v>7</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14</v>
      </c>
      <c r="BF36" s="598"/>
      <c r="BG36" s="599" t="str">
        <f>IF('各会計、関係団体の財政状況及び健全化判断比率'!B37="","",'各会計、関係団体の財政状況及び健全化判断比率'!B37)</f>
        <v>農村下水道事業特別会計</v>
      </c>
      <c r="BH36" s="599"/>
      <c r="BI36" s="599"/>
      <c r="BJ36" s="599"/>
      <c r="BK36" s="599"/>
      <c r="BL36" s="599"/>
      <c r="BM36" s="599"/>
      <c r="BN36" s="599"/>
      <c r="BO36" s="599"/>
      <c r="BP36" s="599"/>
      <c r="BQ36" s="599"/>
      <c r="BR36" s="599"/>
      <c r="BS36" s="599"/>
      <c r="BT36" s="599"/>
      <c r="BU36" s="599"/>
      <c r="BV36" s="167"/>
      <c r="BW36" s="598">
        <f t="shared" si="2"/>
        <v>19</v>
      </c>
      <c r="BX36" s="598"/>
      <c r="BY36" s="599" t="str">
        <f>IF('各会計、関係団体の財政状況及び健全化判断比率'!B70="","",'各会計、関係団体の財政状況及び健全化判断比率'!B70)</f>
        <v>飛騨農業共済事務組合</v>
      </c>
      <c r="BZ36" s="599"/>
      <c r="CA36" s="599"/>
      <c r="CB36" s="599"/>
      <c r="CC36" s="599"/>
      <c r="CD36" s="599"/>
      <c r="CE36" s="599"/>
      <c r="CF36" s="599"/>
      <c r="CG36" s="599"/>
      <c r="CH36" s="599"/>
      <c r="CI36" s="599"/>
      <c r="CJ36" s="599"/>
      <c r="CK36" s="599"/>
      <c r="CL36" s="599"/>
      <c r="CM36" s="599"/>
      <c r="CN36" s="167"/>
      <c r="CO36" s="598">
        <f t="shared" si="3"/>
        <v>26</v>
      </c>
      <c r="CP36" s="598"/>
      <c r="CQ36" s="599" t="str">
        <f>IF('各会計、関係団体の財政状況及び健全化判断比率'!BS9="","",'各会計、関係団体の財政状況及び健全化判断比率'!BS9)</f>
        <v>株式会社飛騨の森でクマは踊る</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f>IF(E37="","",C36+1)</f>
        <v>4</v>
      </c>
      <c r="D37" s="598"/>
      <c r="E37" s="599" t="str">
        <f>IF('各会計、関係団体の財政状況及び健全化判断比率'!B10="","",'各会計、関係団体の財政状況及び健全化判断比率'!B10)</f>
        <v>駐車場事業特別会計</v>
      </c>
      <c r="F37" s="599"/>
      <c r="G37" s="599"/>
      <c r="H37" s="599"/>
      <c r="I37" s="599"/>
      <c r="J37" s="599"/>
      <c r="K37" s="599"/>
      <c r="L37" s="599"/>
      <c r="M37" s="599"/>
      <c r="N37" s="599"/>
      <c r="O37" s="599"/>
      <c r="P37" s="599"/>
      <c r="Q37" s="599"/>
      <c r="R37" s="599"/>
      <c r="S37" s="599"/>
      <c r="T37" s="167"/>
      <c r="U37" s="598">
        <f t="shared" si="4"/>
        <v>8</v>
      </c>
      <c r="V37" s="598"/>
      <c r="W37" s="599" t="str">
        <f>IF('各会計、関係団体の財政状況及び健全化判断比率'!B31="","",'各会計、関係団体の財政状況及び健全化判断比率'!B31)</f>
        <v>介護保険特別会計（保険勘定）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15</v>
      </c>
      <c r="BF37" s="598"/>
      <c r="BG37" s="599" t="str">
        <f>IF('各会計、関係団体の財政状況及び健全化判断比率'!B38="","",'各会計、関係団体の財政状況及び健全化判断比率'!B38)</f>
        <v>個別排水処理施設事業特別会計</v>
      </c>
      <c r="BH37" s="599"/>
      <c r="BI37" s="599"/>
      <c r="BJ37" s="599"/>
      <c r="BK37" s="599"/>
      <c r="BL37" s="599"/>
      <c r="BM37" s="599"/>
      <c r="BN37" s="599"/>
      <c r="BO37" s="599"/>
      <c r="BP37" s="599"/>
      <c r="BQ37" s="599"/>
      <c r="BR37" s="599"/>
      <c r="BS37" s="599"/>
      <c r="BT37" s="599"/>
      <c r="BU37" s="599"/>
      <c r="BV37" s="167"/>
      <c r="BW37" s="598">
        <f t="shared" si="2"/>
        <v>20</v>
      </c>
      <c r="BX37" s="598"/>
      <c r="BY37" s="599" t="str">
        <f>IF('各会計、関係団体の財政状況及び健全化判断比率'!B71="","",'各会計、関係団体の財政状況及び健全化判断比率'!B71)</f>
        <v>古川国府給食センター利用組合（一般会計分）</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9</v>
      </c>
      <c r="V38" s="598"/>
      <c r="W38" s="599" t="str">
        <f>IF('各会計、関係団体の財政状況及び健全化判断比率'!B32="","",'各会計、関係団体の財政状況及び健全化判断比率'!B32)</f>
        <v>介護保険特別会計（事業勘定）</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f t="shared" si="1"/>
        <v>16</v>
      </c>
      <c r="BF38" s="598"/>
      <c r="BG38" s="599" t="str">
        <f>IF('各会計、関係団体の財政状況及び健全化判断比率'!B39="","",'各会計、関係団体の財政状況及び健全化判断比率'!B39)</f>
        <v>下水道汚泥処理事業特別会計</v>
      </c>
      <c r="BH38" s="599"/>
      <c r="BI38" s="599"/>
      <c r="BJ38" s="599"/>
      <c r="BK38" s="599"/>
      <c r="BL38" s="599"/>
      <c r="BM38" s="599"/>
      <c r="BN38" s="599"/>
      <c r="BO38" s="599"/>
      <c r="BP38" s="599"/>
      <c r="BQ38" s="599"/>
      <c r="BR38" s="599"/>
      <c r="BS38" s="599"/>
      <c r="BT38" s="599"/>
      <c r="BU38" s="599"/>
      <c r="BV38" s="167"/>
      <c r="BW38" s="598">
        <f t="shared" si="2"/>
        <v>21</v>
      </c>
      <c r="BX38" s="598"/>
      <c r="BY38" s="599" t="str">
        <f>IF('各会計、関係団体の財政状況及び健全化判断比率'!B72="","",'各会計、関係団体の財政状況及び健全化判断比率'!B72)</f>
        <v>古川国府給食センター利用組合（特別会計分）</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22</v>
      </c>
      <c r="BX39" s="598"/>
      <c r="BY39" s="599" t="str">
        <f>IF('各会計、関係団体の財政状況及び健全化判断比率'!B73="","",'各会計、関係団体の財政状況及び健全化判断比率'!B73)</f>
        <v>岐阜県後期高齢者医療広域連合（一般会計分）</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23</v>
      </c>
      <c r="BX40" s="598"/>
      <c r="BY40" s="599" t="str">
        <f>IF('各会計、関係団体の財政状況及び健全化判断比率'!B74="","",'各会計、関係団体の財政状況及び健全化判断比率'!B74)</f>
        <v>岐阜県後期高齢者医療広域連合（特別会計分）</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538</v>
      </c>
      <c r="G33" s="29" t="s">
        <v>539</v>
      </c>
      <c r="H33" s="29" t="s">
        <v>540</v>
      </c>
      <c r="I33" s="29" t="s">
        <v>541</v>
      </c>
      <c r="J33" s="30" t="s">
        <v>542</v>
      </c>
      <c r="K33" s="22"/>
      <c r="L33" s="22"/>
      <c r="M33" s="22"/>
      <c r="N33" s="22"/>
      <c r="O33" s="22"/>
      <c r="P33" s="22"/>
    </row>
    <row r="34" spans="1:16" ht="39" customHeight="1" x14ac:dyDescent="0.15">
      <c r="A34" s="22"/>
      <c r="B34" s="31"/>
      <c r="C34" s="1184" t="s">
        <v>544</v>
      </c>
      <c r="D34" s="1184"/>
      <c r="E34" s="1185"/>
      <c r="F34" s="32">
        <v>14.07</v>
      </c>
      <c r="G34" s="33">
        <v>13.64</v>
      </c>
      <c r="H34" s="33">
        <v>14.43</v>
      </c>
      <c r="I34" s="33">
        <v>14.71</v>
      </c>
      <c r="J34" s="34">
        <v>14.59</v>
      </c>
      <c r="K34" s="22"/>
      <c r="L34" s="22"/>
      <c r="M34" s="22"/>
      <c r="N34" s="22"/>
      <c r="O34" s="22"/>
      <c r="P34" s="22"/>
    </row>
    <row r="35" spans="1:16" ht="39" customHeight="1" x14ac:dyDescent="0.15">
      <c r="A35" s="22"/>
      <c r="B35" s="35"/>
      <c r="C35" s="1178" t="s">
        <v>545</v>
      </c>
      <c r="D35" s="1179"/>
      <c r="E35" s="1180"/>
      <c r="F35" s="36">
        <v>8.3800000000000008</v>
      </c>
      <c r="G35" s="37">
        <v>9.17</v>
      </c>
      <c r="H35" s="37">
        <v>9.9700000000000006</v>
      </c>
      <c r="I35" s="37">
        <v>10.52</v>
      </c>
      <c r="J35" s="38">
        <v>13.35</v>
      </c>
      <c r="K35" s="22"/>
      <c r="L35" s="22"/>
      <c r="M35" s="22"/>
      <c r="N35" s="22"/>
      <c r="O35" s="22"/>
      <c r="P35" s="22"/>
    </row>
    <row r="36" spans="1:16" ht="39" customHeight="1" x14ac:dyDescent="0.15">
      <c r="A36" s="22"/>
      <c r="B36" s="35"/>
      <c r="C36" s="1178" t="s">
        <v>546</v>
      </c>
      <c r="D36" s="1179"/>
      <c r="E36" s="1180"/>
      <c r="F36" s="36">
        <v>9.59</v>
      </c>
      <c r="G36" s="37">
        <v>10.58</v>
      </c>
      <c r="H36" s="37">
        <v>11.87</v>
      </c>
      <c r="I36" s="37">
        <v>10.44</v>
      </c>
      <c r="J36" s="38">
        <v>9.6199999999999992</v>
      </c>
      <c r="K36" s="22"/>
      <c r="L36" s="22"/>
      <c r="M36" s="22"/>
      <c r="N36" s="22"/>
      <c r="O36" s="22"/>
      <c r="P36" s="22"/>
    </row>
    <row r="37" spans="1:16" ht="39" customHeight="1" x14ac:dyDescent="0.15">
      <c r="A37" s="22"/>
      <c r="B37" s="35"/>
      <c r="C37" s="1178" t="s">
        <v>547</v>
      </c>
      <c r="D37" s="1179"/>
      <c r="E37" s="1180"/>
      <c r="F37" s="36">
        <v>0.78</v>
      </c>
      <c r="G37" s="37">
        <v>0.62</v>
      </c>
      <c r="H37" s="37">
        <v>0.95</v>
      </c>
      <c r="I37" s="37">
        <v>0.87</v>
      </c>
      <c r="J37" s="38">
        <v>0.77</v>
      </c>
      <c r="K37" s="22"/>
      <c r="L37" s="22"/>
      <c r="M37" s="22"/>
      <c r="N37" s="22"/>
      <c r="O37" s="22"/>
      <c r="P37" s="22"/>
    </row>
    <row r="38" spans="1:16" ht="39" customHeight="1" x14ac:dyDescent="0.15">
      <c r="A38" s="22"/>
      <c r="B38" s="35"/>
      <c r="C38" s="1178" t="s">
        <v>548</v>
      </c>
      <c r="D38" s="1179"/>
      <c r="E38" s="1180"/>
      <c r="F38" s="36">
        <v>1.4</v>
      </c>
      <c r="G38" s="37">
        <v>1.57</v>
      </c>
      <c r="H38" s="37">
        <v>1.0900000000000001</v>
      </c>
      <c r="I38" s="37">
        <v>0.59</v>
      </c>
      <c r="J38" s="38">
        <v>0.31</v>
      </c>
      <c r="K38" s="22"/>
      <c r="L38" s="22"/>
      <c r="M38" s="22"/>
      <c r="N38" s="22"/>
      <c r="O38" s="22"/>
      <c r="P38" s="22"/>
    </row>
    <row r="39" spans="1:16" ht="39" customHeight="1" x14ac:dyDescent="0.15">
      <c r="A39" s="22"/>
      <c r="B39" s="35"/>
      <c r="C39" s="1178" t="s">
        <v>549</v>
      </c>
      <c r="D39" s="1179"/>
      <c r="E39" s="1180"/>
      <c r="F39" s="36">
        <v>0.06</v>
      </c>
      <c r="G39" s="37">
        <v>0.06</v>
      </c>
      <c r="H39" s="37">
        <v>7.0000000000000007E-2</v>
      </c>
      <c r="I39" s="37">
        <v>0.11</v>
      </c>
      <c r="J39" s="38">
        <v>0.11</v>
      </c>
      <c r="K39" s="22"/>
      <c r="L39" s="22"/>
      <c r="M39" s="22"/>
      <c r="N39" s="22"/>
      <c r="O39" s="22"/>
      <c r="P39" s="22"/>
    </row>
    <row r="40" spans="1:16" ht="39" customHeight="1" x14ac:dyDescent="0.15">
      <c r="A40" s="22"/>
      <c r="B40" s="35"/>
      <c r="C40" s="1178" t="s">
        <v>550</v>
      </c>
      <c r="D40" s="1179"/>
      <c r="E40" s="1180"/>
      <c r="F40" s="36">
        <v>0.23</v>
      </c>
      <c r="G40" s="37">
        <v>0.11</v>
      </c>
      <c r="H40" s="37">
        <v>0.08</v>
      </c>
      <c r="I40" s="37">
        <v>0.03</v>
      </c>
      <c r="J40" s="38">
        <v>0.08</v>
      </c>
      <c r="K40" s="22"/>
      <c r="L40" s="22"/>
      <c r="M40" s="22"/>
      <c r="N40" s="22"/>
      <c r="O40" s="22"/>
      <c r="P40" s="22"/>
    </row>
    <row r="41" spans="1:16" ht="39" customHeight="1" x14ac:dyDescent="0.15">
      <c r="A41" s="22"/>
      <c r="B41" s="35"/>
      <c r="C41" s="1178" t="s">
        <v>551</v>
      </c>
      <c r="D41" s="1179"/>
      <c r="E41" s="1180"/>
      <c r="F41" s="36">
        <v>0.04</v>
      </c>
      <c r="G41" s="37">
        <v>0.04</v>
      </c>
      <c r="H41" s="37">
        <v>0.04</v>
      </c>
      <c r="I41" s="37">
        <v>0.04</v>
      </c>
      <c r="J41" s="38">
        <v>0.04</v>
      </c>
      <c r="K41" s="22"/>
      <c r="L41" s="22"/>
      <c r="M41" s="22"/>
      <c r="N41" s="22"/>
      <c r="O41" s="22"/>
      <c r="P41" s="22"/>
    </row>
    <row r="42" spans="1:16" ht="39" customHeight="1" x14ac:dyDescent="0.15">
      <c r="A42" s="22"/>
      <c r="B42" s="39"/>
      <c r="C42" s="1178" t="s">
        <v>552</v>
      </c>
      <c r="D42" s="1179"/>
      <c r="E42" s="1180"/>
      <c r="F42" s="36" t="s">
        <v>499</v>
      </c>
      <c r="G42" s="37" t="s">
        <v>553</v>
      </c>
      <c r="H42" s="37" t="s">
        <v>499</v>
      </c>
      <c r="I42" s="37" t="s">
        <v>499</v>
      </c>
      <c r="J42" s="38" t="s">
        <v>499</v>
      </c>
      <c r="K42" s="22"/>
      <c r="L42" s="22"/>
      <c r="M42" s="22"/>
      <c r="N42" s="22"/>
      <c r="O42" s="22"/>
      <c r="P42" s="22"/>
    </row>
    <row r="43" spans="1:16" ht="39" customHeight="1" thickBot="1" x14ac:dyDescent="0.2">
      <c r="A43" s="22"/>
      <c r="B43" s="40"/>
      <c r="C43" s="1181" t="s">
        <v>554</v>
      </c>
      <c r="D43" s="1182"/>
      <c r="E43" s="1183"/>
      <c r="F43" s="41">
        <v>0.13</v>
      </c>
      <c r="G43" s="42">
        <v>0.12</v>
      </c>
      <c r="H43" s="42">
        <v>0.17</v>
      </c>
      <c r="I43" s="42">
        <v>0.11</v>
      </c>
      <c r="J43" s="43">
        <v>0.09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38"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2643</v>
      </c>
      <c r="L45" s="60">
        <v>2933</v>
      </c>
      <c r="M45" s="60">
        <v>2971</v>
      </c>
      <c r="N45" s="60">
        <v>2999</v>
      </c>
      <c r="O45" s="61">
        <v>2958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499</v>
      </c>
      <c r="L46" s="64" t="s">
        <v>499</v>
      </c>
      <c r="M46" s="64" t="s">
        <v>499</v>
      </c>
      <c r="N46" s="64" t="s">
        <v>499</v>
      </c>
      <c r="O46" s="65" t="s">
        <v>499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499</v>
      </c>
      <c r="L47" s="64" t="s">
        <v>499</v>
      </c>
      <c r="M47" s="64" t="s">
        <v>499</v>
      </c>
      <c r="N47" s="64" t="s">
        <v>499</v>
      </c>
      <c r="O47" s="65" t="s">
        <v>499</v>
      </c>
      <c r="P47" s="48"/>
      <c r="Q47" s="48"/>
      <c r="R47" s="48"/>
      <c r="S47" s="48"/>
      <c r="T47" s="48"/>
      <c r="U47" s="48"/>
    </row>
    <row r="48" spans="1:21" ht="30.75" customHeight="1" x14ac:dyDescent="0.15">
      <c r="A48" s="48"/>
      <c r="B48" s="1196"/>
      <c r="C48" s="1197"/>
      <c r="D48" s="62"/>
      <c r="E48" s="1188" t="s">
        <v>15</v>
      </c>
      <c r="F48" s="1188"/>
      <c r="G48" s="1188"/>
      <c r="H48" s="1188"/>
      <c r="I48" s="1188"/>
      <c r="J48" s="1189"/>
      <c r="K48" s="63">
        <v>994</v>
      </c>
      <c r="L48" s="64">
        <v>990</v>
      </c>
      <c r="M48" s="64">
        <v>975</v>
      </c>
      <c r="N48" s="64">
        <v>971</v>
      </c>
      <c r="O48" s="65">
        <v>982</v>
      </c>
      <c r="P48" s="48"/>
      <c r="Q48" s="48"/>
      <c r="R48" s="48"/>
      <c r="S48" s="48"/>
      <c r="T48" s="48"/>
      <c r="U48" s="48"/>
    </row>
    <row r="49" spans="1:21" ht="30.75" customHeight="1" x14ac:dyDescent="0.15">
      <c r="A49" s="48"/>
      <c r="B49" s="1196"/>
      <c r="C49" s="1197"/>
      <c r="D49" s="62"/>
      <c r="E49" s="1188" t="s">
        <v>16</v>
      </c>
      <c r="F49" s="1188"/>
      <c r="G49" s="1188"/>
      <c r="H49" s="1188"/>
      <c r="I49" s="1188"/>
      <c r="J49" s="1189"/>
      <c r="K49" s="63">
        <v>17</v>
      </c>
      <c r="L49" s="64">
        <v>17</v>
      </c>
      <c r="M49" s="64">
        <v>17</v>
      </c>
      <c r="N49" s="64">
        <v>17</v>
      </c>
      <c r="O49" s="65">
        <v>17</v>
      </c>
      <c r="P49" s="48"/>
      <c r="Q49" s="48"/>
      <c r="R49" s="48"/>
      <c r="S49" s="48"/>
      <c r="T49" s="48"/>
      <c r="U49" s="48"/>
    </row>
    <row r="50" spans="1:21" ht="30.75" customHeight="1" x14ac:dyDescent="0.15">
      <c r="A50" s="48"/>
      <c r="B50" s="1196"/>
      <c r="C50" s="1197"/>
      <c r="D50" s="62"/>
      <c r="E50" s="1188" t="s">
        <v>17</v>
      </c>
      <c r="F50" s="1188"/>
      <c r="G50" s="1188"/>
      <c r="H50" s="1188"/>
      <c r="I50" s="1188"/>
      <c r="J50" s="1189"/>
      <c r="K50" s="63">
        <v>61</v>
      </c>
      <c r="L50" s="64">
        <v>53</v>
      </c>
      <c r="M50" s="64">
        <v>45</v>
      </c>
      <c r="N50" s="64">
        <v>44</v>
      </c>
      <c r="O50" s="65">
        <v>44</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499</v>
      </c>
      <c r="L51" s="64" t="s">
        <v>499</v>
      </c>
      <c r="M51" s="64" t="s">
        <v>499</v>
      </c>
      <c r="N51" s="64" t="s">
        <v>499</v>
      </c>
      <c r="O51" s="65" t="s">
        <v>499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2494</v>
      </c>
      <c r="L52" s="64">
        <v>2762</v>
      </c>
      <c r="M52" s="64">
        <v>2887</v>
      </c>
      <c r="N52" s="64">
        <v>2893</v>
      </c>
      <c r="O52" s="65">
        <v>2828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1221</v>
      </c>
      <c r="L53" s="69">
        <v>1231</v>
      </c>
      <c r="M53" s="69">
        <v>1121</v>
      </c>
      <c r="N53" s="69">
        <v>1138</v>
      </c>
      <c r="O53" s="70">
        <v>1173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B31"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538</v>
      </c>
      <c r="J40" s="79" t="s">
        <v>539</v>
      </c>
      <c r="K40" s="79" t="s">
        <v>540</v>
      </c>
      <c r="L40" s="79" t="s">
        <v>541</v>
      </c>
      <c r="M40" s="80" t="s">
        <v>542</v>
      </c>
    </row>
    <row r="41" spans="2:13" ht="27.75" customHeight="1" x14ac:dyDescent="0.15">
      <c r="B41" s="1202" t="s">
        <v>24</v>
      </c>
      <c r="C41" s="1203"/>
      <c r="D41" s="81"/>
      <c r="E41" s="1208" t="s">
        <v>25</v>
      </c>
      <c r="F41" s="1208"/>
      <c r="G41" s="1208"/>
      <c r="H41" s="1209"/>
      <c r="I41" s="82">
        <v>24117</v>
      </c>
      <c r="J41" s="83">
        <v>22770</v>
      </c>
      <c r="K41" s="83">
        <v>21837</v>
      </c>
      <c r="L41" s="83">
        <v>21077</v>
      </c>
      <c r="M41" s="84">
        <v>19482</v>
      </c>
    </row>
    <row r="42" spans="2:13" ht="27.75" customHeight="1" x14ac:dyDescent="0.15">
      <c r="B42" s="1204"/>
      <c r="C42" s="1205"/>
      <c r="D42" s="85"/>
      <c r="E42" s="1210" t="s">
        <v>26</v>
      </c>
      <c r="F42" s="1210"/>
      <c r="G42" s="1210"/>
      <c r="H42" s="1211"/>
      <c r="I42" s="86">
        <v>306</v>
      </c>
      <c r="J42" s="87">
        <v>258</v>
      </c>
      <c r="K42" s="87">
        <v>218</v>
      </c>
      <c r="L42" s="87">
        <v>177</v>
      </c>
      <c r="M42" s="88">
        <v>136</v>
      </c>
    </row>
    <row r="43" spans="2:13" ht="27.75" customHeight="1" x14ac:dyDescent="0.15">
      <c r="B43" s="1204"/>
      <c r="C43" s="1205"/>
      <c r="D43" s="85"/>
      <c r="E43" s="1210" t="s">
        <v>27</v>
      </c>
      <c r="F43" s="1210"/>
      <c r="G43" s="1210"/>
      <c r="H43" s="1211"/>
      <c r="I43" s="86">
        <v>13193</v>
      </c>
      <c r="J43" s="87">
        <v>12792</v>
      </c>
      <c r="K43" s="87">
        <v>12114</v>
      </c>
      <c r="L43" s="87">
        <v>11525</v>
      </c>
      <c r="M43" s="88">
        <v>10498</v>
      </c>
    </row>
    <row r="44" spans="2:13" ht="27.75" customHeight="1" x14ac:dyDescent="0.15">
      <c r="B44" s="1204"/>
      <c r="C44" s="1205"/>
      <c r="D44" s="85"/>
      <c r="E44" s="1210" t="s">
        <v>28</v>
      </c>
      <c r="F44" s="1210"/>
      <c r="G44" s="1210"/>
      <c r="H44" s="1211"/>
      <c r="I44" s="86">
        <v>167</v>
      </c>
      <c r="J44" s="87">
        <v>150</v>
      </c>
      <c r="K44" s="87">
        <v>134</v>
      </c>
      <c r="L44" s="87">
        <v>118</v>
      </c>
      <c r="M44" s="88">
        <v>101</v>
      </c>
    </row>
    <row r="45" spans="2:13" ht="27.75" customHeight="1" x14ac:dyDescent="0.15">
      <c r="B45" s="1204"/>
      <c r="C45" s="1205"/>
      <c r="D45" s="85"/>
      <c r="E45" s="1210" t="s">
        <v>29</v>
      </c>
      <c r="F45" s="1210"/>
      <c r="G45" s="1210"/>
      <c r="H45" s="1211"/>
      <c r="I45" s="86">
        <v>3011</v>
      </c>
      <c r="J45" s="87">
        <v>2944</v>
      </c>
      <c r="K45" s="87">
        <v>2691</v>
      </c>
      <c r="L45" s="87">
        <v>2620</v>
      </c>
      <c r="M45" s="88">
        <v>2535</v>
      </c>
    </row>
    <row r="46" spans="2:13" ht="27.75" customHeight="1" x14ac:dyDescent="0.15">
      <c r="B46" s="1204"/>
      <c r="C46" s="1205"/>
      <c r="D46" s="89"/>
      <c r="E46" s="1210" t="s">
        <v>30</v>
      </c>
      <c r="F46" s="1210"/>
      <c r="G46" s="1210"/>
      <c r="H46" s="1211"/>
      <c r="I46" s="86">
        <v>0</v>
      </c>
      <c r="J46" s="87" t="s">
        <v>499</v>
      </c>
      <c r="K46" s="87" t="s">
        <v>499</v>
      </c>
      <c r="L46" s="87" t="s">
        <v>499</v>
      </c>
      <c r="M46" s="88" t="s">
        <v>499</v>
      </c>
    </row>
    <row r="47" spans="2:13" ht="27.75" customHeight="1" x14ac:dyDescent="0.15">
      <c r="B47" s="1204"/>
      <c r="C47" s="1205"/>
      <c r="D47" s="90"/>
      <c r="E47" s="1212" t="s">
        <v>31</v>
      </c>
      <c r="F47" s="1213"/>
      <c r="G47" s="1213"/>
      <c r="H47" s="1214"/>
      <c r="I47" s="86" t="s">
        <v>499</v>
      </c>
      <c r="J47" s="87" t="s">
        <v>499</v>
      </c>
      <c r="K47" s="87" t="s">
        <v>499</v>
      </c>
      <c r="L47" s="87" t="s">
        <v>499</v>
      </c>
      <c r="M47" s="88" t="s">
        <v>499</v>
      </c>
    </row>
    <row r="48" spans="2:13" ht="27.75" customHeight="1" x14ac:dyDescent="0.15">
      <c r="B48" s="1204"/>
      <c r="C48" s="1205"/>
      <c r="D48" s="85"/>
      <c r="E48" s="1210" t="s">
        <v>32</v>
      </c>
      <c r="F48" s="1210"/>
      <c r="G48" s="1210"/>
      <c r="H48" s="1211"/>
      <c r="I48" s="86" t="s">
        <v>499</v>
      </c>
      <c r="J48" s="87" t="s">
        <v>499</v>
      </c>
      <c r="K48" s="87" t="s">
        <v>499</v>
      </c>
      <c r="L48" s="87" t="s">
        <v>499</v>
      </c>
      <c r="M48" s="88" t="s">
        <v>499</v>
      </c>
    </row>
    <row r="49" spans="2:13" ht="27.75" customHeight="1" x14ac:dyDescent="0.15">
      <c r="B49" s="1206"/>
      <c r="C49" s="1207"/>
      <c r="D49" s="85"/>
      <c r="E49" s="1210" t="s">
        <v>33</v>
      </c>
      <c r="F49" s="1210"/>
      <c r="G49" s="1210"/>
      <c r="H49" s="1211"/>
      <c r="I49" s="86" t="s">
        <v>499</v>
      </c>
      <c r="J49" s="87" t="s">
        <v>499</v>
      </c>
      <c r="K49" s="87" t="s">
        <v>499</v>
      </c>
      <c r="L49" s="87" t="s">
        <v>499</v>
      </c>
      <c r="M49" s="88" t="s">
        <v>499</v>
      </c>
    </row>
    <row r="50" spans="2:13" ht="27.75" customHeight="1" x14ac:dyDescent="0.15">
      <c r="B50" s="1215" t="s">
        <v>34</v>
      </c>
      <c r="C50" s="1216"/>
      <c r="D50" s="91"/>
      <c r="E50" s="1210" t="s">
        <v>35</v>
      </c>
      <c r="F50" s="1210"/>
      <c r="G50" s="1210"/>
      <c r="H50" s="1211"/>
      <c r="I50" s="86">
        <v>8993</v>
      </c>
      <c r="J50" s="87">
        <v>10258</v>
      </c>
      <c r="K50" s="87">
        <v>11193</v>
      </c>
      <c r="L50" s="87">
        <v>12187</v>
      </c>
      <c r="M50" s="88">
        <v>12955</v>
      </c>
    </row>
    <row r="51" spans="2:13" ht="27.75" customHeight="1" x14ac:dyDescent="0.15">
      <c r="B51" s="1204"/>
      <c r="C51" s="1205"/>
      <c r="D51" s="85"/>
      <c r="E51" s="1210" t="s">
        <v>36</v>
      </c>
      <c r="F51" s="1210"/>
      <c r="G51" s="1210"/>
      <c r="H51" s="1211"/>
      <c r="I51" s="86">
        <v>722</v>
      </c>
      <c r="J51" s="87">
        <v>647</v>
      </c>
      <c r="K51" s="87">
        <v>558</v>
      </c>
      <c r="L51" s="87">
        <v>453</v>
      </c>
      <c r="M51" s="88">
        <v>355</v>
      </c>
    </row>
    <row r="52" spans="2:13" ht="27.75" customHeight="1" x14ac:dyDescent="0.15">
      <c r="B52" s="1206"/>
      <c r="C52" s="1207"/>
      <c r="D52" s="85"/>
      <c r="E52" s="1210" t="s">
        <v>37</v>
      </c>
      <c r="F52" s="1210"/>
      <c r="G52" s="1210"/>
      <c r="H52" s="1211"/>
      <c r="I52" s="86">
        <v>26332</v>
      </c>
      <c r="J52" s="87">
        <v>26008</v>
      </c>
      <c r="K52" s="87">
        <v>25050</v>
      </c>
      <c r="L52" s="87">
        <v>24031</v>
      </c>
      <c r="M52" s="88">
        <v>22478</v>
      </c>
    </row>
    <row r="53" spans="2:13" ht="27.75" customHeight="1" thickBot="1" x14ac:dyDescent="0.2">
      <c r="B53" s="1217" t="s">
        <v>21</v>
      </c>
      <c r="C53" s="1218"/>
      <c r="D53" s="92"/>
      <c r="E53" s="1219" t="s">
        <v>38</v>
      </c>
      <c r="F53" s="1219"/>
      <c r="G53" s="1219"/>
      <c r="H53" s="1220"/>
      <c r="I53" s="93">
        <v>4746</v>
      </c>
      <c r="J53" s="94">
        <v>2002</v>
      </c>
      <c r="K53" s="94">
        <v>193</v>
      </c>
      <c r="L53" s="94">
        <v>-1154</v>
      </c>
      <c r="M53" s="95">
        <v>-3035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13" zoomScaleNormal="100" zoomScaleSheetLayoutView="55" workbookViewId="0">
      <selection activeCell="G70" sqref="G70"/>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578</v>
      </c>
      <c r="I42" s="354"/>
      <c r="J42" s="354"/>
      <c r="K42" s="354"/>
      <c r="L42" s="246"/>
      <c r="M42" s="246"/>
      <c r="N42" s="246"/>
      <c r="O42" s="246"/>
    </row>
    <row r="43" spans="2:17" x14ac:dyDescent="0.15">
      <c r="B43" s="250"/>
      <c r="C43" s="246"/>
      <c r="D43" s="246"/>
      <c r="E43" s="246"/>
      <c r="F43" s="246"/>
      <c r="G43" s="1221" t="s">
        <v>588</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579</v>
      </c>
    </row>
    <row r="50" spans="1:17" x14ac:dyDescent="0.15">
      <c r="B50" s="250"/>
      <c r="C50" s="246"/>
      <c r="D50" s="246"/>
      <c r="E50" s="246"/>
      <c r="F50" s="246"/>
      <c r="G50" s="1230"/>
      <c r="H50" s="1231"/>
      <c r="I50" s="1231"/>
      <c r="J50" s="1232"/>
      <c r="K50" s="356" t="s">
        <v>538</v>
      </c>
      <c r="L50" s="356" t="s">
        <v>539</v>
      </c>
      <c r="M50" s="356" t="s">
        <v>540</v>
      </c>
      <c r="N50" s="356" t="s">
        <v>541</v>
      </c>
      <c r="O50" s="356" t="s">
        <v>542</v>
      </c>
    </row>
    <row r="51" spans="1:17" x14ac:dyDescent="0.15">
      <c r="B51" s="250"/>
      <c r="C51" s="246"/>
      <c r="D51" s="246"/>
      <c r="E51" s="246"/>
      <c r="F51" s="246"/>
      <c r="G51" s="1233" t="s">
        <v>580</v>
      </c>
      <c r="H51" s="1234"/>
      <c r="I51" s="1239" t="s">
        <v>581</v>
      </c>
      <c r="J51" s="1239"/>
      <c r="K51" s="1241"/>
      <c r="L51" s="1241"/>
      <c r="M51" s="1241"/>
      <c r="N51" s="1242"/>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582</v>
      </c>
      <c r="J53" s="1243"/>
      <c r="K53" s="1250"/>
      <c r="L53" s="1250"/>
      <c r="M53" s="1250"/>
      <c r="N53" s="1252">
        <v>57</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583</v>
      </c>
      <c r="H55" s="1245"/>
      <c r="I55" s="1243" t="s">
        <v>581</v>
      </c>
      <c r="J55" s="1243"/>
      <c r="K55" s="1241"/>
      <c r="L55" s="1241"/>
      <c r="M55" s="1241"/>
      <c r="N55" s="1242">
        <v>56.8</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582</v>
      </c>
      <c r="J57" s="1253"/>
      <c r="K57" s="1250"/>
      <c r="L57" s="1250"/>
      <c r="M57" s="1250"/>
      <c r="N57" s="1252">
        <v>54</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584</v>
      </c>
      <c r="C63" s="246"/>
      <c r="D63" s="246"/>
      <c r="E63" s="246"/>
      <c r="F63" s="246"/>
      <c r="G63" s="246"/>
      <c r="H63" s="246"/>
      <c r="I63" s="246"/>
      <c r="J63" s="246"/>
      <c r="K63" s="246"/>
      <c r="L63" s="246"/>
      <c r="M63" s="246"/>
      <c r="N63" s="246"/>
      <c r="O63" s="246"/>
    </row>
    <row r="64" spans="1:17" x14ac:dyDescent="0.15">
      <c r="B64" s="250"/>
      <c r="C64" s="246"/>
      <c r="D64" s="246"/>
      <c r="E64" s="246"/>
      <c r="F64" s="246"/>
      <c r="G64" s="353" t="s">
        <v>578</v>
      </c>
      <c r="I64" s="354"/>
      <c r="J64" s="354"/>
      <c r="K64" s="354"/>
      <c r="L64" s="246"/>
      <c r="M64" s="246"/>
      <c r="N64" s="246"/>
      <c r="O64" s="246"/>
    </row>
    <row r="65" spans="2:30" x14ac:dyDescent="0.15">
      <c r="B65" s="250"/>
      <c r="C65" s="246"/>
      <c r="D65" s="246"/>
      <c r="E65" s="246"/>
      <c r="F65" s="246"/>
      <c r="G65" s="1221" t="s">
        <v>585</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586</v>
      </c>
      <c r="I71" s="370"/>
      <c r="J71" s="366"/>
      <c r="K71" s="366"/>
      <c r="L71" s="367"/>
      <c r="M71" s="366"/>
      <c r="N71" s="367"/>
      <c r="O71" s="368"/>
    </row>
    <row r="72" spans="2:30" x14ac:dyDescent="0.15">
      <c r="B72" s="250"/>
      <c r="C72" s="246"/>
      <c r="D72" s="246"/>
      <c r="E72" s="246"/>
      <c r="F72" s="246"/>
      <c r="G72" s="1230"/>
      <c r="H72" s="1231"/>
      <c r="I72" s="1231"/>
      <c r="J72" s="1232"/>
      <c r="K72" s="356" t="s">
        <v>538</v>
      </c>
      <c r="L72" s="356" t="s">
        <v>539</v>
      </c>
      <c r="M72" s="356" t="s">
        <v>540</v>
      </c>
      <c r="N72" s="356" t="s">
        <v>541</v>
      </c>
      <c r="O72" s="356" t="s">
        <v>542</v>
      </c>
    </row>
    <row r="73" spans="2:30" x14ac:dyDescent="0.15">
      <c r="B73" s="250"/>
      <c r="C73" s="246"/>
      <c r="D73" s="246"/>
      <c r="E73" s="246"/>
      <c r="F73" s="246"/>
      <c r="G73" s="1233" t="s">
        <v>580</v>
      </c>
      <c r="H73" s="1234"/>
      <c r="I73" s="1239" t="s">
        <v>581</v>
      </c>
      <c r="J73" s="1239"/>
      <c r="K73" s="1254">
        <v>49.6</v>
      </c>
      <c r="L73" s="1254">
        <v>20.9</v>
      </c>
      <c r="M73" s="1242">
        <v>2.1</v>
      </c>
      <c r="N73" s="1242"/>
      <c r="O73" s="1242"/>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587</v>
      </c>
      <c r="J75" s="1243"/>
      <c r="K75" s="1252">
        <v>13.9</v>
      </c>
      <c r="L75" s="1252">
        <v>13.4</v>
      </c>
      <c r="M75" s="1252">
        <v>12.7</v>
      </c>
      <c r="N75" s="1252">
        <v>12.7</v>
      </c>
      <c r="O75" s="1252">
        <v>13</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583</v>
      </c>
      <c r="H77" s="1245"/>
      <c r="I77" s="1243" t="s">
        <v>581</v>
      </c>
      <c r="J77" s="1243"/>
      <c r="K77" s="1254">
        <v>76.2</v>
      </c>
      <c r="L77" s="1254">
        <v>65.3</v>
      </c>
      <c r="M77" s="1242">
        <v>60.8</v>
      </c>
      <c r="N77" s="1242">
        <v>56.8</v>
      </c>
      <c r="O77" s="1242">
        <v>52.3</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587</v>
      </c>
      <c r="J79" s="1253"/>
      <c r="K79" s="1256">
        <v>12.8</v>
      </c>
      <c r="L79" s="1256">
        <v>12</v>
      </c>
      <c r="M79" s="1256">
        <v>11.1</v>
      </c>
      <c r="N79" s="1256">
        <v>10.199999999999999</v>
      </c>
      <c r="O79" s="1256">
        <v>10</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37" zoomScaleNormal="100" zoomScaleSheetLayoutView="70" workbookViewId="0">
      <selection activeCell="G70" sqref="G7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112" zoomScaleNormal="100" zoomScaleSheetLayoutView="55" workbookViewId="0">
      <selection activeCell="G70" sqref="G7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537</v>
      </c>
      <c r="G2" s="113"/>
      <c r="H2" s="114"/>
    </row>
    <row r="3" spans="1:8" x14ac:dyDescent="0.15">
      <c r="A3" s="110" t="s">
        <v>530</v>
      </c>
      <c r="B3" s="115"/>
      <c r="C3" s="116"/>
      <c r="D3" s="117">
        <v>191266</v>
      </c>
      <c r="E3" s="118"/>
      <c r="F3" s="119">
        <v>75709</v>
      </c>
      <c r="G3" s="120"/>
      <c r="H3" s="121"/>
    </row>
    <row r="4" spans="1:8" x14ac:dyDescent="0.15">
      <c r="A4" s="122"/>
      <c r="B4" s="123"/>
      <c r="C4" s="124"/>
      <c r="D4" s="125">
        <v>86789</v>
      </c>
      <c r="E4" s="126"/>
      <c r="F4" s="127">
        <v>35212</v>
      </c>
      <c r="G4" s="128"/>
      <c r="H4" s="129"/>
    </row>
    <row r="5" spans="1:8" x14ac:dyDescent="0.15">
      <c r="A5" s="110" t="s">
        <v>532</v>
      </c>
      <c r="B5" s="115"/>
      <c r="C5" s="116"/>
      <c r="D5" s="117">
        <v>104269</v>
      </c>
      <c r="E5" s="118"/>
      <c r="F5" s="119">
        <v>90961</v>
      </c>
      <c r="G5" s="120"/>
      <c r="H5" s="121"/>
    </row>
    <row r="6" spans="1:8" x14ac:dyDescent="0.15">
      <c r="A6" s="122"/>
      <c r="B6" s="123"/>
      <c r="C6" s="124"/>
      <c r="D6" s="125">
        <v>53193</v>
      </c>
      <c r="E6" s="126"/>
      <c r="F6" s="127">
        <v>37720</v>
      </c>
      <c r="G6" s="128"/>
      <c r="H6" s="129"/>
    </row>
    <row r="7" spans="1:8" x14ac:dyDescent="0.15">
      <c r="A7" s="110" t="s">
        <v>533</v>
      </c>
      <c r="B7" s="115"/>
      <c r="C7" s="116"/>
      <c r="D7" s="117">
        <v>97149</v>
      </c>
      <c r="E7" s="118"/>
      <c r="F7" s="119">
        <v>106614</v>
      </c>
      <c r="G7" s="120"/>
      <c r="H7" s="121"/>
    </row>
    <row r="8" spans="1:8" x14ac:dyDescent="0.15">
      <c r="A8" s="122"/>
      <c r="B8" s="123"/>
      <c r="C8" s="124"/>
      <c r="D8" s="125">
        <v>44966</v>
      </c>
      <c r="E8" s="126"/>
      <c r="F8" s="127">
        <v>45545</v>
      </c>
      <c r="G8" s="128"/>
      <c r="H8" s="129"/>
    </row>
    <row r="9" spans="1:8" x14ac:dyDescent="0.15">
      <c r="A9" s="110" t="s">
        <v>534</v>
      </c>
      <c r="B9" s="115"/>
      <c r="C9" s="116"/>
      <c r="D9" s="117">
        <v>108989</v>
      </c>
      <c r="E9" s="118"/>
      <c r="F9" s="119">
        <v>81768</v>
      </c>
      <c r="G9" s="120"/>
      <c r="H9" s="121"/>
    </row>
    <row r="10" spans="1:8" x14ac:dyDescent="0.15">
      <c r="A10" s="122"/>
      <c r="B10" s="123"/>
      <c r="C10" s="124"/>
      <c r="D10" s="125">
        <v>63808</v>
      </c>
      <c r="E10" s="126"/>
      <c r="F10" s="127">
        <v>37917</v>
      </c>
      <c r="G10" s="128"/>
      <c r="H10" s="129"/>
    </row>
    <row r="11" spans="1:8" x14ac:dyDescent="0.15">
      <c r="A11" s="110" t="s">
        <v>535</v>
      </c>
      <c r="B11" s="115"/>
      <c r="C11" s="116"/>
      <c r="D11" s="117">
        <v>95891</v>
      </c>
      <c r="E11" s="118"/>
      <c r="F11" s="119">
        <v>65876</v>
      </c>
      <c r="G11" s="120"/>
      <c r="H11" s="121"/>
    </row>
    <row r="12" spans="1:8" x14ac:dyDescent="0.15">
      <c r="A12" s="122"/>
      <c r="B12" s="123"/>
      <c r="C12" s="130"/>
      <c r="D12" s="125">
        <v>58666</v>
      </c>
      <c r="E12" s="126"/>
      <c r="F12" s="127">
        <v>36484</v>
      </c>
      <c r="G12" s="128"/>
      <c r="H12" s="129"/>
    </row>
    <row r="13" spans="1:8" x14ac:dyDescent="0.15">
      <c r="A13" s="110"/>
      <c r="B13" s="115"/>
      <c r="C13" s="131"/>
      <c r="D13" s="132">
        <v>119513</v>
      </c>
      <c r="E13" s="133"/>
      <c r="F13" s="134">
        <v>84186</v>
      </c>
      <c r="G13" s="135"/>
      <c r="H13" s="121"/>
    </row>
    <row r="14" spans="1:8" x14ac:dyDescent="0.15">
      <c r="A14" s="122"/>
      <c r="B14" s="123"/>
      <c r="C14" s="124"/>
      <c r="D14" s="125">
        <v>61484</v>
      </c>
      <c r="E14" s="126"/>
      <c r="F14" s="127">
        <v>38576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9.67</v>
      </c>
      <c r="C19" s="136">
        <f>ROUND(VALUE(SUBSTITUTE(実質収支比率等に係る経年分析!G$48,"▲","-")),2)</f>
        <v>10.66</v>
      </c>
      <c r="D19" s="136">
        <f>ROUND(VALUE(SUBSTITUTE(実質収支比率等に係る経年分析!H$48,"▲","-")),2)</f>
        <v>11.96</v>
      </c>
      <c r="E19" s="136">
        <f>ROUND(VALUE(SUBSTITUTE(実質収支比率等に係る経年分析!I$48,"▲","-")),2)</f>
        <v>10.58</v>
      </c>
      <c r="F19" s="136">
        <f>ROUND(VALUE(SUBSTITUTE(実質収支比率等に係る経年分析!J$48,"▲","-")),2)</f>
        <v>9.75</v>
      </c>
    </row>
    <row r="20" spans="1:11" x14ac:dyDescent="0.15">
      <c r="A20" s="136" t="s">
        <v>43</v>
      </c>
      <c r="B20" s="136">
        <f>ROUND(VALUE(SUBSTITUTE(実質収支比率等に係る経年分析!F$47,"▲","-")),2)</f>
        <v>40.15</v>
      </c>
      <c r="C20" s="136">
        <f>ROUND(VALUE(SUBSTITUTE(実質収支比率等に係る経年分析!G$47,"▲","-")),2)</f>
        <v>47.55</v>
      </c>
      <c r="D20" s="136">
        <f>ROUND(VALUE(SUBSTITUTE(実質収支比率等に係る経年分析!H$47,"▲","-")),2)</f>
        <v>58.17</v>
      </c>
      <c r="E20" s="136">
        <f>ROUND(VALUE(SUBSTITUTE(実質収支比率等に係る経年分析!I$47,"▲","-")),2)</f>
        <v>70.19</v>
      </c>
      <c r="F20" s="136">
        <f>ROUND(VALUE(SUBSTITUTE(実質収支比率等に係る経年分析!J$47,"▲","-")),2)</f>
        <v>72.12</v>
      </c>
    </row>
    <row r="21" spans="1:11" x14ac:dyDescent="0.15">
      <c r="A21" s="136" t="s">
        <v>44</v>
      </c>
      <c r="B21" s="136">
        <f>IF(ISNUMBER(VALUE(SUBSTITUTE(実質収支比率等に係る経年分析!F$49,"▲","-"))),ROUND(VALUE(SUBSTITUTE(実質収支比率等に係る経年分析!F$49,"▲","-")),2),NA())</f>
        <v>2.11</v>
      </c>
      <c r="C21" s="136">
        <f>IF(ISNUMBER(VALUE(SUBSTITUTE(実質収支比率等に係る経年分析!G$49,"▲","-"))),ROUND(VALUE(SUBSTITUTE(実質収支比率等に係る経年分析!G$49,"▲","-")),2),NA())</f>
        <v>4.5599999999999996</v>
      </c>
      <c r="D21" s="136">
        <f>IF(ISNUMBER(VALUE(SUBSTITUTE(実質収支比率等に係る経年分析!H$49,"▲","-"))),ROUND(VALUE(SUBSTITUTE(実質収支比率等に係る経年分析!H$49,"▲","-")),2),NA())</f>
        <v>3.59</v>
      </c>
      <c r="E21" s="136">
        <f>IF(ISNUMBER(VALUE(SUBSTITUTE(実質収支比率等に係る経年分析!I$49,"▲","-"))),ROUND(VALUE(SUBSTITUTE(実質収支比率等に係る経年分析!I$49,"▲","-")),2),NA())</f>
        <v>3.87</v>
      </c>
      <c r="F21" s="136">
        <f>IF(ISNUMBER(VALUE(SUBSTITUTE(実質収支比率等に係る経年分析!J$49,"▲","-"))),ROUND(VALUE(SUBSTITUTE(実質収支比率等に係る経年分析!J$49,"▲","-")),2),NA())</f>
        <v>-6.2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0.17</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0.09</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#N/A</v>
      </c>
      <c r="E28" s="137">
        <f>IF(ROUND(VALUE(SUBSTITUTE(連結実質赤字比率に係る赤字・黒字の構成分析!G$42,"▲", "-")), 2) &gt;= 0, ABS(ROUND(VALUE(SUBSTITUTE(連結実質赤字比率に係る赤字・黒字の構成分析!G$42,"▲", "-")), 2)), NA())</f>
        <v>0</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農村下水道事業特別会計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0.04</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0.04</v>
      </c>
    </row>
    <row r="30" spans="1:11" x14ac:dyDescent="0.15">
      <c r="A30" s="137" t="str">
        <f>IF(連結実質赤字比率に係る赤字・黒字の構成分析!C$40="",NA(),連結実質赤字比率に係る赤字・黒字の構成分析!C$40)</f>
        <v>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0.08</v>
      </c>
    </row>
    <row r="31" spans="1:11" x14ac:dyDescent="0.15">
      <c r="A31" s="137" t="str">
        <f>IF(連結実質赤字比率に係る赤字・黒字の構成分析!C$39="",NA(),連結実質赤字比率に係る赤字・黒字の構成分析!C$39)</f>
        <v>情報施設特別会計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7.0000000000000007E-2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0.11</v>
      </c>
    </row>
    <row r="32" spans="1:11" x14ac:dyDescent="0.15">
      <c r="A32" s="137" t="str">
        <f>IF(連結実質赤字比率に係る赤字・黒字の構成分析!C$38="",NA(),連結実質赤字比率に係る赤字・黒字の構成分析!C$38)</f>
        <v>国民健康保険特別会計（事業勘定）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1.57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1.0900000000000001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0.31</v>
      </c>
    </row>
    <row r="33" spans="1:16" x14ac:dyDescent="0.15">
      <c r="A33" s="137" t="str">
        <f>IF(連結実質赤字比率に係る赤字・黒字の構成分析!C$37="",NA(),連結実質赤字比率に係る赤字・黒字の構成分析!C$37)</f>
        <v>介護保険特別会計（保険勘定）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0.77</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9.59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10.58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11.87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10.44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9.6199999999999992</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8.3800000000000008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9.17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9.9700000000000006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10.52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13.35</v>
      </c>
    </row>
    <row r="36" spans="1:16" x14ac:dyDescent="0.15">
      <c r="A36" s="137" t="str">
        <f>IF(連結実質赤字比率に係る赤字・黒字の構成分析!C$34="",NA(),連結実質赤字比率に係る赤字・黒字の構成分析!C$34)</f>
        <v>国民健康保険病院事業会計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14.07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13.64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14.43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14.71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14.59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2494</v>
      </c>
      <c r="E42" s="138"/>
      <c r="F42" s="138"/>
      <c r="G42" s="138">
        <f>'実質公債費比率（分子）の構造'!L$52</f>
        <v>2762</v>
      </c>
      <c r="H42" s="138"/>
      <c r="I42" s="138"/>
      <c r="J42" s="138">
        <f>'実質公債費比率（分子）の構造'!M$52</f>
        <v>2887</v>
      </c>
      <c r="K42" s="138"/>
      <c r="L42" s="138"/>
      <c r="M42" s="138">
        <f>'実質公債費比率（分子）の構造'!N$52</f>
        <v>2893</v>
      </c>
      <c r="N42" s="138"/>
      <c r="O42" s="138"/>
      <c r="P42" s="138">
        <f>'実質公債費比率（分子）の構造'!O$52</f>
        <v>2828</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61</v>
      </c>
      <c r="C44" s="138"/>
      <c r="D44" s="138"/>
      <c r="E44" s="138">
        <f>'実質公債費比率（分子）の構造'!L$50</f>
        <v>53</v>
      </c>
      <c r="F44" s="138"/>
      <c r="G44" s="138"/>
      <c r="H44" s="138">
        <f>'実質公債費比率（分子）の構造'!M$50</f>
        <v>45</v>
      </c>
      <c r="I44" s="138"/>
      <c r="J44" s="138"/>
      <c r="K44" s="138">
        <f>'実質公債費比率（分子）の構造'!N$50</f>
        <v>44</v>
      </c>
      <c r="L44" s="138"/>
      <c r="M44" s="138"/>
      <c r="N44" s="138">
        <f>'実質公債費比率（分子）の構造'!O$50</f>
        <v>44</v>
      </c>
      <c r="O44" s="138"/>
      <c r="P44" s="138"/>
    </row>
    <row r="45" spans="1:16" x14ac:dyDescent="0.15">
      <c r="A45" s="138" t="s">
        <v>54</v>
      </c>
      <c r="B45" s="138">
        <f>'実質公債費比率（分子）の構造'!K$49</f>
        <v>17</v>
      </c>
      <c r="C45" s="138"/>
      <c r="D45" s="138"/>
      <c r="E45" s="138">
        <f>'実質公債費比率（分子）の構造'!L$49</f>
        <v>17</v>
      </c>
      <c r="F45" s="138"/>
      <c r="G45" s="138"/>
      <c r="H45" s="138">
        <f>'実質公債費比率（分子）の構造'!M$49</f>
        <v>17</v>
      </c>
      <c r="I45" s="138"/>
      <c r="J45" s="138"/>
      <c r="K45" s="138">
        <f>'実質公債費比率（分子）の構造'!N$49</f>
        <v>17</v>
      </c>
      <c r="L45" s="138"/>
      <c r="M45" s="138"/>
      <c r="N45" s="138">
        <f>'実質公債費比率（分子）の構造'!O$49</f>
        <v>17</v>
      </c>
      <c r="O45" s="138"/>
      <c r="P45" s="138"/>
    </row>
    <row r="46" spans="1:16" x14ac:dyDescent="0.15">
      <c r="A46" s="138" t="s">
        <v>55</v>
      </c>
      <c r="B46" s="138">
        <f>'実質公債費比率（分子）の構造'!K$48</f>
        <v>994</v>
      </c>
      <c r="C46" s="138"/>
      <c r="D46" s="138"/>
      <c r="E46" s="138">
        <f>'実質公債費比率（分子）の構造'!L$48</f>
        <v>990</v>
      </c>
      <c r="F46" s="138"/>
      <c r="G46" s="138"/>
      <c r="H46" s="138">
        <f>'実質公債費比率（分子）の構造'!M$48</f>
        <v>975</v>
      </c>
      <c r="I46" s="138"/>
      <c r="J46" s="138"/>
      <c r="K46" s="138">
        <f>'実質公債費比率（分子）の構造'!N$48</f>
        <v>971</v>
      </c>
      <c r="L46" s="138"/>
      <c r="M46" s="138"/>
      <c r="N46" s="138">
        <f>'実質公債費比率（分子）の構造'!O$48</f>
        <v>982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2643</v>
      </c>
      <c r="C49" s="138"/>
      <c r="D49" s="138"/>
      <c r="E49" s="138">
        <f>'実質公債費比率（分子）の構造'!L$45</f>
        <v>2933</v>
      </c>
      <c r="F49" s="138"/>
      <c r="G49" s="138"/>
      <c r="H49" s="138">
        <f>'実質公債費比率（分子）の構造'!M$45</f>
        <v>2971</v>
      </c>
      <c r="I49" s="138"/>
      <c r="J49" s="138"/>
      <c r="K49" s="138">
        <f>'実質公債費比率（分子）の構造'!N$45</f>
        <v>2999</v>
      </c>
      <c r="L49" s="138"/>
      <c r="M49" s="138"/>
      <c r="N49" s="138">
        <f>'実質公債費比率（分子）の構造'!O$45</f>
        <v>2958</v>
      </c>
      <c r="O49" s="138"/>
      <c r="P49" s="138"/>
    </row>
    <row r="50" spans="1:16" x14ac:dyDescent="0.15">
      <c r="A50" s="138" t="s">
        <v>59</v>
      </c>
      <c r="B50" s="138" t="e">
        <f>NA()</f>
        <v>#N/A</v>
      </c>
      <c r="C50" s="138">
        <f>IF(ISNUMBER('実質公債費比率（分子）の構造'!K$53),'実質公債費比率（分子）の構造'!K$53,NA())</f>
        <v>1221</v>
      </c>
      <c r="D50" s="138" t="e">
        <f>NA()</f>
        <v>#N/A</v>
      </c>
      <c r="E50" s="138" t="e">
        <f>NA()</f>
        <v>#N/A</v>
      </c>
      <c r="F50" s="138">
        <f>IF(ISNUMBER('実質公債費比率（分子）の構造'!L$53),'実質公債費比率（分子）の構造'!L$53,NA())</f>
        <v>1231</v>
      </c>
      <c r="G50" s="138" t="e">
        <f>NA()</f>
        <v>#N/A</v>
      </c>
      <c r="H50" s="138" t="e">
        <f>NA()</f>
        <v>#N/A</v>
      </c>
      <c r="I50" s="138">
        <f>IF(ISNUMBER('実質公債費比率（分子）の構造'!M$53),'実質公債費比率（分子）の構造'!M$53,NA())</f>
        <v>1121</v>
      </c>
      <c r="J50" s="138" t="e">
        <f>NA()</f>
        <v>#N/A</v>
      </c>
      <c r="K50" s="138" t="e">
        <f>NA()</f>
        <v>#N/A</v>
      </c>
      <c r="L50" s="138">
        <f>IF(ISNUMBER('実質公債費比率（分子）の構造'!N$53),'実質公債費比率（分子）の構造'!N$53,NA())</f>
        <v>1138</v>
      </c>
      <c r="M50" s="138" t="e">
        <f>NA()</f>
        <v>#N/A</v>
      </c>
      <c r="N50" s="138" t="e">
        <f>NA()</f>
        <v>#N/A</v>
      </c>
      <c r="O50" s="138">
        <f>IF(ISNUMBER('実質公債費比率（分子）の構造'!O$53),'実質公債費比率（分子）の構造'!O$53,NA())</f>
        <v>1173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26332</v>
      </c>
      <c r="E56" s="137"/>
      <c r="F56" s="137"/>
      <c r="G56" s="137">
        <f>'将来負担比率（分子）の構造'!J$52</f>
        <v>26008</v>
      </c>
      <c r="H56" s="137"/>
      <c r="I56" s="137"/>
      <c r="J56" s="137">
        <f>'将来負担比率（分子）の構造'!K$52</f>
        <v>25050</v>
      </c>
      <c r="K56" s="137"/>
      <c r="L56" s="137"/>
      <c r="M56" s="137">
        <f>'将来負担比率（分子）の構造'!L$52</f>
        <v>24031</v>
      </c>
      <c r="N56" s="137"/>
      <c r="O56" s="137"/>
      <c r="P56" s="137">
        <f>'将来負担比率（分子）の構造'!M$52</f>
        <v>22478</v>
      </c>
    </row>
    <row r="57" spans="1:16" x14ac:dyDescent="0.15">
      <c r="A57" s="137" t="s">
        <v>36</v>
      </c>
      <c r="B57" s="137"/>
      <c r="C57" s="137"/>
      <c r="D57" s="137">
        <f>'将来負担比率（分子）の構造'!I$51</f>
        <v>722</v>
      </c>
      <c r="E57" s="137"/>
      <c r="F57" s="137"/>
      <c r="G57" s="137">
        <f>'将来負担比率（分子）の構造'!J$51</f>
        <v>647</v>
      </c>
      <c r="H57" s="137"/>
      <c r="I57" s="137"/>
      <c r="J57" s="137">
        <f>'将来負担比率（分子）の構造'!K$51</f>
        <v>558</v>
      </c>
      <c r="K57" s="137"/>
      <c r="L57" s="137"/>
      <c r="M57" s="137">
        <f>'将来負担比率（分子）の構造'!L$51</f>
        <v>453</v>
      </c>
      <c r="N57" s="137"/>
      <c r="O57" s="137"/>
      <c r="P57" s="137">
        <f>'将来負担比率（分子）の構造'!M$51</f>
        <v>355</v>
      </c>
    </row>
    <row r="58" spans="1:16" x14ac:dyDescent="0.15">
      <c r="A58" s="137" t="s">
        <v>35</v>
      </c>
      <c r="B58" s="137"/>
      <c r="C58" s="137"/>
      <c r="D58" s="137">
        <f>'将来負担比率（分子）の構造'!I$50</f>
        <v>8993</v>
      </c>
      <c r="E58" s="137"/>
      <c r="F58" s="137"/>
      <c r="G58" s="137">
        <f>'将来負担比率（分子）の構造'!J$50</f>
        <v>10258</v>
      </c>
      <c r="H58" s="137"/>
      <c r="I58" s="137"/>
      <c r="J58" s="137">
        <f>'将来負担比率（分子）の構造'!K$50</f>
        <v>11193</v>
      </c>
      <c r="K58" s="137"/>
      <c r="L58" s="137"/>
      <c r="M58" s="137">
        <f>'将来負担比率（分子）の構造'!L$50</f>
        <v>12187</v>
      </c>
      <c r="N58" s="137"/>
      <c r="O58" s="137"/>
      <c r="P58" s="137">
        <f>'将来負担比率（分子）の構造'!M$50</f>
        <v>12955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0</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3011</v>
      </c>
      <c r="C62" s="137"/>
      <c r="D62" s="137"/>
      <c r="E62" s="137">
        <f>'将来負担比率（分子）の構造'!J$45</f>
        <v>2944</v>
      </c>
      <c r="F62" s="137"/>
      <c r="G62" s="137"/>
      <c r="H62" s="137">
        <f>'将来負担比率（分子）の構造'!K$45</f>
        <v>2691</v>
      </c>
      <c r="I62" s="137"/>
      <c r="J62" s="137"/>
      <c r="K62" s="137">
        <f>'将来負担比率（分子）の構造'!L$45</f>
        <v>2620</v>
      </c>
      <c r="L62" s="137"/>
      <c r="M62" s="137"/>
      <c r="N62" s="137">
        <f>'将来負担比率（分子）の構造'!M$45</f>
        <v>2535</v>
      </c>
      <c r="O62" s="137"/>
      <c r="P62" s="137"/>
    </row>
    <row r="63" spans="1:16" x14ac:dyDescent="0.15">
      <c r="A63" s="137" t="s">
        <v>28</v>
      </c>
      <c r="B63" s="137">
        <f>'将来負担比率（分子）の構造'!I$44</f>
        <v>167</v>
      </c>
      <c r="C63" s="137"/>
      <c r="D63" s="137"/>
      <c r="E63" s="137">
        <f>'将来負担比率（分子）の構造'!J$44</f>
        <v>150</v>
      </c>
      <c r="F63" s="137"/>
      <c r="G63" s="137"/>
      <c r="H63" s="137">
        <f>'将来負担比率（分子）の構造'!K$44</f>
        <v>134</v>
      </c>
      <c r="I63" s="137"/>
      <c r="J63" s="137"/>
      <c r="K63" s="137">
        <f>'将来負担比率（分子）の構造'!L$44</f>
        <v>118</v>
      </c>
      <c r="L63" s="137"/>
      <c r="M63" s="137"/>
      <c r="N63" s="137">
        <f>'将来負担比率（分子）の構造'!M$44</f>
        <v>101</v>
      </c>
      <c r="O63" s="137"/>
      <c r="P63" s="137"/>
    </row>
    <row r="64" spans="1:16" x14ac:dyDescent="0.15">
      <c r="A64" s="137" t="s">
        <v>27</v>
      </c>
      <c r="B64" s="137">
        <f>'将来負担比率（分子）の構造'!I$43</f>
        <v>13193</v>
      </c>
      <c r="C64" s="137"/>
      <c r="D64" s="137"/>
      <c r="E64" s="137">
        <f>'将来負担比率（分子）の構造'!J$43</f>
        <v>12792</v>
      </c>
      <c r="F64" s="137"/>
      <c r="G64" s="137"/>
      <c r="H64" s="137">
        <f>'将来負担比率（分子）の構造'!K$43</f>
        <v>12114</v>
      </c>
      <c r="I64" s="137"/>
      <c r="J64" s="137"/>
      <c r="K64" s="137">
        <f>'将来負担比率（分子）の構造'!L$43</f>
        <v>11525</v>
      </c>
      <c r="L64" s="137"/>
      <c r="M64" s="137"/>
      <c r="N64" s="137">
        <f>'将来負担比率（分子）の構造'!M$43</f>
        <v>10498</v>
      </c>
      <c r="O64" s="137"/>
      <c r="P64" s="137"/>
    </row>
    <row r="65" spans="1:16" x14ac:dyDescent="0.15">
      <c r="A65" s="137" t="s">
        <v>26</v>
      </c>
      <c r="B65" s="137">
        <f>'将来負担比率（分子）の構造'!I$42</f>
        <v>306</v>
      </c>
      <c r="C65" s="137"/>
      <c r="D65" s="137"/>
      <c r="E65" s="137">
        <f>'将来負担比率（分子）の構造'!J$42</f>
        <v>258</v>
      </c>
      <c r="F65" s="137"/>
      <c r="G65" s="137"/>
      <c r="H65" s="137">
        <f>'将来負担比率（分子）の構造'!K$42</f>
        <v>218</v>
      </c>
      <c r="I65" s="137"/>
      <c r="J65" s="137"/>
      <c r="K65" s="137">
        <f>'将来負担比率（分子）の構造'!L$42</f>
        <v>177</v>
      </c>
      <c r="L65" s="137"/>
      <c r="M65" s="137"/>
      <c r="N65" s="137">
        <f>'将来負担比率（分子）の構造'!M$42</f>
        <v>136</v>
      </c>
      <c r="O65" s="137"/>
      <c r="P65" s="137"/>
    </row>
    <row r="66" spans="1:16" x14ac:dyDescent="0.15">
      <c r="A66" s="137" t="s">
        <v>25</v>
      </c>
      <c r="B66" s="137">
        <f>'将来負担比率（分子）の構造'!I$41</f>
        <v>24117</v>
      </c>
      <c r="C66" s="137"/>
      <c r="D66" s="137"/>
      <c r="E66" s="137">
        <f>'将来負担比率（分子）の構造'!J$41</f>
        <v>22770</v>
      </c>
      <c r="F66" s="137"/>
      <c r="G66" s="137"/>
      <c r="H66" s="137">
        <f>'将来負担比率（分子）の構造'!K$41</f>
        <v>21837</v>
      </c>
      <c r="I66" s="137"/>
      <c r="J66" s="137"/>
      <c r="K66" s="137">
        <f>'将来負担比率（分子）の構造'!L$41</f>
        <v>21077</v>
      </c>
      <c r="L66" s="137"/>
      <c r="M66" s="137"/>
      <c r="N66" s="137">
        <f>'将来負担比率（分子）の構造'!M$41</f>
        <v>19482</v>
      </c>
      <c r="O66" s="137"/>
      <c r="P66" s="137"/>
    </row>
    <row r="67" spans="1:16" x14ac:dyDescent="0.15">
      <c r="A67" s="137" t="s">
        <v>63</v>
      </c>
      <c r="B67" s="137" t="e">
        <f>NA()</f>
        <v>#N/A</v>
      </c>
      <c r="C67" s="137">
        <f>IF(ISNUMBER('将来負担比率（分子）の構造'!I$53), IF('将来負担比率（分子）の構造'!I$53 &lt; 0, 0, '将来負担比率（分子）の構造'!I$53), NA())</f>
        <v>4746</v>
      </c>
      <c r="D67" s="137" t="e">
        <f>NA()</f>
        <v>#N/A</v>
      </c>
      <c r="E67" s="137" t="e">
        <f>NA()</f>
        <v>#N/A</v>
      </c>
      <c r="F67" s="137">
        <f>IF(ISNUMBER('将来負担比率（分子）の構造'!J$53), IF('将来負担比率（分子）の構造'!J$53 &lt; 0, 0, '将来負担比率（分子）の構造'!J$53), NA())</f>
        <v>2002</v>
      </c>
      <c r="G67" s="137" t="e">
        <f>NA()</f>
        <v>#N/A</v>
      </c>
      <c r="H67" s="137" t="e">
        <f>NA()</f>
        <v>#N/A</v>
      </c>
      <c r="I67" s="137">
        <f>IF(ISNUMBER('将来負担比率（分子）の構造'!K$53), IF('将来負担比率（分子）の構造'!K$53 &lt; 0, 0, '将来負担比率（分子）の構造'!K$53), NA())</f>
        <v>193</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3" zoomScale="70" zoomScaleNormal="70" workbookViewId="0">
      <selection activeCell="R30" sqref="R30:Y30"/>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3463685</v>
      </c>
      <c r="S5" s="615"/>
      <c r="T5" s="615"/>
      <c r="U5" s="615"/>
      <c r="V5" s="615"/>
      <c r="W5" s="615"/>
      <c r="X5" s="615"/>
      <c r="Y5" s="616"/>
      <c r="Z5" s="617">
        <v>18.100000000000001</v>
      </c>
      <c r="AA5" s="617"/>
      <c r="AB5" s="617"/>
      <c r="AC5" s="617"/>
      <c r="AD5" s="618">
        <v>3463685</v>
      </c>
      <c r="AE5" s="618"/>
      <c r="AF5" s="618"/>
      <c r="AG5" s="618"/>
      <c r="AH5" s="618"/>
      <c r="AI5" s="618"/>
      <c r="AJ5" s="618"/>
      <c r="AK5" s="618"/>
      <c r="AL5" s="619">
        <v>31</v>
      </c>
      <c r="AM5" s="620"/>
      <c r="AN5" s="620"/>
      <c r="AO5" s="621"/>
      <c r="AP5" s="611" t="s">
        <v>209</v>
      </c>
      <c r="AQ5" s="612"/>
      <c r="AR5" s="612"/>
      <c r="AS5" s="612"/>
      <c r="AT5" s="612"/>
      <c r="AU5" s="612"/>
      <c r="AV5" s="612"/>
      <c r="AW5" s="612"/>
      <c r="AX5" s="612"/>
      <c r="AY5" s="612"/>
      <c r="AZ5" s="612"/>
      <c r="BA5" s="612"/>
      <c r="BB5" s="612"/>
      <c r="BC5" s="612"/>
      <c r="BD5" s="612"/>
      <c r="BE5" s="612"/>
      <c r="BF5" s="613"/>
      <c r="BG5" s="625">
        <v>3446093</v>
      </c>
      <c r="BH5" s="626"/>
      <c r="BI5" s="626"/>
      <c r="BJ5" s="626"/>
      <c r="BK5" s="626"/>
      <c r="BL5" s="626"/>
      <c r="BM5" s="626"/>
      <c r="BN5" s="627"/>
      <c r="BO5" s="628">
        <v>99.5</v>
      </c>
      <c r="BP5" s="628"/>
      <c r="BQ5" s="628"/>
      <c r="BR5" s="628"/>
      <c r="BS5" s="629">
        <v>340074</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138971</v>
      </c>
      <c r="S6" s="626"/>
      <c r="T6" s="626"/>
      <c r="U6" s="626"/>
      <c r="V6" s="626"/>
      <c r="W6" s="626"/>
      <c r="X6" s="626"/>
      <c r="Y6" s="627"/>
      <c r="Z6" s="628">
        <v>0.7</v>
      </c>
      <c r="AA6" s="628"/>
      <c r="AB6" s="628"/>
      <c r="AC6" s="628"/>
      <c r="AD6" s="629">
        <v>138971</v>
      </c>
      <c r="AE6" s="629"/>
      <c r="AF6" s="629"/>
      <c r="AG6" s="629"/>
      <c r="AH6" s="629"/>
      <c r="AI6" s="629"/>
      <c r="AJ6" s="629"/>
      <c r="AK6" s="629"/>
      <c r="AL6" s="630">
        <v>1.2</v>
      </c>
      <c r="AM6" s="631"/>
      <c r="AN6" s="631"/>
      <c r="AO6" s="632"/>
      <c r="AP6" s="622" t="s">
        <v>214</v>
      </c>
      <c r="AQ6" s="623"/>
      <c r="AR6" s="623"/>
      <c r="AS6" s="623"/>
      <c r="AT6" s="623"/>
      <c r="AU6" s="623"/>
      <c r="AV6" s="623"/>
      <c r="AW6" s="623"/>
      <c r="AX6" s="623"/>
      <c r="AY6" s="623"/>
      <c r="AZ6" s="623"/>
      <c r="BA6" s="623"/>
      <c r="BB6" s="623"/>
      <c r="BC6" s="623"/>
      <c r="BD6" s="623"/>
      <c r="BE6" s="623"/>
      <c r="BF6" s="624"/>
      <c r="BG6" s="625">
        <v>3446093</v>
      </c>
      <c r="BH6" s="626"/>
      <c r="BI6" s="626"/>
      <c r="BJ6" s="626"/>
      <c r="BK6" s="626"/>
      <c r="BL6" s="626"/>
      <c r="BM6" s="626"/>
      <c r="BN6" s="627"/>
      <c r="BO6" s="628">
        <v>99.5</v>
      </c>
      <c r="BP6" s="628"/>
      <c r="BQ6" s="628"/>
      <c r="BR6" s="628"/>
      <c r="BS6" s="629">
        <v>340074</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162185</v>
      </c>
      <c r="CS6" s="626"/>
      <c r="CT6" s="626"/>
      <c r="CU6" s="626"/>
      <c r="CV6" s="626"/>
      <c r="CW6" s="626"/>
      <c r="CX6" s="626"/>
      <c r="CY6" s="627"/>
      <c r="CZ6" s="628">
        <v>0.9</v>
      </c>
      <c r="DA6" s="628"/>
      <c r="DB6" s="628"/>
      <c r="DC6" s="628"/>
      <c r="DD6" s="634">
        <v>50867</v>
      </c>
      <c r="DE6" s="626"/>
      <c r="DF6" s="626"/>
      <c r="DG6" s="626"/>
      <c r="DH6" s="626"/>
      <c r="DI6" s="626"/>
      <c r="DJ6" s="626"/>
      <c r="DK6" s="626"/>
      <c r="DL6" s="626"/>
      <c r="DM6" s="626"/>
      <c r="DN6" s="626"/>
      <c r="DO6" s="626"/>
      <c r="DP6" s="627"/>
      <c r="DQ6" s="634">
        <v>112685</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3876</v>
      </c>
      <c r="S7" s="626"/>
      <c r="T7" s="626"/>
      <c r="U7" s="626"/>
      <c r="V7" s="626"/>
      <c r="W7" s="626"/>
      <c r="X7" s="626"/>
      <c r="Y7" s="627"/>
      <c r="Z7" s="628">
        <v>0</v>
      </c>
      <c r="AA7" s="628"/>
      <c r="AB7" s="628"/>
      <c r="AC7" s="628"/>
      <c r="AD7" s="629">
        <v>3876</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1264306</v>
      </c>
      <c r="BH7" s="626"/>
      <c r="BI7" s="626"/>
      <c r="BJ7" s="626"/>
      <c r="BK7" s="626"/>
      <c r="BL7" s="626"/>
      <c r="BM7" s="626"/>
      <c r="BN7" s="627"/>
      <c r="BO7" s="628">
        <v>36.5</v>
      </c>
      <c r="BP7" s="628"/>
      <c r="BQ7" s="628"/>
      <c r="BR7" s="628"/>
      <c r="BS7" s="629" t="s">
        <v>218</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2359053</v>
      </c>
      <c r="CS7" s="626"/>
      <c r="CT7" s="626"/>
      <c r="CU7" s="626"/>
      <c r="CV7" s="626"/>
      <c r="CW7" s="626"/>
      <c r="CX7" s="626"/>
      <c r="CY7" s="627"/>
      <c r="CZ7" s="628">
        <v>13.1</v>
      </c>
      <c r="DA7" s="628"/>
      <c r="DB7" s="628"/>
      <c r="DC7" s="628"/>
      <c r="DD7" s="634">
        <v>308453</v>
      </c>
      <c r="DE7" s="626"/>
      <c r="DF7" s="626"/>
      <c r="DG7" s="626"/>
      <c r="DH7" s="626"/>
      <c r="DI7" s="626"/>
      <c r="DJ7" s="626"/>
      <c r="DK7" s="626"/>
      <c r="DL7" s="626"/>
      <c r="DM7" s="626"/>
      <c r="DN7" s="626"/>
      <c r="DO7" s="626"/>
      <c r="DP7" s="627"/>
      <c r="DQ7" s="634">
        <v>1679997</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9888</v>
      </c>
      <c r="S8" s="626"/>
      <c r="T8" s="626"/>
      <c r="U8" s="626"/>
      <c r="V8" s="626"/>
      <c r="W8" s="626"/>
      <c r="X8" s="626"/>
      <c r="Y8" s="627"/>
      <c r="Z8" s="628">
        <v>0.1</v>
      </c>
      <c r="AA8" s="628"/>
      <c r="AB8" s="628"/>
      <c r="AC8" s="628"/>
      <c r="AD8" s="629">
        <v>9888</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44958</v>
      </c>
      <c r="BH8" s="626"/>
      <c r="BI8" s="626"/>
      <c r="BJ8" s="626"/>
      <c r="BK8" s="626"/>
      <c r="BL8" s="626"/>
      <c r="BM8" s="626"/>
      <c r="BN8" s="627"/>
      <c r="BO8" s="628">
        <v>1.3</v>
      </c>
      <c r="BP8" s="628"/>
      <c r="BQ8" s="628"/>
      <c r="BR8" s="628"/>
      <c r="BS8" s="634" t="s">
        <v>113</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4307612</v>
      </c>
      <c r="CS8" s="626"/>
      <c r="CT8" s="626"/>
      <c r="CU8" s="626"/>
      <c r="CV8" s="626"/>
      <c r="CW8" s="626"/>
      <c r="CX8" s="626"/>
      <c r="CY8" s="627"/>
      <c r="CZ8" s="628">
        <v>24</v>
      </c>
      <c r="DA8" s="628"/>
      <c r="DB8" s="628"/>
      <c r="DC8" s="628"/>
      <c r="DD8" s="634">
        <v>148582</v>
      </c>
      <c r="DE8" s="626"/>
      <c r="DF8" s="626"/>
      <c r="DG8" s="626"/>
      <c r="DH8" s="626"/>
      <c r="DI8" s="626"/>
      <c r="DJ8" s="626"/>
      <c r="DK8" s="626"/>
      <c r="DL8" s="626"/>
      <c r="DM8" s="626"/>
      <c r="DN8" s="626"/>
      <c r="DO8" s="626"/>
      <c r="DP8" s="627"/>
      <c r="DQ8" s="634">
        <v>2813832</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4980</v>
      </c>
      <c r="S9" s="626"/>
      <c r="T9" s="626"/>
      <c r="U9" s="626"/>
      <c r="V9" s="626"/>
      <c r="W9" s="626"/>
      <c r="X9" s="626"/>
      <c r="Y9" s="627"/>
      <c r="Z9" s="628">
        <v>0</v>
      </c>
      <c r="AA9" s="628"/>
      <c r="AB9" s="628"/>
      <c r="AC9" s="628"/>
      <c r="AD9" s="629">
        <v>4980</v>
      </c>
      <c r="AE9" s="629"/>
      <c r="AF9" s="629"/>
      <c r="AG9" s="629"/>
      <c r="AH9" s="629"/>
      <c r="AI9" s="629"/>
      <c r="AJ9" s="629"/>
      <c r="AK9" s="629"/>
      <c r="AL9" s="630">
        <v>0</v>
      </c>
      <c r="AM9" s="631"/>
      <c r="AN9" s="631"/>
      <c r="AO9" s="632"/>
      <c r="AP9" s="622" t="s">
        <v>224</v>
      </c>
      <c r="AQ9" s="623"/>
      <c r="AR9" s="623"/>
      <c r="AS9" s="623"/>
      <c r="AT9" s="623"/>
      <c r="AU9" s="623"/>
      <c r="AV9" s="623"/>
      <c r="AW9" s="623"/>
      <c r="AX9" s="623"/>
      <c r="AY9" s="623"/>
      <c r="AZ9" s="623"/>
      <c r="BA9" s="623"/>
      <c r="BB9" s="623"/>
      <c r="BC9" s="623"/>
      <c r="BD9" s="623"/>
      <c r="BE9" s="623"/>
      <c r="BF9" s="624"/>
      <c r="BG9" s="625">
        <v>996036</v>
      </c>
      <c r="BH9" s="626"/>
      <c r="BI9" s="626"/>
      <c r="BJ9" s="626"/>
      <c r="BK9" s="626"/>
      <c r="BL9" s="626"/>
      <c r="BM9" s="626"/>
      <c r="BN9" s="627"/>
      <c r="BO9" s="628">
        <v>28.8</v>
      </c>
      <c r="BP9" s="628"/>
      <c r="BQ9" s="628"/>
      <c r="BR9" s="628"/>
      <c r="BS9" s="634" t="s">
        <v>113</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1391099</v>
      </c>
      <c r="CS9" s="626"/>
      <c r="CT9" s="626"/>
      <c r="CU9" s="626"/>
      <c r="CV9" s="626"/>
      <c r="CW9" s="626"/>
      <c r="CX9" s="626"/>
      <c r="CY9" s="627"/>
      <c r="CZ9" s="628">
        <v>7.7</v>
      </c>
      <c r="DA9" s="628"/>
      <c r="DB9" s="628"/>
      <c r="DC9" s="628"/>
      <c r="DD9" s="634">
        <v>270127</v>
      </c>
      <c r="DE9" s="626"/>
      <c r="DF9" s="626"/>
      <c r="DG9" s="626"/>
      <c r="DH9" s="626"/>
      <c r="DI9" s="626"/>
      <c r="DJ9" s="626"/>
      <c r="DK9" s="626"/>
      <c r="DL9" s="626"/>
      <c r="DM9" s="626"/>
      <c r="DN9" s="626"/>
      <c r="DO9" s="626"/>
      <c r="DP9" s="627"/>
      <c r="DQ9" s="634">
        <v>1010979</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430040</v>
      </c>
      <c r="S10" s="626"/>
      <c r="T10" s="626"/>
      <c r="U10" s="626"/>
      <c r="V10" s="626"/>
      <c r="W10" s="626"/>
      <c r="X10" s="626"/>
      <c r="Y10" s="627"/>
      <c r="Z10" s="628">
        <v>2.2000000000000002</v>
      </c>
      <c r="AA10" s="628"/>
      <c r="AB10" s="628"/>
      <c r="AC10" s="628"/>
      <c r="AD10" s="629">
        <v>430040</v>
      </c>
      <c r="AE10" s="629"/>
      <c r="AF10" s="629"/>
      <c r="AG10" s="629"/>
      <c r="AH10" s="629"/>
      <c r="AI10" s="629"/>
      <c r="AJ10" s="629"/>
      <c r="AK10" s="629"/>
      <c r="AL10" s="630">
        <v>3.8</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68374</v>
      </c>
      <c r="BH10" s="626"/>
      <c r="BI10" s="626"/>
      <c r="BJ10" s="626"/>
      <c r="BK10" s="626"/>
      <c r="BL10" s="626"/>
      <c r="BM10" s="626"/>
      <c r="BN10" s="627"/>
      <c r="BO10" s="628">
        <v>2</v>
      </c>
      <c r="BP10" s="628"/>
      <c r="BQ10" s="628"/>
      <c r="BR10" s="628"/>
      <c r="BS10" s="634" t="s">
        <v>113</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7361</v>
      </c>
      <c r="CS10" s="626"/>
      <c r="CT10" s="626"/>
      <c r="CU10" s="626"/>
      <c r="CV10" s="626"/>
      <c r="CW10" s="626"/>
      <c r="CX10" s="626"/>
      <c r="CY10" s="627"/>
      <c r="CZ10" s="628">
        <v>0</v>
      </c>
      <c r="DA10" s="628"/>
      <c r="DB10" s="628"/>
      <c r="DC10" s="628"/>
      <c r="DD10" s="634" t="s">
        <v>113</v>
      </c>
      <c r="DE10" s="626"/>
      <c r="DF10" s="626"/>
      <c r="DG10" s="626"/>
      <c r="DH10" s="626"/>
      <c r="DI10" s="626"/>
      <c r="DJ10" s="626"/>
      <c r="DK10" s="626"/>
      <c r="DL10" s="626"/>
      <c r="DM10" s="626"/>
      <c r="DN10" s="626"/>
      <c r="DO10" s="626"/>
      <c r="DP10" s="627"/>
      <c r="DQ10" s="634">
        <v>1561</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v>5083</v>
      </c>
      <c r="S11" s="626"/>
      <c r="T11" s="626"/>
      <c r="U11" s="626"/>
      <c r="V11" s="626"/>
      <c r="W11" s="626"/>
      <c r="X11" s="626"/>
      <c r="Y11" s="627"/>
      <c r="Z11" s="628">
        <v>0</v>
      </c>
      <c r="AA11" s="628"/>
      <c r="AB11" s="628"/>
      <c r="AC11" s="628"/>
      <c r="AD11" s="629">
        <v>5083</v>
      </c>
      <c r="AE11" s="629"/>
      <c r="AF11" s="629"/>
      <c r="AG11" s="629"/>
      <c r="AH11" s="629"/>
      <c r="AI11" s="629"/>
      <c r="AJ11" s="629"/>
      <c r="AK11" s="629"/>
      <c r="AL11" s="630">
        <v>0</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154938</v>
      </c>
      <c r="BH11" s="626"/>
      <c r="BI11" s="626"/>
      <c r="BJ11" s="626"/>
      <c r="BK11" s="626"/>
      <c r="BL11" s="626"/>
      <c r="BM11" s="626"/>
      <c r="BN11" s="627"/>
      <c r="BO11" s="628">
        <v>4.5</v>
      </c>
      <c r="BP11" s="628"/>
      <c r="BQ11" s="628"/>
      <c r="BR11" s="628"/>
      <c r="BS11" s="634" t="s">
        <v>113</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1145746</v>
      </c>
      <c r="CS11" s="626"/>
      <c r="CT11" s="626"/>
      <c r="CU11" s="626"/>
      <c r="CV11" s="626"/>
      <c r="CW11" s="626"/>
      <c r="CX11" s="626"/>
      <c r="CY11" s="627"/>
      <c r="CZ11" s="628">
        <v>6.4</v>
      </c>
      <c r="DA11" s="628"/>
      <c r="DB11" s="628"/>
      <c r="DC11" s="628"/>
      <c r="DD11" s="634">
        <v>340257</v>
      </c>
      <c r="DE11" s="626"/>
      <c r="DF11" s="626"/>
      <c r="DG11" s="626"/>
      <c r="DH11" s="626"/>
      <c r="DI11" s="626"/>
      <c r="DJ11" s="626"/>
      <c r="DK11" s="626"/>
      <c r="DL11" s="626"/>
      <c r="DM11" s="626"/>
      <c r="DN11" s="626"/>
      <c r="DO11" s="626"/>
      <c r="DP11" s="627"/>
      <c r="DQ11" s="634">
        <v>711081</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1942371</v>
      </c>
      <c r="BH12" s="626"/>
      <c r="BI12" s="626"/>
      <c r="BJ12" s="626"/>
      <c r="BK12" s="626"/>
      <c r="BL12" s="626"/>
      <c r="BM12" s="626"/>
      <c r="BN12" s="627"/>
      <c r="BO12" s="628">
        <v>56.1</v>
      </c>
      <c r="BP12" s="628"/>
      <c r="BQ12" s="628"/>
      <c r="BR12" s="628"/>
      <c r="BS12" s="634">
        <v>340074</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1121504</v>
      </c>
      <c r="CS12" s="626"/>
      <c r="CT12" s="626"/>
      <c r="CU12" s="626"/>
      <c r="CV12" s="626"/>
      <c r="CW12" s="626"/>
      <c r="CX12" s="626"/>
      <c r="CY12" s="627"/>
      <c r="CZ12" s="628">
        <v>6.2</v>
      </c>
      <c r="DA12" s="628"/>
      <c r="DB12" s="628"/>
      <c r="DC12" s="628"/>
      <c r="DD12" s="634">
        <v>212132</v>
      </c>
      <c r="DE12" s="626"/>
      <c r="DF12" s="626"/>
      <c r="DG12" s="626"/>
      <c r="DH12" s="626"/>
      <c r="DI12" s="626"/>
      <c r="DJ12" s="626"/>
      <c r="DK12" s="626"/>
      <c r="DL12" s="626"/>
      <c r="DM12" s="626"/>
      <c r="DN12" s="626"/>
      <c r="DO12" s="626"/>
      <c r="DP12" s="627"/>
      <c r="DQ12" s="634">
        <v>622954</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31853</v>
      </c>
      <c r="S13" s="626"/>
      <c r="T13" s="626"/>
      <c r="U13" s="626"/>
      <c r="V13" s="626"/>
      <c r="W13" s="626"/>
      <c r="X13" s="626"/>
      <c r="Y13" s="627"/>
      <c r="Z13" s="628">
        <v>0.2</v>
      </c>
      <c r="AA13" s="628"/>
      <c r="AB13" s="628"/>
      <c r="AC13" s="628"/>
      <c r="AD13" s="629">
        <v>31853</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1938111</v>
      </c>
      <c r="BH13" s="626"/>
      <c r="BI13" s="626"/>
      <c r="BJ13" s="626"/>
      <c r="BK13" s="626"/>
      <c r="BL13" s="626"/>
      <c r="BM13" s="626"/>
      <c r="BN13" s="627"/>
      <c r="BO13" s="628">
        <v>56</v>
      </c>
      <c r="BP13" s="628"/>
      <c r="BQ13" s="628"/>
      <c r="BR13" s="628"/>
      <c r="BS13" s="634">
        <v>340074</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2444084</v>
      </c>
      <c r="CS13" s="626"/>
      <c r="CT13" s="626"/>
      <c r="CU13" s="626"/>
      <c r="CV13" s="626"/>
      <c r="CW13" s="626"/>
      <c r="CX13" s="626"/>
      <c r="CY13" s="627"/>
      <c r="CZ13" s="628">
        <v>13.6</v>
      </c>
      <c r="DA13" s="628"/>
      <c r="DB13" s="628"/>
      <c r="DC13" s="628"/>
      <c r="DD13" s="634">
        <v>910604</v>
      </c>
      <c r="DE13" s="626"/>
      <c r="DF13" s="626"/>
      <c r="DG13" s="626"/>
      <c r="DH13" s="626"/>
      <c r="DI13" s="626"/>
      <c r="DJ13" s="626"/>
      <c r="DK13" s="626"/>
      <c r="DL13" s="626"/>
      <c r="DM13" s="626"/>
      <c r="DN13" s="626"/>
      <c r="DO13" s="626"/>
      <c r="DP13" s="627"/>
      <c r="DQ13" s="634">
        <v>1715600</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81093</v>
      </c>
      <c r="BH14" s="626"/>
      <c r="BI14" s="626"/>
      <c r="BJ14" s="626"/>
      <c r="BK14" s="626"/>
      <c r="BL14" s="626"/>
      <c r="BM14" s="626"/>
      <c r="BN14" s="627"/>
      <c r="BO14" s="628">
        <v>2.2999999999999998</v>
      </c>
      <c r="BP14" s="628"/>
      <c r="BQ14" s="628"/>
      <c r="BR14" s="628"/>
      <c r="BS14" s="634" t="s">
        <v>113</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722594</v>
      </c>
      <c r="CS14" s="626"/>
      <c r="CT14" s="626"/>
      <c r="CU14" s="626"/>
      <c r="CV14" s="626"/>
      <c r="CW14" s="626"/>
      <c r="CX14" s="626"/>
      <c r="CY14" s="627"/>
      <c r="CZ14" s="628">
        <v>4</v>
      </c>
      <c r="DA14" s="628"/>
      <c r="DB14" s="628"/>
      <c r="DC14" s="628"/>
      <c r="DD14" s="634">
        <v>105559</v>
      </c>
      <c r="DE14" s="626"/>
      <c r="DF14" s="626"/>
      <c r="DG14" s="626"/>
      <c r="DH14" s="626"/>
      <c r="DI14" s="626"/>
      <c r="DJ14" s="626"/>
      <c r="DK14" s="626"/>
      <c r="DL14" s="626"/>
      <c r="DM14" s="626"/>
      <c r="DN14" s="626"/>
      <c r="DO14" s="626"/>
      <c r="DP14" s="627"/>
      <c r="DQ14" s="634">
        <v>603921</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6318</v>
      </c>
      <c r="S15" s="626"/>
      <c r="T15" s="626"/>
      <c r="U15" s="626"/>
      <c r="V15" s="626"/>
      <c r="W15" s="626"/>
      <c r="X15" s="626"/>
      <c r="Y15" s="627"/>
      <c r="Z15" s="628">
        <v>0</v>
      </c>
      <c r="AA15" s="628"/>
      <c r="AB15" s="628"/>
      <c r="AC15" s="628"/>
      <c r="AD15" s="629">
        <v>6318</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158319</v>
      </c>
      <c r="BH15" s="626"/>
      <c r="BI15" s="626"/>
      <c r="BJ15" s="626"/>
      <c r="BK15" s="626"/>
      <c r="BL15" s="626"/>
      <c r="BM15" s="626"/>
      <c r="BN15" s="627"/>
      <c r="BO15" s="628">
        <v>4.5999999999999996</v>
      </c>
      <c r="BP15" s="628"/>
      <c r="BQ15" s="628"/>
      <c r="BR15" s="628"/>
      <c r="BS15" s="634" t="s">
        <v>113</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1094280</v>
      </c>
      <c r="CS15" s="626"/>
      <c r="CT15" s="626"/>
      <c r="CU15" s="626"/>
      <c r="CV15" s="626"/>
      <c r="CW15" s="626"/>
      <c r="CX15" s="626"/>
      <c r="CY15" s="627"/>
      <c r="CZ15" s="628">
        <v>6.1</v>
      </c>
      <c r="DA15" s="628"/>
      <c r="DB15" s="628"/>
      <c r="DC15" s="628"/>
      <c r="DD15" s="634">
        <v>62878</v>
      </c>
      <c r="DE15" s="626"/>
      <c r="DF15" s="626"/>
      <c r="DG15" s="626"/>
      <c r="DH15" s="626"/>
      <c r="DI15" s="626"/>
      <c r="DJ15" s="626"/>
      <c r="DK15" s="626"/>
      <c r="DL15" s="626"/>
      <c r="DM15" s="626"/>
      <c r="DN15" s="626"/>
      <c r="DO15" s="626"/>
      <c r="DP15" s="627"/>
      <c r="DQ15" s="634">
        <v>943362</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7861237</v>
      </c>
      <c r="S16" s="626"/>
      <c r="T16" s="626"/>
      <c r="U16" s="626"/>
      <c r="V16" s="626"/>
      <c r="W16" s="626"/>
      <c r="X16" s="626"/>
      <c r="Y16" s="627"/>
      <c r="Z16" s="628">
        <v>41</v>
      </c>
      <c r="AA16" s="628"/>
      <c r="AB16" s="628"/>
      <c r="AC16" s="628"/>
      <c r="AD16" s="629">
        <v>7021105</v>
      </c>
      <c r="AE16" s="629"/>
      <c r="AF16" s="629"/>
      <c r="AG16" s="629"/>
      <c r="AH16" s="629"/>
      <c r="AI16" s="629"/>
      <c r="AJ16" s="629"/>
      <c r="AK16" s="629"/>
      <c r="AL16" s="630">
        <v>62.8</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v>4</v>
      </c>
      <c r="BH16" s="626"/>
      <c r="BI16" s="626"/>
      <c r="BJ16" s="626"/>
      <c r="BK16" s="626"/>
      <c r="BL16" s="626"/>
      <c r="BM16" s="626"/>
      <c r="BN16" s="627"/>
      <c r="BO16" s="628">
        <v>0</v>
      </c>
      <c r="BP16" s="628"/>
      <c r="BQ16" s="628"/>
      <c r="BR16" s="628"/>
      <c r="BS16" s="634" t="s">
        <v>113</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247854</v>
      </c>
      <c r="CS16" s="626"/>
      <c r="CT16" s="626"/>
      <c r="CU16" s="626"/>
      <c r="CV16" s="626"/>
      <c r="CW16" s="626"/>
      <c r="CX16" s="626"/>
      <c r="CY16" s="627"/>
      <c r="CZ16" s="628">
        <v>1.4</v>
      </c>
      <c r="DA16" s="628"/>
      <c r="DB16" s="628"/>
      <c r="DC16" s="628"/>
      <c r="DD16" s="634" t="s">
        <v>113</v>
      </c>
      <c r="DE16" s="626"/>
      <c r="DF16" s="626"/>
      <c r="DG16" s="626"/>
      <c r="DH16" s="626"/>
      <c r="DI16" s="626"/>
      <c r="DJ16" s="626"/>
      <c r="DK16" s="626"/>
      <c r="DL16" s="626"/>
      <c r="DM16" s="626"/>
      <c r="DN16" s="626"/>
      <c r="DO16" s="626"/>
      <c r="DP16" s="627"/>
      <c r="DQ16" s="634">
        <v>29385</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7021105</v>
      </c>
      <c r="S17" s="626"/>
      <c r="T17" s="626"/>
      <c r="U17" s="626"/>
      <c r="V17" s="626"/>
      <c r="W17" s="626"/>
      <c r="X17" s="626"/>
      <c r="Y17" s="627"/>
      <c r="Z17" s="628">
        <v>36.700000000000003</v>
      </c>
      <c r="AA17" s="628"/>
      <c r="AB17" s="628"/>
      <c r="AC17" s="628"/>
      <c r="AD17" s="629">
        <v>7021105</v>
      </c>
      <c r="AE17" s="629"/>
      <c r="AF17" s="629"/>
      <c r="AG17" s="629"/>
      <c r="AH17" s="629"/>
      <c r="AI17" s="629"/>
      <c r="AJ17" s="629"/>
      <c r="AK17" s="629"/>
      <c r="AL17" s="630">
        <v>62.8</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2957708</v>
      </c>
      <c r="CS17" s="626"/>
      <c r="CT17" s="626"/>
      <c r="CU17" s="626"/>
      <c r="CV17" s="626"/>
      <c r="CW17" s="626"/>
      <c r="CX17" s="626"/>
      <c r="CY17" s="627"/>
      <c r="CZ17" s="628">
        <v>16.5</v>
      </c>
      <c r="DA17" s="628"/>
      <c r="DB17" s="628"/>
      <c r="DC17" s="628"/>
      <c r="DD17" s="634" t="s">
        <v>113</v>
      </c>
      <c r="DE17" s="626"/>
      <c r="DF17" s="626"/>
      <c r="DG17" s="626"/>
      <c r="DH17" s="626"/>
      <c r="DI17" s="626"/>
      <c r="DJ17" s="626"/>
      <c r="DK17" s="626"/>
      <c r="DL17" s="626"/>
      <c r="DM17" s="626"/>
      <c r="DN17" s="626"/>
      <c r="DO17" s="626"/>
      <c r="DP17" s="627"/>
      <c r="DQ17" s="634">
        <v>2891653</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840132</v>
      </c>
      <c r="S18" s="626"/>
      <c r="T18" s="626"/>
      <c r="U18" s="626"/>
      <c r="V18" s="626"/>
      <c r="W18" s="626"/>
      <c r="X18" s="626"/>
      <c r="Y18" s="627"/>
      <c r="Z18" s="628">
        <v>4.4000000000000004</v>
      </c>
      <c r="AA18" s="628"/>
      <c r="AB18" s="628"/>
      <c r="AC18" s="628"/>
      <c r="AD18" s="629" t="s">
        <v>113</v>
      </c>
      <c r="AE18" s="629"/>
      <c r="AF18" s="629"/>
      <c r="AG18" s="629"/>
      <c r="AH18" s="629"/>
      <c r="AI18" s="629"/>
      <c r="AJ18" s="629"/>
      <c r="AK18" s="629"/>
      <c r="AL18" s="630" t="s">
        <v>113</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17592</v>
      </c>
      <c r="BH19" s="626"/>
      <c r="BI19" s="626"/>
      <c r="BJ19" s="626"/>
      <c r="BK19" s="626"/>
      <c r="BL19" s="626"/>
      <c r="BM19" s="626"/>
      <c r="BN19" s="627"/>
      <c r="BO19" s="628">
        <v>0.5</v>
      </c>
      <c r="BP19" s="628"/>
      <c r="BQ19" s="628"/>
      <c r="BR19" s="628"/>
      <c r="BS19" s="634" t="s">
        <v>113</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11955931</v>
      </c>
      <c r="S20" s="626"/>
      <c r="T20" s="626"/>
      <c r="U20" s="626"/>
      <c r="V20" s="626"/>
      <c r="W20" s="626"/>
      <c r="X20" s="626"/>
      <c r="Y20" s="627"/>
      <c r="Z20" s="628">
        <v>62.4</v>
      </c>
      <c r="AA20" s="628"/>
      <c r="AB20" s="628"/>
      <c r="AC20" s="628"/>
      <c r="AD20" s="629">
        <v>11115799</v>
      </c>
      <c r="AE20" s="629"/>
      <c r="AF20" s="629"/>
      <c r="AG20" s="629"/>
      <c r="AH20" s="629"/>
      <c r="AI20" s="629"/>
      <c r="AJ20" s="629"/>
      <c r="AK20" s="629"/>
      <c r="AL20" s="630">
        <v>99.5</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17592</v>
      </c>
      <c r="BH20" s="626"/>
      <c r="BI20" s="626"/>
      <c r="BJ20" s="626"/>
      <c r="BK20" s="626"/>
      <c r="BL20" s="626"/>
      <c r="BM20" s="626"/>
      <c r="BN20" s="627"/>
      <c r="BO20" s="628">
        <v>0.5</v>
      </c>
      <c r="BP20" s="628"/>
      <c r="BQ20" s="628"/>
      <c r="BR20" s="628"/>
      <c r="BS20" s="634" t="s">
        <v>113</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17961080</v>
      </c>
      <c r="CS20" s="626"/>
      <c r="CT20" s="626"/>
      <c r="CU20" s="626"/>
      <c r="CV20" s="626"/>
      <c r="CW20" s="626"/>
      <c r="CX20" s="626"/>
      <c r="CY20" s="627"/>
      <c r="CZ20" s="628">
        <v>100</v>
      </c>
      <c r="DA20" s="628"/>
      <c r="DB20" s="628"/>
      <c r="DC20" s="628"/>
      <c r="DD20" s="634">
        <v>2409459</v>
      </c>
      <c r="DE20" s="626"/>
      <c r="DF20" s="626"/>
      <c r="DG20" s="626"/>
      <c r="DH20" s="626"/>
      <c r="DI20" s="626"/>
      <c r="DJ20" s="626"/>
      <c r="DK20" s="626"/>
      <c r="DL20" s="626"/>
      <c r="DM20" s="626"/>
      <c r="DN20" s="626"/>
      <c r="DO20" s="626"/>
      <c r="DP20" s="627"/>
      <c r="DQ20" s="634">
        <v>13137010</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2404</v>
      </c>
      <c r="S21" s="626"/>
      <c r="T21" s="626"/>
      <c r="U21" s="626"/>
      <c r="V21" s="626"/>
      <c r="W21" s="626"/>
      <c r="X21" s="626"/>
      <c r="Y21" s="627"/>
      <c r="Z21" s="628">
        <v>0</v>
      </c>
      <c r="AA21" s="628"/>
      <c r="AB21" s="628"/>
      <c r="AC21" s="628"/>
      <c r="AD21" s="629">
        <v>2404</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17592</v>
      </c>
      <c r="BH21" s="626"/>
      <c r="BI21" s="626"/>
      <c r="BJ21" s="626"/>
      <c r="BK21" s="626"/>
      <c r="BL21" s="626"/>
      <c r="BM21" s="626"/>
      <c r="BN21" s="627"/>
      <c r="BO21" s="628">
        <v>0.5</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149605</v>
      </c>
      <c r="S22" s="626"/>
      <c r="T22" s="626"/>
      <c r="U22" s="626"/>
      <c r="V22" s="626"/>
      <c r="W22" s="626"/>
      <c r="X22" s="626"/>
      <c r="Y22" s="627"/>
      <c r="Z22" s="628">
        <v>0.8</v>
      </c>
      <c r="AA22" s="628"/>
      <c r="AB22" s="628"/>
      <c r="AC22" s="628"/>
      <c r="AD22" s="629" t="s">
        <v>113</v>
      </c>
      <c r="AE22" s="629"/>
      <c r="AF22" s="629"/>
      <c r="AG22" s="629"/>
      <c r="AH22" s="629"/>
      <c r="AI22" s="629"/>
      <c r="AJ22" s="629"/>
      <c r="AK22" s="629"/>
      <c r="AL22" s="630" t="s">
        <v>113</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336905</v>
      </c>
      <c r="S23" s="626"/>
      <c r="T23" s="626"/>
      <c r="U23" s="626"/>
      <c r="V23" s="626"/>
      <c r="W23" s="626"/>
      <c r="X23" s="626"/>
      <c r="Y23" s="627"/>
      <c r="Z23" s="628">
        <v>1.8</v>
      </c>
      <c r="AA23" s="628"/>
      <c r="AB23" s="628"/>
      <c r="AC23" s="628"/>
      <c r="AD23" s="629">
        <v>41790</v>
      </c>
      <c r="AE23" s="629"/>
      <c r="AF23" s="629"/>
      <c r="AG23" s="629"/>
      <c r="AH23" s="629"/>
      <c r="AI23" s="629"/>
      <c r="AJ23" s="629"/>
      <c r="AK23" s="629"/>
      <c r="AL23" s="630">
        <v>0.4</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82603</v>
      </c>
      <c r="S24" s="626"/>
      <c r="T24" s="626"/>
      <c r="U24" s="626"/>
      <c r="V24" s="626"/>
      <c r="W24" s="626"/>
      <c r="X24" s="626"/>
      <c r="Y24" s="627"/>
      <c r="Z24" s="628">
        <v>0.4</v>
      </c>
      <c r="AA24" s="628"/>
      <c r="AB24" s="628"/>
      <c r="AC24" s="628"/>
      <c r="AD24" s="629" t="s">
        <v>113</v>
      </c>
      <c r="AE24" s="629"/>
      <c r="AF24" s="629"/>
      <c r="AG24" s="629"/>
      <c r="AH24" s="629"/>
      <c r="AI24" s="629"/>
      <c r="AJ24" s="629"/>
      <c r="AK24" s="629"/>
      <c r="AL24" s="630" t="s">
        <v>113</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7185625</v>
      </c>
      <c r="CS24" s="615"/>
      <c r="CT24" s="615"/>
      <c r="CU24" s="615"/>
      <c r="CV24" s="615"/>
      <c r="CW24" s="615"/>
      <c r="CX24" s="615"/>
      <c r="CY24" s="616"/>
      <c r="CZ24" s="652">
        <v>40</v>
      </c>
      <c r="DA24" s="653"/>
      <c r="DB24" s="653"/>
      <c r="DC24" s="654"/>
      <c r="DD24" s="651">
        <v>5998253</v>
      </c>
      <c r="DE24" s="615"/>
      <c r="DF24" s="615"/>
      <c r="DG24" s="615"/>
      <c r="DH24" s="615"/>
      <c r="DI24" s="615"/>
      <c r="DJ24" s="615"/>
      <c r="DK24" s="616"/>
      <c r="DL24" s="651">
        <v>5995123</v>
      </c>
      <c r="DM24" s="615"/>
      <c r="DN24" s="615"/>
      <c r="DO24" s="615"/>
      <c r="DP24" s="615"/>
      <c r="DQ24" s="615"/>
      <c r="DR24" s="615"/>
      <c r="DS24" s="615"/>
      <c r="DT24" s="615"/>
      <c r="DU24" s="615"/>
      <c r="DV24" s="616"/>
      <c r="DW24" s="619">
        <v>51.4</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1247580</v>
      </c>
      <c r="S25" s="626"/>
      <c r="T25" s="626"/>
      <c r="U25" s="626"/>
      <c r="V25" s="626"/>
      <c r="W25" s="626"/>
      <c r="X25" s="626"/>
      <c r="Y25" s="627"/>
      <c r="Z25" s="628">
        <v>6.5</v>
      </c>
      <c r="AA25" s="628"/>
      <c r="AB25" s="628"/>
      <c r="AC25" s="628"/>
      <c r="AD25" s="629" t="s">
        <v>113</v>
      </c>
      <c r="AE25" s="629"/>
      <c r="AF25" s="629"/>
      <c r="AG25" s="629"/>
      <c r="AH25" s="629"/>
      <c r="AI25" s="629"/>
      <c r="AJ25" s="629"/>
      <c r="AK25" s="629"/>
      <c r="AL25" s="630" t="s">
        <v>113</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2434625</v>
      </c>
      <c r="CS25" s="657"/>
      <c r="CT25" s="657"/>
      <c r="CU25" s="657"/>
      <c r="CV25" s="657"/>
      <c r="CW25" s="657"/>
      <c r="CX25" s="657"/>
      <c r="CY25" s="658"/>
      <c r="CZ25" s="659">
        <v>13.6</v>
      </c>
      <c r="DA25" s="660"/>
      <c r="DB25" s="660"/>
      <c r="DC25" s="661"/>
      <c r="DD25" s="634">
        <v>2343093</v>
      </c>
      <c r="DE25" s="657"/>
      <c r="DF25" s="657"/>
      <c r="DG25" s="657"/>
      <c r="DH25" s="657"/>
      <c r="DI25" s="657"/>
      <c r="DJ25" s="657"/>
      <c r="DK25" s="658"/>
      <c r="DL25" s="634">
        <v>2343083</v>
      </c>
      <c r="DM25" s="657"/>
      <c r="DN25" s="657"/>
      <c r="DO25" s="657"/>
      <c r="DP25" s="657"/>
      <c r="DQ25" s="657"/>
      <c r="DR25" s="657"/>
      <c r="DS25" s="657"/>
      <c r="DT25" s="657"/>
      <c r="DU25" s="657"/>
      <c r="DV25" s="658"/>
      <c r="DW25" s="630">
        <v>20.100000000000001</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1694860</v>
      </c>
      <c r="CS26" s="626"/>
      <c r="CT26" s="626"/>
      <c r="CU26" s="626"/>
      <c r="CV26" s="626"/>
      <c r="CW26" s="626"/>
      <c r="CX26" s="626"/>
      <c r="CY26" s="627"/>
      <c r="CZ26" s="659">
        <v>9.4</v>
      </c>
      <c r="DA26" s="660"/>
      <c r="DB26" s="660"/>
      <c r="DC26" s="661"/>
      <c r="DD26" s="634">
        <v>1611848</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1189363</v>
      </c>
      <c r="S27" s="626"/>
      <c r="T27" s="626"/>
      <c r="U27" s="626"/>
      <c r="V27" s="626"/>
      <c r="W27" s="626"/>
      <c r="X27" s="626"/>
      <c r="Y27" s="627"/>
      <c r="Z27" s="628">
        <v>6.2</v>
      </c>
      <c r="AA27" s="628"/>
      <c r="AB27" s="628"/>
      <c r="AC27" s="628"/>
      <c r="AD27" s="629" t="s">
        <v>113</v>
      </c>
      <c r="AE27" s="629"/>
      <c r="AF27" s="629"/>
      <c r="AG27" s="629"/>
      <c r="AH27" s="629"/>
      <c r="AI27" s="629"/>
      <c r="AJ27" s="629"/>
      <c r="AK27" s="629"/>
      <c r="AL27" s="630" t="s">
        <v>113</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3463685</v>
      </c>
      <c r="BH27" s="626"/>
      <c r="BI27" s="626"/>
      <c r="BJ27" s="626"/>
      <c r="BK27" s="626"/>
      <c r="BL27" s="626"/>
      <c r="BM27" s="626"/>
      <c r="BN27" s="627"/>
      <c r="BO27" s="628">
        <v>100</v>
      </c>
      <c r="BP27" s="628"/>
      <c r="BQ27" s="628"/>
      <c r="BR27" s="628"/>
      <c r="BS27" s="634">
        <v>340074</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1793292</v>
      </c>
      <c r="CS27" s="657"/>
      <c r="CT27" s="657"/>
      <c r="CU27" s="657"/>
      <c r="CV27" s="657"/>
      <c r="CW27" s="657"/>
      <c r="CX27" s="657"/>
      <c r="CY27" s="658"/>
      <c r="CZ27" s="659">
        <v>10</v>
      </c>
      <c r="DA27" s="660"/>
      <c r="DB27" s="660"/>
      <c r="DC27" s="661"/>
      <c r="DD27" s="634">
        <v>763507</v>
      </c>
      <c r="DE27" s="657"/>
      <c r="DF27" s="657"/>
      <c r="DG27" s="657"/>
      <c r="DH27" s="657"/>
      <c r="DI27" s="657"/>
      <c r="DJ27" s="657"/>
      <c r="DK27" s="658"/>
      <c r="DL27" s="634">
        <v>760387</v>
      </c>
      <c r="DM27" s="657"/>
      <c r="DN27" s="657"/>
      <c r="DO27" s="657"/>
      <c r="DP27" s="657"/>
      <c r="DQ27" s="657"/>
      <c r="DR27" s="657"/>
      <c r="DS27" s="657"/>
      <c r="DT27" s="657"/>
      <c r="DU27" s="657"/>
      <c r="DV27" s="658"/>
      <c r="DW27" s="630">
        <v>6.5</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246314</v>
      </c>
      <c r="S28" s="626"/>
      <c r="T28" s="626"/>
      <c r="U28" s="626"/>
      <c r="V28" s="626"/>
      <c r="W28" s="626"/>
      <c r="X28" s="626"/>
      <c r="Y28" s="627"/>
      <c r="Z28" s="628">
        <v>1.3</v>
      </c>
      <c r="AA28" s="628"/>
      <c r="AB28" s="628"/>
      <c r="AC28" s="628"/>
      <c r="AD28" s="629">
        <v>12886</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2957708</v>
      </c>
      <c r="CS28" s="626"/>
      <c r="CT28" s="626"/>
      <c r="CU28" s="626"/>
      <c r="CV28" s="626"/>
      <c r="CW28" s="626"/>
      <c r="CX28" s="626"/>
      <c r="CY28" s="627"/>
      <c r="CZ28" s="659">
        <v>16.5</v>
      </c>
      <c r="DA28" s="660"/>
      <c r="DB28" s="660"/>
      <c r="DC28" s="661"/>
      <c r="DD28" s="634">
        <v>2891653</v>
      </c>
      <c r="DE28" s="626"/>
      <c r="DF28" s="626"/>
      <c r="DG28" s="626"/>
      <c r="DH28" s="626"/>
      <c r="DI28" s="626"/>
      <c r="DJ28" s="626"/>
      <c r="DK28" s="627"/>
      <c r="DL28" s="634">
        <v>2891653</v>
      </c>
      <c r="DM28" s="626"/>
      <c r="DN28" s="626"/>
      <c r="DO28" s="626"/>
      <c r="DP28" s="626"/>
      <c r="DQ28" s="626"/>
      <c r="DR28" s="626"/>
      <c r="DS28" s="626"/>
      <c r="DT28" s="626"/>
      <c r="DU28" s="626"/>
      <c r="DV28" s="627"/>
      <c r="DW28" s="630">
        <v>24.8</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307617</v>
      </c>
      <c r="S29" s="626"/>
      <c r="T29" s="626"/>
      <c r="U29" s="626"/>
      <c r="V29" s="626"/>
      <c r="W29" s="626"/>
      <c r="X29" s="626"/>
      <c r="Y29" s="627"/>
      <c r="Z29" s="628">
        <v>1.6</v>
      </c>
      <c r="AA29" s="628"/>
      <c r="AB29" s="628"/>
      <c r="AC29" s="628"/>
      <c r="AD29" s="629" t="s">
        <v>113</v>
      </c>
      <c r="AE29" s="629"/>
      <c r="AF29" s="629"/>
      <c r="AG29" s="629"/>
      <c r="AH29" s="629"/>
      <c r="AI29" s="629"/>
      <c r="AJ29" s="629"/>
      <c r="AK29" s="629"/>
      <c r="AL29" s="630" t="s">
        <v>113</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2957708</v>
      </c>
      <c r="CS29" s="657"/>
      <c r="CT29" s="657"/>
      <c r="CU29" s="657"/>
      <c r="CV29" s="657"/>
      <c r="CW29" s="657"/>
      <c r="CX29" s="657"/>
      <c r="CY29" s="658"/>
      <c r="CZ29" s="659">
        <v>16.5</v>
      </c>
      <c r="DA29" s="660"/>
      <c r="DB29" s="660"/>
      <c r="DC29" s="661"/>
      <c r="DD29" s="634">
        <v>2891653</v>
      </c>
      <c r="DE29" s="657"/>
      <c r="DF29" s="657"/>
      <c r="DG29" s="657"/>
      <c r="DH29" s="657"/>
      <c r="DI29" s="657"/>
      <c r="DJ29" s="657"/>
      <c r="DK29" s="658"/>
      <c r="DL29" s="634">
        <v>2891653</v>
      </c>
      <c r="DM29" s="657"/>
      <c r="DN29" s="657"/>
      <c r="DO29" s="657"/>
      <c r="DP29" s="657"/>
      <c r="DQ29" s="657"/>
      <c r="DR29" s="657"/>
      <c r="DS29" s="657"/>
      <c r="DT29" s="657"/>
      <c r="DU29" s="657"/>
      <c r="DV29" s="658"/>
      <c r="DW29" s="630">
        <v>24.8</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925057</v>
      </c>
      <c r="S30" s="626"/>
      <c r="T30" s="626"/>
      <c r="U30" s="626"/>
      <c r="V30" s="626"/>
      <c r="W30" s="626"/>
      <c r="X30" s="626"/>
      <c r="Y30" s="627"/>
      <c r="Z30" s="628">
        <v>4.8</v>
      </c>
      <c r="AA30" s="628"/>
      <c r="AB30" s="628"/>
      <c r="AC30" s="628"/>
      <c r="AD30" s="629" t="s">
        <v>113</v>
      </c>
      <c r="AE30" s="629"/>
      <c r="AF30" s="629"/>
      <c r="AG30" s="629"/>
      <c r="AH30" s="629"/>
      <c r="AI30" s="629"/>
      <c r="AJ30" s="629"/>
      <c r="AK30" s="629"/>
      <c r="AL30" s="630" t="s">
        <v>113</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99.5</v>
      </c>
      <c r="BH30" s="684"/>
      <c r="BI30" s="684"/>
      <c r="BJ30" s="684"/>
      <c r="BK30" s="684"/>
      <c r="BL30" s="684"/>
      <c r="BM30" s="620">
        <v>98.1</v>
      </c>
      <c r="BN30" s="684"/>
      <c r="BO30" s="684"/>
      <c r="BP30" s="684"/>
      <c r="BQ30" s="685"/>
      <c r="BR30" s="683">
        <v>99.6</v>
      </c>
      <c r="BS30" s="684"/>
      <c r="BT30" s="684"/>
      <c r="BU30" s="684"/>
      <c r="BV30" s="684"/>
      <c r="BW30" s="684"/>
      <c r="BX30" s="620">
        <v>98.2</v>
      </c>
      <c r="BY30" s="684"/>
      <c r="BZ30" s="684"/>
      <c r="CA30" s="684"/>
      <c r="CB30" s="685"/>
      <c r="CD30" s="688"/>
      <c r="CE30" s="689"/>
      <c r="CF30" s="639" t="s">
        <v>292</v>
      </c>
      <c r="CG30" s="640"/>
      <c r="CH30" s="640"/>
      <c r="CI30" s="640"/>
      <c r="CJ30" s="640"/>
      <c r="CK30" s="640"/>
      <c r="CL30" s="640"/>
      <c r="CM30" s="640"/>
      <c r="CN30" s="640"/>
      <c r="CO30" s="640"/>
      <c r="CP30" s="640"/>
      <c r="CQ30" s="641"/>
      <c r="CR30" s="625">
        <v>2793964</v>
      </c>
      <c r="CS30" s="626"/>
      <c r="CT30" s="626"/>
      <c r="CU30" s="626"/>
      <c r="CV30" s="626"/>
      <c r="CW30" s="626"/>
      <c r="CX30" s="626"/>
      <c r="CY30" s="627"/>
      <c r="CZ30" s="659">
        <v>15.6</v>
      </c>
      <c r="DA30" s="660"/>
      <c r="DB30" s="660"/>
      <c r="DC30" s="661"/>
      <c r="DD30" s="634">
        <v>2731370</v>
      </c>
      <c r="DE30" s="626"/>
      <c r="DF30" s="626"/>
      <c r="DG30" s="626"/>
      <c r="DH30" s="626"/>
      <c r="DI30" s="626"/>
      <c r="DJ30" s="626"/>
      <c r="DK30" s="627"/>
      <c r="DL30" s="634">
        <v>2731370</v>
      </c>
      <c r="DM30" s="626"/>
      <c r="DN30" s="626"/>
      <c r="DO30" s="626"/>
      <c r="DP30" s="626"/>
      <c r="DQ30" s="626"/>
      <c r="DR30" s="626"/>
      <c r="DS30" s="626"/>
      <c r="DT30" s="626"/>
      <c r="DU30" s="626"/>
      <c r="DV30" s="627"/>
      <c r="DW30" s="630">
        <v>23.4</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956354</v>
      </c>
      <c r="S31" s="626"/>
      <c r="T31" s="626"/>
      <c r="U31" s="626"/>
      <c r="V31" s="626"/>
      <c r="W31" s="626"/>
      <c r="X31" s="626"/>
      <c r="Y31" s="627"/>
      <c r="Z31" s="628">
        <v>5</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99.6</v>
      </c>
      <c r="BH31" s="657"/>
      <c r="BI31" s="657"/>
      <c r="BJ31" s="657"/>
      <c r="BK31" s="657"/>
      <c r="BL31" s="657"/>
      <c r="BM31" s="631">
        <v>98.7</v>
      </c>
      <c r="BN31" s="681"/>
      <c r="BO31" s="681"/>
      <c r="BP31" s="681"/>
      <c r="BQ31" s="682"/>
      <c r="BR31" s="680">
        <v>99.7</v>
      </c>
      <c r="BS31" s="657"/>
      <c r="BT31" s="657"/>
      <c r="BU31" s="657"/>
      <c r="BV31" s="657"/>
      <c r="BW31" s="657"/>
      <c r="BX31" s="631">
        <v>98.7</v>
      </c>
      <c r="BY31" s="681"/>
      <c r="BZ31" s="681"/>
      <c r="CA31" s="681"/>
      <c r="CB31" s="682"/>
      <c r="CD31" s="688"/>
      <c r="CE31" s="689"/>
      <c r="CF31" s="639" t="s">
        <v>296</v>
      </c>
      <c r="CG31" s="640"/>
      <c r="CH31" s="640"/>
      <c r="CI31" s="640"/>
      <c r="CJ31" s="640"/>
      <c r="CK31" s="640"/>
      <c r="CL31" s="640"/>
      <c r="CM31" s="640"/>
      <c r="CN31" s="640"/>
      <c r="CO31" s="640"/>
      <c r="CP31" s="640"/>
      <c r="CQ31" s="641"/>
      <c r="CR31" s="625">
        <v>163744</v>
      </c>
      <c r="CS31" s="657"/>
      <c r="CT31" s="657"/>
      <c r="CU31" s="657"/>
      <c r="CV31" s="657"/>
      <c r="CW31" s="657"/>
      <c r="CX31" s="657"/>
      <c r="CY31" s="658"/>
      <c r="CZ31" s="659">
        <v>0.9</v>
      </c>
      <c r="DA31" s="660"/>
      <c r="DB31" s="660"/>
      <c r="DC31" s="661"/>
      <c r="DD31" s="634">
        <v>160283</v>
      </c>
      <c r="DE31" s="657"/>
      <c r="DF31" s="657"/>
      <c r="DG31" s="657"/>
      <c r="DH31" s="657"/>
      <c r="DI31" s="657"/>
      <c r="DJ31" s="657"/>
      <c r="DK31" s="658"/>
      <c r="DL31" s="634">
        <v>160283</v>
      </c>
      <c r="DM31" s="657"/>
      <c r="DN31" s="657"/>
      <c r="DO31" s="657"/>
      <c r="DP31" s="657"/>
      <c r="DQ31" s="657"/>
      <c r="DR31" s="657"/>
      <c r="DS31" s="657"/>
      <c r="DT31" s="657"/>
      <c r="DU31" s="657"/>
      <c r="DV31" s="658"/>
      <c r="DW31" s="630">
        <v>1.4</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552311</v>
      </c>
      <c r="S32" s="626"/>
      <c r="T32" s="626"/>
      <c r="U32" s="626"/>
      <c r="V32" s="626"/>
      <c r="W32" s="626"/>
      <c r="X32" s="626"/>
      <c r="Y32" s="627"/>
      <c r="Z32" s="628">
        <v>2.9</v>
      </c>
      <c r="AA32" s="628"/>
      <c r="AB32" s="628"/>
      <c r="AC32" s="628"/>
      <c r="AD32" s="629" t="s">
        <v>113</v>
      </c>
      <c r="AE32" s="629"/>
      <c r="AF32" s="629"/>
      <c r="AG32" s="629"/>
      <c r="AH32" s="629"/>
      <c r="AI32" s="629"/>
      <c r="AJ32" s="629"/>
      <c r="AK32" s="629"/>
      <c r="AL32" s="630" t="s">
        <v>113</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99.5</v>
      </c>
      <c r="BH32" s="693"/>
      <c r="BI32" s="693"/>
      <c r="BJ32" s="693"/>
      <c r="BK32" s="693"/>
      <c r="BL32" s="693"/>
      <c r="BM32" s="694">
        <v>97.6</v>
      </c>
      <c r="BN32" s="693"/>
      <c r="BO32" s="693"/>
      <c r="BP32" s="693"/>
      <c r="BQ32" s="695"/>
      <c r="BR32" s="692">
        <v>99.4</v>
      </c>
      <c r="BS32" s="693"/>
      <c r="BT32" s="693"/>
      <c r="BU32" s="693"/>
      <c r="BV32" s="693"/>
      <c r="BW32" s="693"/>
      <c r="BX32" s="694">
        <v>97.6</v>
      </c>
      <c r="BY32" s="693"/>
      <c r="BZ32" s="693"/>
      <c r="CA32" s="693"/>
      <c r="CB32" s="695"/>
      <c r="CD32" s="690"/>
      <c r="CE32" s="691"/>
      <c r="CF32" s="639" t="s">
        <v>299</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1199258</v>
      </c>
      <c r="S33" s="626"/>
      <c r="T33" s="626"/>
      <c r="U33" s="626"/>
      <c r="V33" s="626"/>
      <c r="W33" s="626"/>
      <c r="X33" s="626"/>
      <c r="Y33" s="627"/>
      <c r="Z33" s="628">
        <v>6.3</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8118142</v>
      </c>
      <c r="CS33" s="657"/>
      <c r="CT33" s="657"/>
      <c r="CU33" s="657"/>
      <c r="CV33" s="657"/>
      <c r="CW33" s="657"/>
      <c r="CX33" s="657"/>
      <c r="CY33" s="658"/>
      <c r="CZ33" s="659">
        <v>45.2</v>
      </c>
      <c r="DA33" s="660"/>
      <c r="DB33" s="660"/>
      <c r="DC33" s="661"/>
      <c r="DD33" s="634">
        <v>6367490</v>
      </c>
      <c r="DE33" s="657"/>
      <c r="DF33" s="657"/>
      <c r="DG33" s="657"/>
      <c r="DH33" s="657"/>
      <c r="DI33" s="657"/>
      <c r="DJ33" s="657"/>
      <c r="DK33" s="658"/>
      <c r="DL33" s="634">
        <v>4333906</v>
      </c>
      <c r="DM33" s="657"/>
      <c r="DN33" s="657"/>
      <c r="DO33" s="657"/>
      <c r="DP33" s="657"/>
      <c r="DQ33" s="657"/>
      <c r="DR33" s="657"/>
      <c r="DS33" s="657"/>
      <c r="DT33" s="657"/>
      <c r="DU33" s="657"/>
      <c r="DV33" s="658"/>
      <c r="DW33" s="630">
        <v>37.200000000000003</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2666529</v>
      </c>
      <c r="CS34" s="626"/>
      <c r="CT34" s="626"/>
      <c r="CU34" s="626"/>
      <c r="CV34" s="626"/>
      <c r="CW34" s="626"/>
      <c r="CX34" s="626"/>
      <c r="CY34" s="627"/>
      <c r="CZ34" s="659">
        <v>14.8</v>
      </c>
      <c r="DA34" s="660"/>
      <c r="DB34" s="660"/>
      <c r="DC34" s="661"/>
      <c r="DD34" s="634">
        <v>2004396</v>
      </c>
      <c r="DE34" s="626"/>
      <c r="DF34" s="626"/>
      <c r="DG34" s="626"/>
      <c r="DH34" s="626"/>
      <c r="DI34" s="626"/>
      <c r="DJ34" s="626"/>
      <c r="DK34" s="627"/>
      <c r="DL34" s="634">
        <v>1659340</v>
      </c>
      <c r="DM34" s="626"/>
      <c r="DN34" s="626"/>
      <c r="DO34" s="626"/>
      <c r="DP34" s="626"/>
      <c r="DQ34" s="626"/>
      <c r="DR34" s="626"/>
      <c r="DS34" s="626"/>
      <c r="DT34" s="626"/>
      <c r="DU34" s="626"/>
      <c r="DV34" s="627"/>
      <c r="DW34" s="630">
        <v>14.2</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488858</v>
      </c>
      <c r="S35" s="626"/>
      <c r="T35" s="626"/>
      <c r="U35" s="626"/>
      <c r="V35" s="626"/>
      <c r="W35" s="626"/>
      <c r="X35" s="626"/>
      <c r="Y35" s="627"/>
      <c r="Z35" s="628">
        <v>2.6</v>
      </c>
      <c r="AA35" s="628"/>
      <c r="AB35" s="628"/>
      <c r="AC35" s="628"/>
      <c r="AD35" s="629" t="s">
        <v>113</v>
      </c>
      <c r="AE35" s="629"/>
      <c r="AF35" s="629"/>
      <c r="AG35" s="629"/>
      <c r="AH35" s="629"/>
      <c r="AI35" s="629"/>
      <c r="AJ35" s="629"/>
      <c r="AK35" s="629"/>
      <c r="AL35" s="630" t="s">
        <v>113</v>
      </c>
      <c r="AM35" s="631"/>
      <c r="AN35" s="631"/>
      <c r="AO35" s="632"/>
      <c r="AP35" s="188"/>
      <c r="AQ35" s="636" t="s">
        <v>307</v>
      </c>
      <c r="AR35" s="637"/>
      <c r="AS35" s="637"/>
      <c r="AT35" s="637"/>
      <c r="AU35" s="637"/>
      <c r="AV35" s="637"/>
      <c r="AW35" s="637"/>
      <c r="AX35" s="637"/>
      <c r="AY35" s="638"/>
      <c r="AZ35" s="614">
        <v>2344528</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35185</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599139</v>
      </c>
      <c r="CS35" s="657"/>
      <c r="CT35" s="657"/>
      <c r="CU35" s="657"/>
      <c r="CV35" s="657"/>
      <c r="CW35" s="657"/>
      <c r="CX35" s="657"/>
      <c r="CY35" s="658"/>
      <c r="CZ35" s="659">
        <v>3.3</v>
      </c>
      <c r="DA35" s="660"/>
      <c r="DB35" s="660"/>
      <c r="DC35" s="661"/>
      <c r="DD35" s="634">
        <v>569492</v>
      </c>
      <c r="DE35" s="657"/>
      <c r="DF35" s="657"/>
      <c r="DG35" s="657"/>
      <c r="DH35" s="657"/>
      <c r="DI35" s="657"/>
      <c r="DJ35" s="657"/>
      <c r="DK35" s="658"/>
      <c r="DL35" s="634">
        <v>250881</v>
      </c>
      <c r="DM35" s="657"/>
      <c r="DN35" s="657"/>
      <c r="DO35" s="657"/>
      <c r="DP35" s="657"/>
      <c r="DQ35" s="657"/>
      <c r="DR35" s="657"/>
      <c r="DS35" s="657"/>
      <c r="DT35" s="657"/>
      <c r="DU35" s="657"/>
      <c r="DV35" s="658"/>
      <c r="DW35" s="630">
        <v>2.2000000000000002</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19151302</v>
      </c>
      <c r="S36" s="698"/>
      <c r="T36" s="698"/>
      <c r="U36" s="698"/>
      <c r="V36" s="698"/>
      <c r="W36" s="698"/>
      <c r="X36" s="698"/>
      <c r="Y36" s="699"/>
      <c r="Z36" s="700">
        <v>100</v>
      </c>
      <c r="AA36" s="700"/>
      <c r="AB36" s="700"/>
      <c r="AC36" s="700"/>
      <c r="AD36" s="701">
        <v>11172879</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1038640</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8447</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1478494</v>
      </c>
      <c r="CS36" s="626"/>
      <c r="CT36" s="626"/>
      <c r="CU36" s="626"/>
      <c r="CV36" s="626"/>
      <c r="CW36" s="626"/>
      <c r="CX36" s="626"/>
      <c r="CY36" s="627"/>
      <c r="CZ36" s="659">
        <v>8.1999999999999993</v>
      </c>
      <c r="DA36" s="660"/>
      <c r="DB36" s="660"/>
      <c r="DC36" s="661"/>
      <c r="DD36" s="634">
        <v>1192067</v>
      </c>
      <c r="DE36" s="626"/>
      <c r="DF36" s="626"/>
      <c r="DG36" s="626"/>
      <c r="DH36" s="626"/>
      <c r="DI36" s="626"/>
      <c r="DJ36" s="626"/>
      <c r="DK36" s="627"/>
      <c r="DL36" s="634">
        <v>669287</v>
      </c>
      <c r="DM36" s="626"/>
      <c r="DN36" s="626"/>
      <c r="DO36" s="626"/>
      <c r="DP36" s="626"/>
      <c r="DQ36" s="626"/>
      <c r="DR36" s="626"/>
      <c r="DS36" s="626"/>
      <c r="DT36" s="626"/>
      <c r="DU36" s="626"/>
      <c r="DV36" s="627"/>
      <c r="DW36" s="630">
        <v>5.7</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177204</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3596</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131556</v>
      </c>
      <c r="CS37" s="657"/>
      <c r="CT37" s="657"/>
      <c r="CU37" s="657"/>
      <c r="CV37" s="657"/>
      <c r="CW37" s="657"/>
      <c r="CX37" s="657"/>
      <c r="CY37" s="658"/>
      <c r="CZ37" s="659">
        <v>0.7</v>
      </c>
      <c r="DA37" s="660"/>
      <c r="DB37" s="660"/>
      <c r="DC37" s="661"/>
      <c r="DD37" s="634">
        <v>126833</v>
      </c>
      <c r="DE37" s="657"/>
      <c r="DF37" s="657"/>
      <c r="DG37" s="657"/>
      <c r="DH37" s="657"/>
      <c r="DI37" s="657"/>
      <c r="DJ37" s="657"/>
      <c r="DK37" s="658"/>
      <c r="DL37" s="634">
        <v>126833</v>
      </c>
      <c r="DM37" s="657"/>
      <c r="DN37" s="657"/>
      <c r="DO37" s="657"/>
      <c r="DP37" s="657"/>
      <c r="DQ37" s="657"/>
      <c r="DR37" s="657"/>
      <c r="DS37" s="657"/>
      <c r="DT37" s="657"/>
      <c r="DU37" s="657"/>
      <c r="DV37" s="658"/>
      <c r="DW37" s="630">
        <v>1.1000000000000001</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v>54720</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5794</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2082699</v>
      </c>
      <c r="CS38" s="626"/>
      <c r="CT38" s="626"/>
      <c r="CU38" s="626"/>
      <c r="CV38" s="626"/>
      <c r="CW38" s="626"/>
      <c r="CX38" s="626"/>
      <c r="CY38" s="627"/>
      <c r="CZ38" s="659">
        <v>11.6</v>
      </c>
      <c r="DA38" s="660"/>
      <c r="DB38" s="660"/>
      <c r="DC38" s="661"/>
      <c r="DD38" s="634">
        <v>1951069</v>
      </c>
      <c r="DE38" s="626"/>
      <c r="DF38" s="626"/>
      <c r="DG38" s="626"/>
      <c r="DH38" s="626"/>
      <c r="DI38" s="626"/>
      <c r="DJ38" s="626"/>
      <c r="DK38" s="627"/>
      <c r="DL38" s="634">
        <v>1754398</v>
      </c>
      <c r="DM38" s="626"/>
      <c r="DN38" s="626"/>
      <c r="DO38" s="626"/>
      <c r="DP38" s="626"/>
      <c r="DQ38" s="626"/>
      <c r="DR38" s="626"/>
      <c r="DS38" s="626"/>
      <c r="DT38" s="626"/>
      <c r="DU38" s="626"/>
      <c r="DV38" s="627"/>
      <c r="DW38" s="630">
        <v>15</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79</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975454</v>
      </c>
      <c r="CS39" s="657"/>
      <c r="CT39" s="657"/>
      <c r="CU39" s="657"/>
      <c r="CV39" s="657"/>
      <c r="CW39" s="657"/>
      <c r="CX39" s="657"/>
      <c r="CY39" s="658"/>
      <c r="CZ39" s="659">
        <v>5.4</v>
      </c>
      <c r="DA39" s="660"/>
      <c r="DB39" s="660"/>
      <c r="DC39" s="661"/>
      <c r="DD39" s="634">
        <v>650439</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192749</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92</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315827</v>
      </c>
      <c r="CS40" s="626"/>
      <c r="CT40" s="626"/>
      <c r="CU40" s="626"/>
      <c r="CV40" s="626"/>
      <c r="CW40" s="626"/>
      <c r="CX40" s="626"/>
      <c r="CY40" s="627"/>
      <c r="CZ40" s="659">
        <v>1.8</v>
      </c>
      <c r="DA40" s="660"/>
      <c r="DB40" s="660"/>
      <c r="DC40" s="661"/>
      <c r="DD40" s="634">
        <v>27</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881215</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330</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2657313</v>
      </c>
      <c r="CS42" s="626"/>
      <c r="CT42" s="626"/>
      <c r="CU42" s="626"/>
      <c r="CV42" s="626"/>
      <c r="CW42" s="626"/>
      <c r="CX42" s="626"/>
      <c r="CY42" s="627"/>
      <c r="CZ42" s="659">
        <v>14.8</v>
      </c>
      <c r="DA42" s="708"/>
      <c r="DB42" s="708"/>
      <c r="DC42" s="709"/>
      <c r="DD42" s="634">
        <v>771267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56632</v>
      </c>
      <c r="CS43" s="657"/>
      <c r="CT43" s="657"/>
      <c r="CU43" s="657"/>
      <c r="CV43" s="657"/>
      <c r="CW43" s="657"/>
      <c r="CX43" s="657"/>
      <c r="CY43" s="658"/>
      <c r="CZ43" s="659">
        <v>0.3</v>
      </c>
      <c r="DA43" s="660"/>
      <c r="DB43" s="660"/>
      <c r="DC43" s="661"/>
      <c r="DD43" s="634">
        <v>56632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2409459</v>
      </c>
      <c r="CS44" s="626"/>
      <c r="CT44" s="626"/>
      <c r="CU44" s="626"/>
      <c r="CV44" s="626"/>
      <c r="CW44" s="626"/>
      <c r="CX44" s="626"/>
      <c r="CY44" s="627"/>
      <c r="CZ44" s="659">
        <v>13.4</v>
      </c>
      <c r="DA44" s="708"/>
      <c r="DB44" s="708"/>
      <c r="DC44" s="709"/>
      <c r="DD44" s="634">
        <v>741882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835356</v>
      </c>
      <c r="CS45" s="657"/>
      <c r="CT45" s="657"/>
      <c r="CU45" s="657"/>
      <c r="CV45" s="657"/>
      <c r="CW45" s="657"/>
      <c r="CX45" s="657"/>
      <c r="CY45" s="658"/>
      <c r="CZ45" s="659">
        <v>4.7</v>
      </c>
      <c r="DA45" s="660"/>
      <c r="DB45" s="660"/>
      <c r="DC45" s="661"/>
      <c r="DD45" s="634">
        <v>65567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1474104</v>
      </c>
      <c r="CS46" s="626"/>
      <c r="CT46" s="626"/>
      <c r="CU46" s="626"/>
      <c r="CV46" s="626"/>
      <c r="CW46" s="626"/>
      <c r="CX46" s="626"/>
      <c r="CY46" s="627"/>
      <c r="CZ46" s="659">
        <v>8.1999999999999993</v>
      </c>
      <c r="DA46" s="708"/>
      <c r="DB46" s="708"/>
      <c r="DC46" s="709"/>
      <c r="DD46" s="634">
        <v>622540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247854</v>
      </c>
      <c r="CS47" s="657"/>
      <c r="CT47" s="657"/>
      <c r="CU47" s="657"/>
      <c r="CV47" s="657"/>
      <c r="CW47" s="657"/>
      <c r="CX47" s="657"/>
      <c r="CY47" s="658"/>
      <c r="CZ47" s="659">
        <v>1.4</v>
      </c>
      <c r="DA47" s="660"/>
      <c r="DB47" s="660"/>
      <c r="DC47" s="661"/>
      <c r="DD47" s="634">
        <v>29385</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17961080</v>
      </c>
      <c r="CS49" s="693"/>
      <c r="CT49" s="693"/>
      <c r="CU49" s="693"/>
      <c r="CV49" s="693"/>
      <c r="CW49" s="693"/>
      <c r="CX49" s="693"/>
      <c r="CY49" s="720"/>
      <c r="CZ49" s="721">
        <v>100</v>
      </c>
      <c r="DA49" s="722"/>
      <c r="DB49" s="722"/>
      <c r="DC49" s="723"/>
      <c r="DD49" s="724">
        <v>13137010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1" zoomScale="70" zoomScaleNormal="25" zoomScaleSheetLayoutView="70" workbookViewId="0">
      <selection activeCell="AZ71" sqref="AZ71:BD71"/>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18999</v>
      </c>
      <c r="R7" s="755"/>
      <c r="S7" s="755"/>
      <c r="T7" s="755"/>
      <c r="U7" s="755"/>
      <c r="V7" s="755">
        <v>17828</v>
      </c>
      <c r="W7" s="755"/>
      <c r="X7" s="755"/>
      <c r="Y7" s="755"/>
      <c r="Z7" s="755"/>
      <c r="AA7" s="755">
        <v>1171</v>
      </c>
      <c r="AB7" s="755"/>
      <c r="AC7" s="755"/>
      <c r="AD7" s="755"/>
      <c r="AE7" s="756"/>
      <c r="AF7" s="757">
        <v>1092</v>
      </c>
      <c r="AG7" s="758"/>
      <c r="AH7" s="758"/>
      <c r="AI7" s="758"/>
      <c r="AJ7" s="759"/>
      <c r="AK7" s="794">
        <v>925</v>
      </c>
      <c r="AL7" s="795"/>
      <c r="AM7" s="795"/>
      <c r="AN7" s="795"/>
      <c r="AO7" s="795"/>
      <c r="AP7" s="795">
        <v>19482</v>
      </c>
      <c r="AQ7" s="795"/>
      <c r="AR7" s="795"/>
      <c r="AS7" s="795"/>
      <c r="AT7" s="795"/>
      <c r="AU7" s="796" t="s">
        <v>575</v>
      </c>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574</v>
      </c>
      <c r="BS7" s="798" t="s">
        <v>555</v>
      </c>
      <c r="BT7" s="799"/>
      <c r="BU7" s="799"/>
      <c r="BV7" s="799"/>
      <c r="BW7" s="799"/>
      <c r="BX7" s="799"/>
      <c r="BY7" s="799"/>
      <c r="BZ7" s="799"/>
      <c r="CA7" s="799"/>
      <c r="CB7" s="799"/>
      <c r="CC7" s="799"/>
      <c r="CD7" s="799"/>
      <c r="CE7" s="799"/>
      <c r="CF7" s="799"/>
      <c r="CG7" s="800"/>
      <c r="CH7" s="791">
        <v>-1</v>
      </c>
      <c r="CI7" s="792"/>
      <c r="CJ7" s="792"/>
      <c r="CK7" s="792"/>
      <c r="CL7" s="793"/>
      <c r="CM7" s="791">
        <v>152</v>
      </c>
      <c r="CN7" s="792"/>
      <c r="CO7" s="792"/>
      <c r="CP7" s="792"/>
      <c r="CQ7" s="793"/>
      <c r="CR7" s="791">
        <v>11</v>
      </c>
      <c r="CS7" s="792"/>
      <c r="CT7" s="792"/>
      <c r="CU7" s="792"/>
      <c r="CV7" s="793"/>
      <c r="CW7" s="791" t="s">
        <v>572</v>
      </c>
      <c r="CX7" s="792"/>
      <c r="CY7" s="792"/>
      <c r="CZ7" s="792"/>
      <c r="DA7" s="793"/>
      <c r="DB7" s="791" t="s">
        <v>559</v>
      </c>
      <c r="DC7" s="792"/>
      <c r="DD7" s="792"/>
      <c r="DE7" s="792"/>
      <c r="DF7" s="793"/>
      <c r="DG7" s="791" t="s">
        <v>559</v>
      </c>
      <c r="DH7" s="792"/>
      <c r="DI7" s="792"/>
      <c r="DJ7" s="792"/>
      <c r="DK7" s="793"/>
      <c r="DL7" s="791" t="s">
        <v>559</v>
      </c>
      <c r="DM7" s="792"/>
      <c r="DN7" s="792"/>
      <c r="DO7" s="792"/>
      <c r="DP7" s="793"/>
      <c r="DQ7" s="791" t="s">
        <v>559</v>
      </c>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119</v>
      </c>
      <c r="R8" s="779"/>
      <c r="S8" s="779"/>
      <c r="T8" s="779"/>
      <c r="U8" s="779"/>
      <c r="V8" s="779">
        <v>101</v>
      </c>
      <c r="W8" s="779"/>
      <c r="X8" s="779"/>
      <c r="Y8" s="779"/>
      <c r="Z8" s="779"/>
      <c r="AA8" s="779">
        <v>19</v>
      </c>
      <c r="AB8" s="779"/>
      <c r="AC8" s="779"/>
      <c r="AD8" s="779"/>
      <c r="AE8" s="780"/>
      <c r="AF8" s="781">
        <v>13</v>
      </c>
      <c r="AG8" s="782"/>
      <c r="AH8" s="782"/>
      <c r="AI8" s="782"/>
      <c r="AJ8" s="783"/>
      <c r="AK8" s="784">
        <v>5</v>
      </c>
      <c r="AL8" s="785"/>
      <c r="AM8" s="785"/>
      <c r="AN8" s="785"/>
      <c r="AO8" s="785"/>
      <c r="AP8" s="785" t="s">
        <v>559</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556</v>
      </c>
      <c r="BT8" s="789"/>
      <c r="BU8" s="789"/>
      <c r="BV8" s="789"/>
      <c r="BW8" s="789"/>
      <c r="BX8" s="789"/>
      <c r="BY8" s="789"/>
      <c r="BZ8" s="789"/>
      <c r="CA8" s="789"/>
      <c r="CB8" s="789"/>
      <c r="CC8" s="789"/>
      <c r="CD8" s="789"/>
      <c r="CE8" s="789"/>
      <c r="CF8" s="789"/>
      <c r="CG8" s="790"/>
      <c r="CH8" s="801">
        <v>5</v>
      </c>
      <c r="CI8" s="802"/>
      <c r="CJ8" s="802"/>
      <c r="CK8" s="802"/>
      <c r="CL8" s="803"/>
      <c r="CM8" s="801">
        <v>203</v>
      </c>
      <c r="CN8" s="802"/>
      <c r="CO8" s="802"/>
      <c r="CP8" s="802"/>
      <c r="CQ8" s="803"/>
      <c r="CR8" s="801">
        <v>161</v>
      </c>
      <c r="CS8" s="802"/>
      <c r="CT8" s="802"/>
      <c r="CU8" s="802"/>
      <c r="CV8" s="803"/>
      <c r="CW8" s="801">
        <v>2</v>
      </c>
      <c r="CX8" s="802"/>
      <c r="CY8" s="802"/>
      <c r="CZ8" s="802"/>
      <c r="DA8" s="803"/>
      <c r="DB8" s="801" t="s">
        <v>559</v>
      </c>
      <c r="DC8" s="802"/>
      <c r="DD8" s="802"/>
      <c r="DE8" s="802"/>
      <c r="DF8" s="803"/>
      <c r="DG8" s="801" t="s">
        <v>559</v>
      </c>
      <c r="DH8" s="802"/>
      <c r="DI8" s="802"/>
      <c r="DJ8" s="802"/>
      <c r="DK8" s="803"/>
      <c r="DL8" s="801" t="s">
        <v>559</v>
      </c>
      <c r="DM8" s="802"/>
      <c r="DN8" s="802"/>
      <c r="DO8" s="802"/>
      <c r="DP8" s="803"/>
      <c r="DQ8" s="801" t="s">
        <v>559</v>
      </c>
      <c r="DR8" s="802"/>
      <c r="DS8" s="802"/>
      <c r="DT8" s="802"/>
      <c r="DU8" s="803"/>
      <c r="DV8" s="804"/>
      <c r="DW8" s="805"/>
      <c r="DX8" s="805"/>
      <c r="DY8" s="805"/>
      <c r="DZ8" s="806"/>
      <c r="EA8" s="207"/>
    </row>
    <row r="9" spans="1:131" s="208" customFormat="1" ht="26.25" customHeight="1" x14ac:dyDescent="0.15">
      <c r="A9" s="214">
        <v>3</v>
      </c>
      <c r="B9" s="775" t="s">
        <v>367</v>
      </c>
      <c r="C9" s="776"/>
      <c r="D9" s="776"/>
      <c r="E9" s="776"/>
      <c r="F9" s="776"/>
      <c r="G9" s="776"/>
      <c r="H9" s="776"/>
      <c r="I9" s="776"/>
      <c r="J9" s="776"/>
      <c r="K9" s="776"/>
      <c r="L9" s="776"/>
      <c r="M9" s="776"/>
      <c r="N9" s="776"/>
      <c r="O9" s="776"/>
      <c r="P9" s="777"/>
      <c r="Q9" s="778">
        <v>35</v>
      </c>
      <c r="R9" s="779"/>
      <c r="S9" s="779"/>
      <c r="T9" s="779"/>
      <c r="U9" s="779"/>
      <c r="V9" s="779">
        <v>35</v>
      </c>
      <c r="W9" s="779"/>
      <c r="X9" s="779"/>
      <c r="Y9" s="779"/>
      <c r="Z9" s="779"/>
      <c r="AA9" s="779">
        <v>0</v>
      </c>
      <c r="AB9" s="779"/>
      <c r="AC9" s="779"/>
      <c r="AD9" s="779"/>
      <c r="AE9" s="780"/>
      <c r="AF9" s="781">
        <v>0</v>
      </c>
      <c r="AG9" s="782"/>
      <c r="AH9" s="782"/>
      <c r="AI9" s="782"/>
      <c r="AJ9" s="783"/>
      <c r="AK9" s="784" t="s">
        <v>559</v>
      </c>
      <c r="AL9" s="785"/>
      <c r="AM9" s="785"/>
      <c r="AN9" s="785"/>
      <c r="AO9" s="785"/>
      <c r="AP9" s="785" t="s">
        <v>559</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557</v>
      </c>
      <c r="BT9" s="789"/>
      <c r="BU9" s="789"/>
      <c r="BV9" s="789"/>
      <c r="BW9" s="789"/>
      <c r="BX9" s="789"/>
      <c r="BY9" s="789"/>
      <c r="BZ9" s="789"/>
      <c r="CA9" s="789"/>
      <c r="CB9" s="789"/>
      <c r="CC9" s="789"/>
      <c r="CD9" s="789"/>
      <c r="CE9" s="789"/>
      <c r="CF9" s="789"/>
      <c r="CG9" s="790"/>
      <c r="CH9" s="801">
        <v>-14</v>
      </c>
      <c r="CI9" s="802"/>
      <c r="CJ9" s="802"/>
      <c r="CK9" s="802"/>
      <c r="CL9" s="803"/>
      <c r="CM9" s="801">
        <v>33</v>
      </c>
      <c r="CN9" s="802"/>
      <c r="CO9" s="802"/>
      <c r="CP9" s="802"/>
      <c r="CQ9" s="803"/>
      <c r="CR9" s="801">
        <v>24</v>
      </c>
      <c r="CS9" s="802"/>
      <c r="CT9" s="802"/>
      <c r="CU9" s="802"/>
      <c r="CV9" s="803"/>
      <c r="CW9" s="801">
        <v>39</v>
      </c>
      <c r="CX9" s="802"/>
      <c r="CY9" s="802"/>
      <c r="CZ9" s="802"/>
      <c r="DA9" s="803"/>
      <c r="DB9" s="801" t="s">
        <v>559</v>
      </c>
      <c r="DC9" s="802"/>
      <c r="DD9" s="802"/>
      <c r="DE9" s="802"/>
      <c r="DF9" s="803"/>
      <c r="DG9" s="801" t="s">
        <v>559</v>
      </c>
      <c r="DH9" s="802"/>
      <c r="DI9" s="802"/>
      <c r="DJ9" s="802"/>
      <c r="DK9" s="803"/>
      <c r="DL9" s="801" t="s">
        <v>559</v>
      </c>
      <c r="DM9" s="802"/>
      <c r="DN9" s="802"/>
      <c r="DO9" s="802"/>
      <c r="DP9" s="803"/>
      <c r="DQ9" s="801" t="s">
        <v>559</v>
      </c>
      <c r="DR9" s="802"/>
      <c r="DS9" s="802"/>
      <c r="DT9" s="802"/>
      <c r="DU9" s="803"/>
      <c r="DV9" s="804"/>
      <c r="DW9" s="805"/>
      <c r="DX9" s="805"/>
      <c r="DY9" s="805"/>
      <c r="DZ9" s="806"/>
      <c r="EA9" s="207"/>
    </row>
    <row r="10" spans="1:131" s="208" customFormat="1" ht="26.25" customHeight="1" x14ac:dyDescent="0.15">
      <c r="A10" s="214">
        <v>4</v>
      </c>
      <c r="B10" s="775" t="s">
        <v>368</v>
      </c>
      <c r="C10" s="776"/>
      <c r="D10" s="776"/>
      <c r="E10" s="776"/>
      <c r="F10" s="776"/>
      <c r="G10" s="776"/>
      <c r="H10" s="776"/>
      <c r="I10" s="776"/>
      <c r="J10" s="776"/>
      <c r="K10" s="776"/>
      <c r="L10" s="776"/>
      <c r="M10" s="776"/>
      <c r="N10" s="776"/>
      <c r="O10" s="776"/>
      <c r="P10" s="777"/>
      <c r="Q10" s="778">
        <v>6</v>
      </c>
      <c r="R10" s="779"/>
      <c r="S10" s="779"/>
      <c r="T10" s="779"/>
      <c r="U10" s="779"/>
      <c r="V10" s="779">
        <v>6</v>
      </c>
      <c r="W10" s="779"/>
      <c r="X10" s="779"/>
      <c r="Y10" s="779"/>
      <c r="Z10" s="779"/>
      <c r="AA10" s="779">
        <v>0</v>
      </c>
      <c r="AB10" s="779"/>
      <c r="AC10" s="779"/>
      <c r="AD10" s="779"/>
      <c r="AE10" s="780"/>
      <c r="AF10" s="781">
        <v>0</v>
      </c>
      <c r="AG10" s="782"/>
      <c r="AH10" s="782"/>
      <c r="AI10" s="782"/>
      <c r="AJ10" s="783"/>
      <c r="AK10" s="784" t="s">
        <v>558</v>
      </c>
      <c r="AL10" s="785"/>
      <c r="AM10" s="785"/>
      <c r="AN10" s="785"/>
      <c r="AO10" s="785"/>
      <c r="AP10" s="785" t="s">
        <v>558</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19151</v>
      </c>
      <c r="R23" s="814"/>
      <c r="S23" s="814"/>
      <c r="T23" s="814"/>
      <c r="U23" s="814"/>
      <c r="V23" s="814">
        <v>17961</v>
      </c>
      <c r="W23" s="814"/>
      <c r="X23" s="814"/>
      <c r="Y23" s="814"/>
      <c r="Z23" s="814"/>
      <c r="AA23" s="814">
        <v>1190</v>
      </c>
      <c r="AB23" s="814"/>
      <c r="AC23" s="814"/>
      <c r="AD23" s="814"/>
      <c r="AE23" s="815"/>
      <c r="AF23" s="816">
        <v>1106</v>
      </c>
      <c r="AG23" s="814"/>
      <c r="AH23" s="814"/>
      <c r="AI23" s="814"/>
      <c r="AJ23" s="817"/>
      <c r="AK23" s="818"/>
      <c r="AL23" s="819"/>
      <c r="AM23" s="819"/>
      <c r="AN23" s="819"/>
      <c r="AO23" s="819"/>
      <c r="AP23" s="814">
        <v>19482</v>
      </c>
      <c r="AQ23" s="814"/>
      <c r="AR23" s="814"/>
      <c r="AS23" s="814"/>
      <c r="AT23" s="814"/>
      <c r="AU23" s="820"/>
      <c r="AV23" s="820"/>
      <c r="AW23" s="820"/>
      <c r="AX23" s="820"/>
      <c r="AY23" s="821"/>
      <c r="AZ23" s="829" t="s">
        <v>372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42">
        <v>3060</v>
      </c>
      <c r="R28" s="843"/>
      <c r="S28" s="843"/>
      <c r="T28" s="843"/>
      <c r="U28" s="843"/>
      <c r="V28" s="843">
        <v>3024</v>
      </c>
      <c r="W28" s="843"/>
      <c r="X28" s="843"/>
      <c r="Y28" s="843"/>
      <c r="Z28" s="843"/>
      <c r="AA28" s="843">
        <v>35</v>
      </c>
      <c r="AB28" s="843"/>
      <c r="AC28" s="843"/>
      <c r="AD28" s="843"/>
      <c r="AE28" s="844"/>
      <c r="AF28" s="845">
        <v>35</v>
      </c>
      <c r="AG28" s="843"/>
      <c r="AH28" s="843"/>
      <c r="AI28" s="843"/>
      <c r="AJ28" s="846"/>
      <c r="AK28" s="847">
        <v>255</v>
      </c>
      <c r="AL28" s="838"/>
      <c r="AM28" s="838"/>
      <c r="AN28" s="838"/>
      <c r="AO28" s="838"/>
      <c r="AP28" s="838" t="s">
        <v>559</v>
      </c>
      <c r="AQ28" s="838"/>
      <c r="AR28" s="838"/>
      <c r="AS28" s="838"/>
      <c r="AT28" s="838"/>
      <c r="AU28" s="838" t="s">
        <v>559</v>
      </c>
      <c r="AV28" s="838"/>
      <c r="AW28" s="838"/>
      <c r="AX28" s="838"/>
      <c r="AY28" s="838"/>
      <c r="AZ28" s="839" t="s">
        <v>559</v>
      </c>
      <c r="BA28" s="839"/>
      <c r="BB28" s="839"/>
      <c r="BC28" s="839"/>
      <c r="BD28" s="839"/>
      <c r="BE28" s="840" t="s">
        <v>560</v>
      </c>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183</v>
      </c>
      <c r="R29" s="779"/>
      <c r="S29" s="779"/>
      <c r="T29" s="779"/>
      <c r="U29" s="779"/>
      <c r="V29" s="779">
        <v>178</v>
      </c>
      <c r="W29" s="779"/>
      <c r="X29" s="779"/>
      <c r="Y29" s="779"/>
      <c r="Z29" s="779"/>
      <c r="AA29" s="779">
        <v>5</v>
      </c>
      <c r="AB29" s="779"/>
      <c r="AC29" s="779"/>
      <c r="AD29" s="779"/>
      <c r="AE29" s="780"/>
      <c r="AF29" s="781">
        <v>5</v>
      </c>
      <c r="AG29" s="782"/>
      <c r="AH29" s="782"/>
      <c r="AI29" s="782"/>
      <c r="AJ29" s="783"/>
      <c r="AK29" s="850">
        <v>58</v>
      </c>
      <c r="AL29" s="851"/>
      <c r="AM29" s="851"/>
      <c r="AN29" s="851"/>
      <c r="AO29" s="851"/>
      <c r="AP29" s="851" t="s">
        <v>559</v>
      </c>
      <c r="AQ29" s="851"/>
      <c r="AR29" s="851"/>
      <c r="AS29" s="851"/>
      <c r="AT29" s="851"/>
      <c r="AU29" s="851" t="s">
        <v>559</v>
      </c>
      <c r="AV29" s="851"/>
      <c r="AW29" s="851"/>
      <c r="AX29" s="851"/>
      <c r="AY29" s="851"/>
      <c r="AZ29" s="852" t="s">
        <v>559</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372</v>
      </c>
      <c r="R30" s="779"/>
      <c r="S30" s="779"/>
      <c r="T30" s="779"/>
      <c r="U30" s="779"/>
      <c r="V30" s="779">
        <v>371</v>
      </c>
      <c r="W30" s="779"/>
      <c r="X30" s="779"/>
      <c r="Y30" s="779"/>
      <c r="Z30" s="779"/>
      <c r="AA30" s="779">
        <v>2</v>
      </c>
      <c r="AB30" s="779"/>
      <c r="AC30" s="779"/>
      <c r="AD30" s="779"/>
      <c r="AE30" s="780"/>
      <c r="AF30" s="781">
        <v>2</v>
      </c>
      <c r="AG30" s="782"/>
      <c r="AH30" s="782"/>
      <c r="AI30" s="782"/>
      <c r="AJ30" s="783"/>
      <c r="AK30" s="850">
        <v>100</v>
      </c>
      <c r="AL30" s="851"/>
      <c r="AM30" s="851"/>
      <c r="AN30" s="851"/>
      <c r="AO30" s="851"/>
      <c r="AP30" s="851" t="s">
        <v>559</v>
      </c>
      <c r="AQ30" s="851"/>
      <c r="AR30" s="851"/>
      <c r="AS30" s="851"/>
      <c r="AT30" s="851"/>
      <c r="AU30" s="851" t="s">
        <v>559</v>
      </c>
      <c r="AV30" s="851"/>
      <c r="AW30" s="851"/>
      <c r="AX30" s="851"/>
      <c r="AY30" s="851"/>
      <c r="AZ30" s="852" t="s">
        <v>559</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3117</v>
      </c>
      <c r="R31" s="779"/>
      <c r="S31" s="779"/>
      <c r="T31" s="779"/>
      <c r="U31" s="779"/>
      <c r="V31" s="779">
        <v>3029</v>
      </c>
      <c r="W31" s="779"/>
      <c r="X31" s="779"/>
      <c r="Y31" s="779"/>
      <c r="Z31" s="779"/>
      <c r="AA31" s="779">
        <v>88</v>
      </c>
      <c r="AB31" s="779"/>
      <c r="AC31" s="779"/>
      <c r="AD31" s="779"/>
      <c r="AE31" s="780"/>
      <c r="AF31" s="781">
        <v>88</v>
      </c>
      <c r="AG31" s="782"/>
      <c r="AH31" s="782"/>
      <c r="AI31" s="782"/>
      <c r="AJ31" s="783"/>
      <c r="AK31" s="850">
        <v>422</v>
      </c>
      <c r="AL31" s="851"/>
      <c r="AM31" s="851"/>
      <c r="AN31" s="851"/>
      <c r="AO31" s="851"/>
      <c r="AP31" s="851" t="s">
        <v>559</v>
      </c>
      <c r="AQ31" s="851"/>
      <c r="AR31" s="851"/>
      <c r="AS31" s="851"/>
      <c r="AT31" s="851"/>
      <c r="AU31" s="851" t="s">
        <v>559</v>
      </c>
      <c r="AV31" s="851"/>
      <c r="AW31" s="851"/>
      <c r="AX31" s="851"/>
      <c r="AY31" s="851"/>
      <c r="AZ31" s="852" t="s">
        <v>559</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24</v>
      </c>
      <c r="R32" s="779"/>
      <c r="S32" s="779"/>
      <c r="T32" s="779"/>
      <c r="U32" s="779"/>
      <c r="V32" s="779">
        <v>23</v>
      </c>
      <c r="W32" s="779"/>
      <c r="X32" s="779"/>
      <c r="Y32" s="779"/>
      <c r="Z32" s="779"/>
      <c r="AA32" s="779">
        <v>1</v>
      </c>
      <c r="AB32" s="779"/>
      <c r="AC32" s="779"/>
      <c r="AD32" s="779"/>
      <c r="AE32" s="780"/>
      <c r="AF32" s="781">
        <v>1</v>
      </c>
      <c r="AG32" s="782"/>
      <c r="AH32" s="782"/>
      <c r="AI32" s="782"/>
      <c r="AJ32" s="783"/>
      <c r="AK32" s="850">
        <v>15</v>
      </c>
      <c r="AL32" s="851"/>
      <c r="AM32" s="851"/>
      <c r="AN32" s="851"/>
      <c r="AO32" s="851"/>
      <c r="AP32" s="851" t="s">
        <v>559</v>
      </c>
      <c r="AQ32" s="851"/>
      <c r="AR32" s="851"/>
      <c r="AS32" s="851"/>
      <c r="AT32" s="851"/>
      <c r="AU32" s="851" t="s">
        <v>559</v>
      </c>
      <c r="AV32" s="851"/>
      <c r="AW32" s="851"/>
      <c r="AX32" s="851"/>
      <c r="AY32" s="851"/>
      <c r="AZ32" s="852" t="s">
        <v>559</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553</v>
      </c>
      <c r="R33" s="779"/>
      <c r="S33" s="779"/>
      <c r="T33" s="779"/>
      <c r="U33" s="779"/>
      <c r="V33" s="779">
        <v>456</v>
      </c>
      <c r="W33" s="779"/>
      <c r="X33" s="779"/>
      <c r="Y33" s="779"/>
      <c r="Z33" s="779"/>
      <c r="AA33" s="779">
        <v>97</v>
      </c>
      <c r="AB33" s="779"/>
      <c r="AC33" s="779"/>
      <c r="AD33" s="779"/>
      <c r="AE33" s="780"/>
      <c r="AF33" s="781">
        <v>1515</v>
      </c>
      <c r="AG33" s="782"/>
      <c r="AH33" s="782"/>
      <c r="AI33" s="782"/>
      <c r="AJ33" s="783"/>
      <c r="AK33" s="850">
        <v>5</v>
      </c>
      <c r="AL33" s="851"/>
      <c r="AM33" s="851"/>
      <c r="AN33" s="851"/>
      <c r="AO33" s="851"/>
      <c r="AP33" s="851">
        <v>1039</v>
      </c>
      <c r="AQ33" s="851"/>
      <c r="AR33" s="851"/>
      <c r="AS33" s="851"/>
      <c r="AT33" s="851"/>
      <c r="AU33" s="851">
        <v>152</v>
      </c>
      <c r="AV33" s="851"/>
      <c r="AW33" s="851"/>
      <c r="AX33" s="851"/>
      <c r="AY33" s="851"/>
      <c r="AZ33" s="852" t="s">
        <v>559</v>
      </c>
      <c r="BA33" s="852"/>
      <c r="BB33" s="852"/>
      <c r="BC33" s="852"/>
      <c r="BD33" s="852"/>
      <c r="BE33" s="848" t="s">
        <v>389</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390</v>
      </c>
      <c r="C34" s="776"/>
      <c r="D34" s="776"/>
      <c r="E34" s="776"/>
      <c r="F34" s="776"/>
      <c r="G34" s="776"/>
      <c r="H34" s="776"/>
      <c r="I34" s="776"/>
      <c r="J34" s="776"/>
      <c r="K34" s="776"/>
      <c r="L34" s="776"/>
      <c r="M34" s="776"/>
      <c r="N34" s="776"/>
      <c r="O34" s="776"/>
      <c r="P34" s="777"/>
      <c r="Q34" s="778">
        <v>1659</v>
      </c>
      <c r="R34" s="779"/>
      <c r="S34" s="779"/>
      <c r="T34" s="779"/>
      <c r="U34" s="779"/>
      <c r="V34" s="779">
        <v>1759</v>
      </c>
      <c r="W34" s="779"/>
      <c r="X34" s="779"/>
      <c r="Y34" s="779"/>
      <c r="Z34" s="779"/>
      <c r="AA34" s="779">
        <v>-100</v>
      </c>
      <c r="AB34" s="779"/>
      <c r="AC34" s="779"/>
      <c r="AD34" s="779"/>
      <c r="AE34" s="780"/>
      <c r="AF34" s="781">
        <v>1656</v>
      </c>
      <c r="AG34" s="782"/>
      <c r="AH34" s="782"/>
      <c r="AI34" s="782"/>
      <c r="AJ34" s="783"/>
      <c r="AK34" s="850">
        <v>177</v>
      </c>
      <c r="AL34" s="851"/>
      <c r="AM34" s="851"/>
      <c r="AN34" s="851"/>
      <c r="AO34" s="851"/>
      <c r="AP34" s="851">
        <v>705</v>
      </c>
      <c r="AQ34" s="851"/>
      <c r="AR34" s="851"/>
      <c r="AS34" s="851"/>
      <c r="AT34" s="851"/>
      <c r="AU34" s="851">
        <v>432</v>
      </c>
      <c r="AV34" s="851"/>
      <c r="AW34" s="851"/>
      <c r="AX34" s="851"/>
      <c r="AY34" s="851"/>
      <c r="AZ34" s="852" t="s">
        <v>559</v>
      </c>
      <c r="BA34" s="852"/>
      <c r="BB34" s="852"/>
      <c r="BC34" s="852"/>
      <c r="BD34" s="852"/>
      <c r="BE34" s="848" t="s">
        <v>389</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391</v>
      </c>
      <c r="C35" s="776"/>
      <c r="D35" s="776"/>
      <c r="E35" s="776"/>
      <c r="F35" s="776"/>
      <c r="G35" s="776"/>
      <c r="H35" s="776"/>
      <c r="I35" s="776"/>
      <c r="J35" s="776"/>
      <c r="K35" s="776"/>
      <c r="L35" s="776"/>
      <c r="M35" s="776"/>
      <c r="N35" s="776"/>
      <c r="O35" s="776"/>
      <c r="P35" s="777"/>
      <c r="Q35" s="778">
        <v>880</v>
      </c>
      <c r="R35" s="779"/>
      <c r="S35" s="779"/>
      <c r="T35" s="779"/>
      <c r="U35" s="779"/>
      <c r="V35" s="779">
        <v>861</v>
      </c>
      <c r="W35" s="779"/>
      <c r="X35" s="779"/>
      <c r="Y35" s="779"/>
      <c r="Z35" s="779"/>
      <c r="AA35" s="779">
        <v>19</v>
      </c>
      <c r="AB35" s="779"/>
      <c r="AC35" s="779"/>
      <c r="AD35" s="779"/>
      <c r="AE35" s="780"/>
      <c r="AF35" s="781">
        <v>10</v>
      </c>
      <c r="AG35" s="782"/>
      <c r="AH35" s="782"/>
      <c r="AI35" s="782"/>
      <c r="AJ35" s="783"/>
      <c r="AK35" s="850">
        <v>552</v>
      </c>
      <c r="AL35" s="851"/>
      <c r="AM35" s="851"/>
      <c r="AN35" s="851"/>
      <c r="AO35" s="851"/>
      <c r="AP35" s="851">
        <v>7620</v>
      </c>
      <c r="AQ35" s="851"/>
      <c r="AR35" s="851"/>
      <c r="AS35" s="851"/>
      <c r="AT35" s="851"/>
      <c r="AU35" s="851">
        <v>7216</v>
      </c>
      <c r="AV35" s="851"/>
      <c r="AW35" s="851"/>
      <c r="AX35" s="851"/>
      <c r="AY35" s="851"/>
      <c r="AZ35" s="852" t="s">
        <v>559</v>
      </c>
      <c r="BA35" s="852"/>
      <c r="BB35" s="852"/>
      <c r="BC35" s="852"/>
      <c r="BD35" s="852"/>
      <c r="BE35" s="848" t="s">
        <v>561</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393</v>
      </c>
      <c r="C36" s="776"/>
      <c r="D36" s="776"/>
      <c r="E36" s="776"/>
      <c r="F36" s="776"/>
      <c r="G36" s="776"/>
      <c r="H36" s="776"/>
      <c r="I36" s="776"/>
      <c r="J36" s="776"/>
      <c r="K36" s="776"/>
      <c r="L36" s="776"/>
      <c r="M36" s="776"/>
      <c r="N36" s="776"/>
      <c r="O36" s="776"/>
      <c r="P36" s="777"/>
      <c r="Q36" s="778">
        <v>177</v>
      </c>
      <c r="R36" s="779"/>
      <c r="S36" s="779"/>
      <c r="T36" s="779"/>
      <c r="U36" s="779"/>
      <c r="V36" s="779">
        <v>175</v>
      </c>
      <c r="W36" s="779"/>
      <c r="X36" s="779"/>
      <c r="Y36" s="779"/>
      <c r="Z36" s="779"/>
      <c r="AA36" s="779">
        <v>2</v>
      </c>
      <c r="AB36" s="779"/>
      <c r="AC36" s="779"/>
      <c r="AD36" s="779"/>
      <c r="AE36" s="780"/>
      <c r="AF36" s="781">
        <v>2</v>
      </c>
      <c r="AG36" s="782"/>
      <c r="AH36" s="782"/>
      <c r="AI36" s="782"/>
      <c r="AJ36" s="783"/>
      <c r="AK36" s="850">
        <v>151</v>
      </c>
      <c r="AL36" s="851"/>
      <c r="AM36" s="851"/>
      <c r="AN36" s="851"/>
      <c r="AO36" s="851"/>
      <c r="AP36" s="851">
        <v>1164</v>
      </c>
      <c r="AQ36" s="851"/>
      <c r="AR36" s="851"/>
      <c r="AS36" s="851"/>
      <c r="AT36" s="851"/>
      <c r="AU36" s="851">
        <v>1152</v>
      </c>
      <c r="AV36" s="851"/>
      <c r="AW36" s="851"/>
      <c r="AX36" s="851"/>
      <c r="AY36" s="851"/>
      <c r="AZ36" s="852" t="s">
        <v>559</v>
      </c>
      <c r="BA36" s="852"/>
      <c r="BB36" s="852"/>
      <c r="BC36" s="852"/>
      <c r="BD36" s="852"/>
      <c r="BE36" s="848" t="s">
        <v>392</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394</v>
      </c>
      <c r="C37" s="776"/>
      <c r="D37" s="776"/>
      <c r="E37" s="776"/>
      <c r="F37" s="776"/>
      <c r="G37" s="776"/>
      <c r="H37" s="776"/>
      <c r="I37" s="776"/>
      <c r="J37" s="776"/>
      <c r="K37" s="776"/>
      <c r="L37" s="776"/>
      <c r="M37" s="776"/>
      <c r="N37" s="776"/>
      <c r="O37" s="776"/>
      <c r="P37" s="777"/>
      <c r="Q37" s="778">
        <v>307</v>
      </c>
      <c r="R37" s="779"/>
      <c r="S37" s="779"/>
      <c r="T37" s="779"/>
      <c r="U37" s="779"/>
      <c r="V37" s="779">
        <v>302</v>
      </c>
      <c r="W37" s="779"/>
      <c r="X37" s="779"/>
      <c r="Y37" s="779"/>
      <c r="Z37" s="779"/>
      <c r="AA37" s="779">
        <v>5</v>
      </c>
      <c r="AB37" s="779"/>
      <c r="AC37" s="779"/>
      <c r="AD37" s="779"/>
      <c r="AE37" s="780"/>
      <c r="AF37" s="781">
        <v>5</v>
      </c>
      <c r="AG37" s="782"/>
      <c r="AH37" s="782"/>
      <c r="AI37" s="782"/>
      <c r="AJ37" s="783"/>
      <c r="AK37" s="850">
        <v>239</v>
      </c>
      <c r="AL37" s="851"/>
      <c r="AM37" s="851"/>
      <c r="AN37" s="851"/>
      <c r="AO37" s="851"/>
      <c r="AP37" s="851">
        <v>1500</v>
      </c>
      <c r="AQ37" s="851"/>
      <c r="AR37" s="851"/>
      <c r="AS37" s="851"/>
      <c r="AT37" s="851"/>
      <c r="AU37" s="851">
        <v>1495</v>
      </c>
      <c r="AV37" s="851"/>
      <c r="AW37" s="851"/>
      <c r="AX37" s="851"/>
      <c r="AY37" s="851"/>
      <c r="AZ37" s="852" t="s">
        <v>559</v>
      </c>
      <c r="BA37" s="852"/>
      <c r="BB37" s="852"/>
      <c r="BC37" s="852"/>
      <c r="BD37" s="852"/>
      <c r="BE37" s="848" t="s">
        <v>392</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t="s">
        <v>395</v>
      </c>
      <c r="C38" s="776"/>
      <c r="D38" s="776"/>
      <c r="E38" s="776"/>
      <c r="F38" s="776"/>
      <c r="G38" s="776"/>
      <c r="H38" s="776"/>
      <c r="I38" s="776"/>
      <c r="J38" s="776"/>
      <c r="K38" s="776"/>
      <c r="L38" s="776"/>
      <c r="M38" s="776"/>
      <c r="N38" s="776"/>
      <c r="O38" s="776"/>
      <c r="P38" s="777"/>
      <c r="Q38" s="778">
        <v>17</v>
      </c>
      <c r="R38" s="779"/>
      <c r="S38" s="779"/>
      <c r="T38" s="779"/>
      <c r="U38" s="779"/>
      <c r="V38" s="779">
        <v>16</v>
      </c>
      <c r="W38" s="779"/>
      <c r="X38" s="779"/>
      <c r="Y38" s="779"/>
      <c r="Z38" s="779"/>
      <c r="AA38" s="779">
        <v>1</v>
      </c>
      <c r="AB38" s="779"/>
      <c r="AC38" s="779"/>
      <c r="AD38" s="779"/>
      <c r="AE38" s="780"/>
      <c r="AF38" s="781">
        <v>1</v>
      </c>
      <c r="AG38" s="782"/>
      <c r="AH38" s="782"/>
      <c r="AI38" s="782"/>
      <c r="AJ38" s="783"/>
      <c r="AK38" s="850">
        <v>10</v>
      </c>
      <c r="AL38" s="851"/>
      <c r="AM38" s="851"/>
      <c r="AN38" s="851"/>
      <c r="AO38" s="851"/>
      <c r="AP38" s="851">
        <v>51</v>
      </c>
      <c r="AQ38" s="851"/>
      <c r="AR38" s="851"/>
      <c r="AS38" s="851"/>
      <c r="AT38" s="851"/>
      <c r="AU38" s="851">
        <v>51</v>
      </c>
      <c r="AV38" s="851"/>
      <c r="AW38" s="851"/>
      <c r="AX38" s="851"/>
      <c r="AY38" s="851"/>
      <c r="AZ38" s="852" t="s">
        <v>559</v>
      </c>
      <c r="BA38" s="852"/>
      <c r="BB38" s="852"/>
      <c r="BC38" s="852"/>
      <c r="BD38" s="852"/>
      <c r="BE38" s="848" t="s">
        <v>392</v>
      </c>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t="s">
        <v>396</v>
      </c>
      <c r="C39" s="776"/>
      <c r="D39" s="776"/>
      <c r="E39" s="776"/>
      <c r="F39" s="776"/>
      <c r="G39" s="776"/>
      <c r="H39" s="776"/>
      <c r="I39" s="776"/>
      <c r="J39" s="776"/>
      <c r="K39" s="776"/>
      <c r="L39" s="776"/>
      <c r="M39" s="776"/>
      <c r="N39" s="776"/>
      <c r="O39" s="776"/>
      <c r="P39" s="777"/>
      <c r="Q39" s="778">
        <v>151</v>
      </c>
      <c r="R39" s="779"/>
      <c r="S39" s="779"/>
      <c r="T39" s="779"/>
      <c r="U39" s="779"/>
      <c r="V39" s="779">
        <v>151</v>
      </c>
      <c r="W39" s="779"/>
      <c r="X39" s="779"/>
      <c r="Y39" s="779"/>
      <c r="Z39" s="779"/>
      <c r="AA39" s="779">
        <v>0</v>
      </c>
      <c r="AB39" s="779"/>
      <c r="AC39" s="779"/>
      <c r="AD39" s="779"/>
      <c r="AE39" s="780"/>
      <c r="AF39" s="781">
        <v>0</v>
      </c>
      <c r="AG39" s="782"/>
      <c r="AH39" s="782"/>
      <c r="AI39" s="782"/>
      <c r="AJ39" s="783"/>
      <c r="AK39" s="850">
        <v>117</v>
      </c>
      <c r="AL39" s="851"/>
      <c r="AM39" s="851"/>
      <c r="AN39" s="851"/>
      <c r="AO39" s="851"/>
      <c r="AP39" s="851" t="s">
        <v>559</v>
      </c>
      <c r="AQ39" s="851"/>
      <c r="AR39" s="851"/>
      <c r="AS39" s="851"/>
      <c r="AT39" s="851"/>
      <c r="AU39" s="851" t="s">
        <v>559</v>
      </c>
      <c r="AV39" s="851"/>
      <c r="AW39" s="851"/>
      <c r="AX39" s="851"/>
      <c r="AY39" s="851"/>
      <c r="AZ39" s="852" t="s">
        <v>559</v>
      </c>
      <c r="BA39" s="852"/>
      <c r="BB39" s="852"/>
      <c r="BC39" s="852"/>
      <c r="BD39" s="852"/>
      <c r="BE39" s="848" t="s">
        <v>392</v>
      </c>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398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3320</v>
      </c>
      <c r="AG63" s="862"/>
      <c r="AH63" s="862"/>
      <c r="AI63" s="862"/>
      <c r="AJ63" s="863"/>
      <c r="AK63" s="864"/>
      <c r="AL63" s="859"/>
      <c r="AM63" s="859"/>
      <c r="AN63" s="859"/>
      <c r="AO63" s="859"/>
      <c r="AP63" s="862">
        <v>12079</v>
      </c>
      <c r="AQ63" s="862"/>
      <c r="AR63" s="862"/>
      <c r="AS63" s="862"/>
      <c r="AT63" s="862"/>
      <c r="AU63" s="862">
        <v>10498</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400</v>
      </c>
      <c r="B66" s="761"/>
      <c r="C66" s="761"/>
      <c r="D66" s="761"/>
      <c r="E66" s="761"/>
      <c r="F66" s="761"/>
      <c r="G66" s="761"/>
      <c r="H66" s="761"/>
      <c r="I66" s="761"/>
      <c r="J66" s="761"/>
      <c r="K66" s="761"/>
      <c r="L66" s="761"/>
      <c r="M66" s="761"/>
      <c r="N66" s="761"/>
      <c r="O66" s="761"/>
      <c r="P66" s="762"/>
      <c r="Q66" s="737" t="s">
        <v>401</v>
      </c>
      <c r="R66" s="738"/>
      <c r="S66" s="738"/>
      <c r="T66" s="738"/>
      <c r="U66" s="739"/>
      <c r="V66" s="737" t="s">
        <v>402</v>
      </c>
      <c r="W66" s="738"/>
      <c r="X66" s="738"/>
      <c r="Y66" s="738"/>
      <c r="Z66" s="739"/>
      <c r="AA66" s="737" t="s">
        <v>403</v>
      </c>
      <c r="AB66" s="738"/>
      <c r="AC66" s="738"/>
      <c r="AD66" s="738"/>
      <c r="AE66" s="739"/>
      <c r="AF66" s="872" t="s">
        <v>404</v>
      </c>
      <c r="AG66" s="833"/>
      <c r="AH66" s="833"/>
      <c r="AI66" s="833"/>
      <c r="AJ66" s="873"/>
      <c r="AK66" s="737" t="s">
        <v>405</v>
      </c>
      <c r="AL66" s="761"/>
      <c r="AM66" s="761"/>
      <c r="AN66" s="761"/>
      <c r="AO66" s="762"/>
      <c r="AP66" s="737" t="s">
        <v>406</v>
      </c>
      <c r="AQ66" s="738"/>
      <c r="AR66" s="738"/>
      <c r="AS66" s="738"/>
      <c r="AT66" s="739"/>
      <c r="AU66" s="737" t="s">
        <v>407</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562</v>
      </c>
      <c r="C68" s="890"/>
      <c r="D68" s="890"/>
      <c r="E68" s="890"/>
      <c r="F68" s="890"/>
      <c r="G68" s="890"/>
      <c r="H68" s="890"/>
      <c r="I68" s="890"/>
      <c r="J68" s="890"/>
      <c r="K68" s="890"/>
      <c r="L68" s="890"/>
      <c r="M68" s="890"/>
      <c r="N68" s="890"/>
      <c r="O68" s="890"/>
      <c r="P68" s="891"/>
      <c r="Q68" s="892">
        <v>9578</v>
      </c>
      <c r="R68" s="886"/>
      <c r="S68" s="886"/>
      <c r="T68" s="886"/>
      <c r="U68" s="886"/>
      <c r="V68" s="886">
        <v>9432</v>
      </c>
      <c r="W68" s="886"/>
      <c r="X68" s="886"/>
      <c r="Y68" s="886"/>
      <c r="Z68" s="886"/>
      <c r="AA68" s="886">
        <v>146</v>
      </c>
      <c r="AB68" s="886"/>
      <c r="AC68" s="886"/>
      <c r="AD68" s="886"/>
      <c r="AE68" s="886"/>
      <c r="AF68" s="886">
        <v>146</v>
      </c>
      <c r="AG68" s="886"/>
      <c r="AH68" s="886"/>
      <c r="AI68" s="886"/>
      <c r="AJ68" s="886"/>
      <c r="AK68" s="886">
        <v>1850</v>
      </c>
      <c r="AL68" s="886"/>
      <c r="AM68" s="886"/>
      <c r="AN68" s="886"/>
      <c r="AO68" s="886"/>
      <c r="AP68" s="886" t="s">
        <v>559</v>
      </c>
      <c r="AQ68" s="886"/>
      <c r="AR68" s="886"/>
      <c r="AS68" s="886"/>
      <c r="AT68" s="886"/>
      <c r="AU68" s="886" t="s">
        <v>559</v>
      </c>
      <c r="AV68" s="886"/>
      <c r="AW68" s="886"/>
      <c r="AX68" s="886"/>
      <c r="AY68" s="886"/>
      <c r="AZ68" s="887" t="s">
        <v>571</v>
      </c>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563</v>
      </c>
      <c r="C69" s="894"/>
      <c r="D69" s="894"/>
      <c r="E69" s="894"/>
      <c r="F69" s="894"/>
      <c r="G69" s="894"/>
      <c r="H69" s="894"/>
      <c r="I69" s="894"/>
      <c r="J69" s="894"/>
      <c r="K69" s="894"/>
      <c r="L69" s="894"/>
      <c r="M69" s="894"/>
      <c r="N69" s="894"/>
      <c r="O69" s="894"/>
      <c r="P69" s="895"/>
      <c r="Q69" s="896">
        <v>72</v>
      </c>
      <c r="R69" s="851"/>
      <c r="S69" s="851"/>
      <c r="T69" s="851"/>
      <c r="U69" s="851"/>
      <c r="V69" s="851">
        <v>70</v>
      </c>
      <c r="W69" s="851"/>
      <c r="X69" s="851"/>
      <c r="Y69" s="851"/>
      <c r="Z69" s="851"/>
      <c r="AA69" s="851">
        <v>3</v>
      </c>
      <c r="AB69" s="851"/>
      <c r="AC69" s="851"/>
      <c r="AD69" s="851"/>
      <c r="AE69" s="851"/>
      <c r="AF69" s="851">
        <v>3</v>
      </c>
      <c r="AG69" s="851"/>
      <c r="AH69" s="851"/>
      <c r="AI69" s="851"/>
      <c r="AJ69" s="851"/>
      <c r="AK69" s="851" t="s">
        <v>569</v>
      </c>
      <c r="AL69" s="851"/>
      <c r="AM69" s="851"/>
      <c r="AN69" s="851"/>
      <c r="AO69" s="851"/>
      <c r="AP69" s="851" t="s">
        <v>570</v>
      </c>
      <c r="AQ69" s="851"/>
      <c r="AR69" s="851"/>
      <c r="AS69" s="851"/>
      <c r="AT69" s="851"/>
      <c r="AU69" s="851" t="s">
        <v>570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564</v>
      </c>
      <c r="C70" s="894"/>
      <c r="D70" s="894"/>
      <c r="E70" s="894"/>
      <c r="F70" s="894"/>
      <c r="G70" s="894"/>
      <c r="H70" s="894"/>
      <c r="I70" s="894"/>
      <c r="J70" s="894"/>
      <c r="K70" s="894"/>
      <c r="L70" s="894"/>
      <c r="M70" s="894"/>
      <c r="N70" s="894"/>
      <c r="O70" s="894"/>
      <c r="P70" s="895"/>
      <c r="Q70" s="896">
        <v>558</v>
      </c>
      <c r="R70" s="851"/>
      <c r="S70" s="851"/>
      <c r="T70" s="851"/>
      <c r="U70" s="851"/>
      <c r="V70" s="851">
        <v>547</v>
      </c>
      <c r="W70" s="851"/>
      <c r="X70" s="851"/>
      <c r="Y70" s="851"/>
      <c r="Z70" s="851"/>
      <c r="AA70" s="851">
        <v>11</v>
      </c>
      <c r="AB70" s="851"/>
      <c r="AC70" s="851"/>
      <c r="AD70" s="851"/>
      <c r="AE70" s="851"/>
      <c r="AF70" s="851">
        <v>619</v>
      </c>
      <c r="AG70" s="851"/>
      <c r="AH70" s="851"/>
      <c r="AI70" s="851"/>
      <c r="AJ70" s="851"/>
      <c r="AK70" s="851" t="s">
        <v>559</v>
      </c>
      <c r="AL70" s="851"/>
      <c r="AM70" s="851"/>
      <c r="AN70" s="851"/>
      <c r="AO70" s="851"/>
      <c r="AP70" s="851" t="s">
        <v>559</v>
      </c>
      <c r="AQ70" s="851"/>
      <c r="AR70" s="851"/>
      <c r="AS70" s="851"/>
      <c r="AT70" s="851"/>
      <c r="AU70" s="851" t="s">
        <v>559</v>
      </c>
      <c r="AV70" s="851"/>
      <c r="AW70" s="851"/>
      <c r="AX70" s="851"/>
      <c r="AY70" s="851"/>
      <c r="AZ70" s="897" t="s">
        <v>573</v>
      </c>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567</v>
      </c>
      <c r="C71" s="894"/>
      <c r="D71" s="894"/>
      <c r="E71" s="894"/>
      <c r="F71" s="894"/>
      <c r="G71" s="894"/>
      <c r="H71" s="894"/>
      <c r="I71" s="894"/>
      <c r="J71" s="894"/>
      <c r="K71" s="894"/>
      <c r="L71" s="894"/>
      <c r="M71" s="894"/>
      <c r="N71" s="894"/>
      <c r="O71" s="894"/>
      <c r="P71" s="895"/>
      <c r="Q71" s="896">
        <v>196</v>
      </c>
      <c r="R71" s="851"/>
      <c r="S71" s="851"/>
      <c r="T71" s="851"/>
      <c r="U71" s="851"/>
      <c r="V71" s="851">
        <v>196</v>
      </c>
      <c r="W71" s="851"/>
      <c r="X71" s="851"/>
      <c r="Y71" s="851"/>
      <c r="Z71" s="851"/>
      <c r="AA71" s="851">
        <v>0</v>
      </c>
      <c r="AB71" s="851"/>
      <c r="AC71" s="851"/>
      <c r="AD71" s="851"/>
      <c r="AE71" s="851"/>
      <c r="AF71" s="851">
        <v>0</v>
      </c>
      <c r="AG71" s="851"/>
      <c r="AH71" s="851"/>
      <c r="AI71" s="851"/>
      <c r="AJ71" s="851"/>
      <c r="AK71" s="851" t="s">
        <v>559</v>
      </c>
      <c r="AL71" s="851"/>
      <c r="AM71" s="851"/>
      <c r="AN71" s="851"/>
      <c r="AO71" s="851"/>
      <c r="AP71" s="851">
        <v>156</v>
      </c>
      <c r="AQ71" s="851"/>
      <c r="AR71" s="851"/>
      <c r="AS71" s="851"/>
      <c r="AT71" s="851"/>
      <c r="AU71" s="851">
        <v>101</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568</v>
      </c>
      <c r="C72" s="894"/>
      <c r="D72" s="894"/>
      <c r="E72" s="894"/>
      <c r="F72" s="894"/>
      <c r="G72" s="894"/>
      <c r="H72" s="894"/>
      <c r="I72" s="894"/>
      <c r="J72" s="894"/>
      <c r="K72" s="894"/>
      <c r="L72" s="894"/>
      <c r="M72" s="894"/>
      <c r="N72" s="894"/>
      <c r="O72" s="894"/>
      <c r="P72" s="895"/>
      <c r="Q72" s="896">
        <v>124</v>
      </c>
      <c r="R72" s="851"/>
      <c r="S72" s="851"/>
      <c r="T72" s="851"/>
      <c r="U72" s="851"/>
      <c r="V72" s="851">
        <v>124</v>
      </c>
      <c r="W72" s="851"/>
      <c r="X72" s="851"/>
      <c r="Y72" s="851"/>
      <c r="Z72" s="851"/>
      <c r="AA72" s="851">
        <v>0</v>
      </c>
      <c r="AB72" s="851"/>
      <c r="AC72" s="851"/>
      <c r="AD72" s="851"/>
      <c r="AE72" s="851"/>
      <c r="AF72" s="851">
        <v>0</v>
      </c>
      <c r="AG72" s="851"/>
      <c r="AH72" s="851"/>
      <c r="AI72" s="851"/>
      <c r="AJ72" s="851"/>
      <c r="AK72" s="851" t="s">
        <v>559</v>
      </c>
      <c r="AL72" s="851"/>
      <c r="AM72" s="851"/>
      <c r="AN72" s="851"/>
      <c r="AO72" s="851"/>
      <c r="AP72" s="851" t="s">
        <v>559</v>
      </c>
      <c r="AQ72" s="851"/>
      <c r="AR72" s="851"/>
      <c r="AS72" s="851"/>
      <c r="AT72" s="851"/>
      <c r="AU72" s="851" t="s">
        <v>559</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565</v>
      </c>
      <c r="C73" s="894"/>
      <c r="D73" s="894"/>
      <c r="E73" s="894"/>
      <c r="F73" s="894"/>
      <c r="G73" s="894"/>
      <c r="H73" s="894"/>
      <c r="I73" s="894"/>
      <c r="J73" s="894"/>
      <c r="K73" s="894"/>
      <c r="L73" s="894"/>
      <c r="M73" s="894"/>
      <c r="N73" s="894"/>
      <c r="O73" s="894"/>
      <c r="P73" s="895"/>
      <c r="Q73" s="896">
        <v>256</v>
      </c>
      <c r="R73" s="851"/>
      <c r="S73" s="851"/>
      <c r="T73" s="851"/>
      <c r="U73" s="851"/>
      <c r="V73" s="851">
        <v>224</v>
      </c>
      <c r="W73" s="851"/>
      <c r="X73" s="851"/>
      <c r="Y73" s="851"/>
      <c r="Z73" s="851"/>
      <c r="AA73" s="851">
        <v>32</v>
      </c>
      <c r="AB73" s="851"/>
      <c r="AC73" s="851"/>
      <c r="AD73" s="851"/>
      <c r="AE73" s="851"/>
      <c r="AF73" s="851">
        <v>32</v>
      </c>
      <c r="AG73" s="851"/>
      <c r="AH73" s="851"/>
      <c r="AI73" s="851"/>
      <c r="AJ73" s="851"/>
      <c r="AK73" s="851" t="s">
        <v>559</v>
      </c>
      <c r="AL73" s="851"/>
      <c r="AM73" s="851"/>
      <c r="AN73" s="851"/>
      <c r="AO73" s="851"/>
      <c r="AP73" s="851" t="s">
        <v>559</v>
      </c>
      <c r="AQ73" s="851"/>
      <c r="AR73" s="851"/>
      <c r="AS73" s="851"/>
      <c r="AT73" s="851"/>
      <c r="AU73" s="851" t="s">
        <v>559</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566</v>
      </c>
      <c r="C74" s="894"/>
      <c r="D74" s="894"/>
      <c r="E74" s="894"/>
      <c r="F74" s="894"/>
      <c r="G74" s="894"/>
      <c r="H74" s="894"/>
      <c r="I74" s="894"/>
      <c r="J74" s="894"/>
      <c r="K74" s="894"/>
      <c r="L74" s="894"/>
      <c r="M74" s="894"/>
      <c r="N74" s="894"/>
      <c r="O74" s="894"/>
      <c r="P74" s="895"/>
      <c r="Q74" s="896">
        <v>244114</v>
      </c>
      <c r="R74" s="851"/>
      <c r="S74" s="851"/>
      <c r="T74" s="851"/>
      <c r="U74" s="851"/>
      <c r="V74" s="851">
        <v>233963</v>
      </c>
      <c r="W74" s="851"/>
      <c r="X74" s="851"/>
      <c r="Y74" s="851"/>
      <c r="Z74" s="851"/>
      <c r="AA74" s="851">
        <v>10151</v>
      </c>
      <c r="AB74" s="851"/>
      <c r="AC74" s="851"/>
      <c r="AD74" s="851"/>
      <c r="AE74" s="851"/>
      <c r="AF74" s="851">
        <v>10151</v>
      </c>
      <c r="AG74" s="851"/>
      <c r="AH74" s="851"/>
      <c r="AI74" s="851"/>
      <c r="AJ74" s="851"/>
      <c r="AK74" s="851" t="s">
        <v>559</v>
      </c>
      <c r="AL74" s="851"/>
      <c r="AM74" s="851"/>
      <c r="AN74" s="851"/>
      <c r="AO74" s="851"/>
      <c r="AP74" s="851" t="s">
        <v>559</v>
      </c>
      <c r="AQ74" s="851"/>
      <c r="AR74" s="851"/>
      <c r="AS74" s="851"/>
      <c r="AT74" s="851"/>
      <c r="AU74" s="851" t="s">
        <v>559</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408</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10951</v>
      </c>
      <c r="AG88" s="862"/>
      <c r="AH88" s="862"/>
      <c r="AI88" s="862"/>
      <c r="AJ88" s="862"/>
      <c r="AK88" s="859"/>
      <c r="AL88" s="859"/>
      <c r="AM88" s="859"/>
      <c r="AN88" s="859"/>
      <c r="AO88" s="859"/>
      <c r="AP88" s="862">
        <v>156</v>
      </c>
      <c r="AQ88" s="862"/>
      <c r="AR88" s="862"/>
      <c r="AS88" s="862"/>
      <c r="AT88" s="862"/>
      <c r="AU88" s="862">
        <v>101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409</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196</v>
      </c>
      <c r="CS102" s="870"/>
      <c r="CT102" s="870"/>
      <c r="CU102" s="870"/>
      <c r="CV102" s="913"/>
      <c r="CW102" s="912">
        <v>41</v>
      </c>
      <c r="CX102" s="870"/>
      <c r="CY102" s="870"/>
      <c r="CZ102" s="870"/>
      <c r="DA102" s="913"/>
      <c r="DB102" s="912" t="s">
        <v>569</v>
      </c>
      <c r="DC102" s="870"/>
      <c r="DD102" s="870"/>
      <c r="DE102" s="870"/>
      <c r="DF102" s="913"/>
      <c r="DG102" s="912" t="s">
        <v>572</v>
      </c>
      <c r="DH102" s="870"/>
      <c r="DI102" s="870"/>
      <c r="DJ102" s="870"/>
      <c r="DK102" s="913"/>
      <c r="DL102" s="912" t="s">
        <v>572</v>
      </c>
      <c r="DM102" s="870"/>
      <c r="DN102" s="870"/>
      <c r="DO102" s="870"/>
      <c r="DP102" s="913"/>
      <c r="DQ102" s="912" t="s">
        <v>558</v>
      </c>
      <c r="DR102" s="870"/>
      <c r="DS102" s="870"/>
      <c r="DT102" s="870"/>
      <c r="DU102" s="913"/>
      <c r="DV102" s="936" t="s">
        <v>572</v>
      </c>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410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411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412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414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415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416</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417</v>
      </c>
      <c r="AB109" s="915"/>
      <c r="AC109" s="915"/>
      <c r="AD109" s="915"/>
      <c r="AE109" s="916"/>
      <c r="AF109" s="914" t="s">
        <v>287</v>
      </c>
      <c r="AG109" s="915"/>
      <c r="AH109" s="915"/>
      <c r="AI109" s="915"/>
      <c r="AJ109" s="916"/>
      <c r="AK109" s="914" t="s">
        <v>286</v>
      </c>
      <c r="AL109" s="915"/>
      <c r="AM109" s="915"/>
      <c r="AN109" s="915"/>
      <c r="AO109" s="916"/>
      <c r="AP109" s="914" t="s">
        <v>418</v>
      </c>
      <c r="AQ109" s="915"/>
      <c r="AR109" s="915"/>
      <c r="AS109" s="915"/>
      <c r="AT109" s="917"/>
      <c r="AU109" s="934" t="s">
        <v>416</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417</v>
      </c>
      <c r="BR109" s="915"/>
      <c r="BS109" s="915"/>
      <c r="BT109" s="915"/>
      <c r="BU109" s="916"/>
      <c r="BV109" s="914" t="s">
        <v>287</v>
      </c>
      <c r="BW109" s="915"/>
      <c r="BX109" s="915"/>
      <c r="BY109" s="915"/>
      <c r="BZ109" s="916"/>
      <c r="CA109" s="914" t="s">
        <v>286</v>
      </c>
      <c r="CB109" s="915"/>
      <c r="CC109" s="915"/>
      <c r="CD109" s="915"/>
      <c r="CE109" s="916"/>
      <c r="CF109" s="935" t="s">
        <v>418</v>
      </c>
      <c r="CG109" s="935"/>
      <c r="CH109" s="935"/>
      <c r="CI109" s="935"/>
      <c r="CJ109" s="935"/>
      <c r="CK109" s="914" t="s">
        <v>419</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417</v>
      </c>
      <c r="DH109" s="915"/>
      <c r="DI109" s="915"/>
      <c r="DJ109" s="915"/>
      <c r="DK109" s="916"/>
      <c r="DL109" s="914" t="s">
        <v>287</v>
      </c>
      <c r="DM109" s="915"/>
      <c r="DN109" s="915"/>
      <c r="DO109" s="915"/>
      <c r="DP109" s="916"/>
      <c r="DQ109" s="914" t="s">
        <v>286</v>
      </c>
      <c r="DR109" s="915"/>
      <c r="DS109" s="915"/>
      <c r="DT109" s="915"/>
      <c r="DU109" s="916"/>
      <c r="DV109" s="914" t="s">
        <v>418</v>
      </c>
      <c r="DW109" s="915"/>
      <c r="DX109" s="915"/>
      <c r="DY109" s="915"/>
      <c r="DZ109" s="917"/>
    </row>
    <row r="110" spans="1:131" s="199" customFormat="1" ht="26.25" customHeight="1" x14ac:dyDescent="0.15">
      <c r="A110" s="918" t="s">
        <v>420</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2971041</v>
      </c>
      <c r="AB110" s="922"/>
      <c r="AC110" s="922"/>
      <c r="AD110" s="922"/>
      <c r="AE110" s="923"/>
      <c r="AF110" s="924">
        <v>2999330</v>
      </c>
      <c r="AG110" s="922"/>
      <c r="AH110" s="922"/>
      <c r="AI110" s="922"/>
      <c r="AJ110" s="923"/>
      <c r="AK110" s="924">
        <v>2957708</v>
      </c>
      <c r="AL110" s="922"/>
      <c r="AM110" s="922"/>
      <c r="AN110" s="922"/>
      <c r="AO110" s="923"/>
      <c r="AP110" s="925">
        <v>34.5</v>
      </c>
      <c r="AQ110" s="926"/>
      <c r="AR110" s="926"/>
      <c r="AS110" s="926"/>
      <c r="AT110" s="927"/>
      <c r="AU110" s="928" t="s">
        <v>61</v>
      </c>
      <c r="AV110" s="929"/>
      <c r="AW110" s="929"/>
      <c r="AX110" s="929"/>
      <c r="AY110" s="929"/>
      <c r="AZ110" s="970" t="s">
        <v>421</v>
      </c>
      <c r="BA110" s="919"/>
      <c r="BB110" s="919"/>
      <c r="BC110" s="919"/>
      <c r="BD110" s="919"/>
      <c r="BE110" s="919"/>
      <c r="BF110" s="919"/>
      <c r="BG110" s="919"/>
      <c r="BH110" s="919"/>
      <c r="BI110" s="919"/>
      <c r="BJ110" s="919"/>
      <c r="BK110" s="919"/>
      <c r="BL110" s="919"/>
      <c r="BM110" s="919"/>
      <c r="BN110" s="919"/>
      <c r="BO110" s="919"/>
      <c r="BP110" s="920"/>
      <c r="BQ110" s="956">
        <v>21837241</v>
      </c>
      <c r="BR110" s="957"/>
      <c r="BS110" s="957"/>
      <c r="BT110" s="957"/>
      <c r="BU110" s="957"/>
      <c r="BV110" s="957">
        <v>21076681</v>
      </c>
      <c r="BW110" s="957"/>
      <c r="BX110" s="957"/>
      <c r="BY110" s="957"/>
      <c r="BZ110" s="957"/>
      <c r="CA110" s="957">
        <v>19481976</v>
      </c>
      <c r="CB110" s="957"/>
      <c r="CC110" s="957"/>
      <c r="CD110" s="957"/>
      <c r="CE110" s="957"/>
      <c r="CF110" s="971">
        <v>227</v>
      </c>
      <c r="CG110" s="972"/>
      <c r="CH110" s="972"/>
      <c r="CI110" s="972"/>
      <c r="CJ110" s="972"/>
      <c r="CK110" s="973" t="s">
        <v>422</v>
      </c>
      <c r="CL110" s="974"/>
      <c r="CM110" s="953" t="s">
        <v>423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424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425</v>
      </c>
      <c r="BA111" s="980"/>
      <c r="BB111" s="980"/>
      <c r="BC111" s="980"/>
      <c r="BD111" s="980"/>
      <c r="BE111" s="980"/>
      <c r="BF111" s="980"/>
      <c r="BG111" s="980"/>
      <c r="BH111" s="980"/>
      <c r="BI111" s="980"/>
      <c r="BJ111" s="980"/>
      <c r="BK111" s="980"/>
      <c r="BL111" s="980"/>
      <c r="BM111" s="980"/>
      <c r="BN111" s="980"/>
      <c r="BO111" s="980"/>
      <c r="BP111" s="981"/>
      <c r="BQ111" s="949">
        <v>217706</v>
      </c>
      <c r="BR111" s="950"/>
      <c r="BS111" s="950"/>
      <c r="BT111" s="950"/>
      <c r="BU111" s="950"/>
      <c r="BV111" s="950">
        <v>177153</v>
      </c>
      <c r="BW111" s="950"/>
      <c r="BX111" s="950"/>
      <c r="BY111" s="950"/>
      <c r="BZ111" s="950"/>
      <c r="CA111" s="950">
        <v>136347</v>
      </c>
      <c r="CB111" s="950"/>
      <c r="CC111" s="950"/>
      <c r="CD111" s="950"/>
      <c r="CE111" s="950"/>
      <c r="CF111" s="944">
        <v>1.6</v>
      </c>
      <c r="CG111" s="945"/>
      <c r="CH111" s="945"/>
      <c r="CI111" s="945"/>
      <c r="CJ111" s="945"/>
      <c r="CK111" s="975"/>
      <c r="CL111" s="976"/>
      <c r="CM111" s="946" t="s">
        <v>426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15">
      <c r="A112" s="982" t="s">
        <v>427</v>
      </c>
      <c r="B112" s="983"/>
      <c r="C112" s="980" t="s">
        <v>428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429</v>
      </c>
      <c r="BA112" s="980"/>
      <c r="BB112" s="980"/>
      <c r="BC112" s="980"/>
      <c r="BD112" s="980"/>
      <c r="BE112" s="980"/>
      <c r="BF112" s="980"/>
      <c r="BG112" s="980"/>
      <c r="BH112" s="980"/>
      <c r="BI112" s="980"/>
      <c r="BJ112" s="980"/>
      <c r="BK112" s="980"/>
      <c r="BL112" s="980"/>
      <c r="BM112" s="980"/>
      <c r="BN112" s="980"/>
      <c r="BO112" s="980"/>
      <c r="BP112" s="981"/>
      <c r="BQ112" s="949">
        <v>12114059</v>
      </c>
      <c r="BR112" s="950"/>
      <c r="BS112" s="950"/>
      <c r="BT112" s="950"/>
      <c r="BU112" s="950"/>
      <c r="BV112" s="950">
        <v>11525499</v>
      </c>
      <c r="BW112" s="950"/>
      <c r="BX112" s="950"/>
      <c r="BY112" s="950"/>
      <c r="BZ112" s="950"/>
      <c r="CA112" s="950">
        <v>10497904</v>
      </c>
      <c r="CB112" s="950"/>
      <c r="CC112" s="950"/>
      <c r="CD112" s="950"/>
      <c r="CE112" s="950"/>
      <c r="CF112" s="944">
        <v>122.3</v>
      </c>
      <c r="CG112" s="945"/>
      <c r="CH112" s="945"/>
      <c r="CI112" s="945"/>
      <c r="CJ112" s="945"/>
      <c r="CK112" s="975"/>
      <c r="CL112" s="976"/>
      <c r="CM112" s="946" t="s">
        <v>430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x14ac:dyDescent="0.15">
      <c r="A113" s="984"/>
      <c r="B113" s="985"/>
      <c r="C113" s="980" t="s">
        <v>431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975402</v>
      </c>
      <c r="AB113" s="964"/>
      <c r="AC113" s="964"/>
      <c r="AD113" s="964"/>
      <c r="AE113" s="965"/>
      <c r="AF113" s="966">
        <v>971323</v>
      </c>
      <c r="AG113" s="964"/>
      <c r="AH113" s="964"/>
      <c r="AI113" s="964"/>
      <c r="AJ113" s="965"/>
      <c r="AK113" s="966">
        <v>981705</v>
      </c>
      <c r="AL113" s="964"/>
      <c r="AM113" s="964"/>
      <c r="AN113" s="964"/>
      <c r="AO113" s="965"/>
      <c r="AP113" s="967">
        <v>11.4</v>
      </c>
      <c r="AQ113" s="968"/>
      <c r="AR113" s="968"/>
      <c r="AS113" s="968"/>
      <c r="AT113" s="969"/>
      <c r="AU113" s="930"/>
      <c r="AV113" s="931"/>
      <c r="AW113" s="931"/>
      <c r="AX113" s="931"/>
      <c r="AY113" s="931"/>
      <c r="AZ113" s="979" t="s">
        <v>432</v>
      </c>
      <c r="BA113" s="980"/>
      <c r="BB113" s="980"/>
      <c r="BC113" s="980"/>
      <c r="BD113" s="980"/>
      <c r="BE113" s="980"/>
      <c r="BF113" s="980"/>
      <c r="BG113" s="980"/>
      <c r="BH113" s="980"/>
      <c r="BI113" s="980"/>
      <c r="BJ113" s="980"/>
      <c r="BK113" s="980"/>
      <c r="BL113" s="980"/>
      <c r="BM113" s="980"/>
      <c r="BN113" s="980"/>
      <c r="BO113" s="980"/>
      <c r="BP113" s="981"/>
      <c r="BQ113" s="949">
        <v>134115</v>
      </c>
      <c r="BR113" s="950"/>
      <c r="BS113" s="950"/>
      <c r="BT113" s="950"/>
      <c r="BU113" s="950"/>
      <c r="BV113" s="950">
        <v>117749</v>
      </c>
      <c r="BW113" s="950"/>
      <c r="BX113" s="950"/>
      <c r="BY113" s="950"/>
      <c r="BZ113" s="950"/>
      <c r="CA113" s="950">
        <v>101272</v>
      </c>
      <c r="CB113" s="950"/>
      <c r="CC113" s="950"/>
      <c r="CD113" s="950"/>
      <c r="CE113" s="950"/>
      <c r="CF113" s="944">
        <v>1.2</v>
      </c>
      <c r="CG113" s="945"/>
      <c r="CH113" s="945"/>
      <c r="CI113" s="945"/>
      <c r="CJ113" s="945"/>
      <c r="CK113" s="975"/>
      <c r="CL113" s="976"/>
      <c r="CM113" s="946" t="s">
        <v>433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15">
      <c r="A114" s="984"/>
      <c r="B114" s="985"/>
      <c r="C114" s="980" t="s">
        <v>434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17261</v>
      </c>
      <c r="AB114" s="989"/>
      <c r="AC114" s="989"/>
      <c r="AD114" s="989"/>
      <c r="AE114" s="990"/>
      <c r="AF114" s="991">
        <v>17262</v>
      </c>
      <c r="AG114" s="989"/>
      <c r="AH114" s="989"/>
      <c r="AI114" s="989"/>
      <c r="AJ114" s="990"/>
      <c r="AK114" s="991">
        <v>17261</v>
      </c>
      <c r="AL114" s="989"/>
      <c r="AM114" s="989"/>
      <c r="AN114" s="989"/>
      <c r="AO114" s="990"/>
      <c r="AP114" s="992">
        <v>0.2</v>
      </c>
      <c r="AQ114" s="993"/>
      <c r="AR114" s="993"/>
      <c r="AS114" s="993"/>
      <c r="AT114" s="994"/>
      <c r="AU114" s="930"/>
      <c r="AV114" s="931"/>
      <c r="AW114" s="931"/>
      <c r="AX114" s="931"/>
      <c r="AY114" s="931"/>
      <c r="AZ114" s="979" t="s">
        <v>435</v>
      </c>
      <c r="BA114" s="980"/>
      <c r="BB114" s="980"/>
      <c r="BC114" s="980"/>
      <c r="BD114" s="980"/>
      <c r="BE114" s="980"/>
      <c r="BF114" s="980"/>
      <c r="BG114" s="980"/>
      <c r="BH114" s="980"/>
      <c r="BI114" s="980"/>
      <c r="BJ114" s="980"/>
      <c r="BK114" s="980"/>
      <c r="BL114" s="980"/>
      <c r="BM114" s="980"/>
      <c r="BN114" s="980"/>
      <c r="BO114" s="980"/>
      <c r="BP114" s="981"/>
      <c r="BQ114" s="949">
        <v>2691463</v>
      </c>
      <c r="BR114" s="950"/>
      <c r="BS114" s="950"/>
      <c r="BT114" s="950"/>
      <c r="BU114" s="950"/>
      <c r="BV114" s="950">
        <v>2620386</v>
      </c>
      <c r="BW114" s="950"/>
      <c r="BX114" s="950"/>
      <c r="BY114" s="950"/>
      <c r="BZ114" s="950"/>
      <c r="CA114" s="950">
        <v>2535127</v>
      </c>
      <c r="CB114" s="950"/>
      <c r="CC114" s="950"/>
      <c r="CD114" s="950"/>
      <c r="CE114" s="950"/>
      <c r="CF114" s="944">
        <v>29.5</v>
      </c>
      <c r="CG114" s="945"/>
      <c r="CH114" s="945"/>
      <c r="CI114" s="945"/>
      <c r="CJ114" s="945"/>
      <c r="CK114" s="975"/>
      <c r="CL114" s="976"/>
      <c r="CM114" s="946" t="s">
        <v>436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437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44971</v>
      </c>
      <c r="AB115" s="964"/>
      <c r="AC115" s="964"/>
      <c r="AD115" s="964"/>
      <c r="AE115" s="965"/>
      <c r="AF115" s="966">
        <v>44369</v>
      </c>
      <c r="AG115" s="964"/>
      <c r="AH115" s="964"/>
      <c r="AI115" s="964"/>
      <c r="AJ115" s="965"/>
      <c r="AK115" s="966">
        <v>43923</v>
      </c>
      <c r="AL115" s="964"/>
      <c r="AM115" s="964"/>
      <c r="AN115" s="964"/>
      <c r="AO115" s="965"/>
      <c r="AP115" s="967">
        <v>0.5</v>
      </c>
      <c r="AQ115" s="968"/>
      <c r="AR115" s="968"/>
      <c r="AS115" s="968"/>
      <c r="AT115" s="969"/>
      <c r="AU115" s="930"/>
      <c r="AV115" s="931"/>
      <c r="AW115" s="931"/>
      <c r="AX115" s="931"/>
      <c r="AY115" s="931"/>
      <c r="AZ115" s="979" t="s">
        <v>438</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439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x14ac:dyDescent="0.15">
      <c r="A116" s="986"/>
      <c r="B116" s="987"/>
      <c r="C116" s="995" t="s">
        <v>440</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113</v>
      </c>
      <c r="AB116" s="989"/>
      <c r="AC116" s="989"/>
      <c r="AD116" s="989"/>
      <c r="AE116" s="990"/>
      <c r="AF116" s="991" t="s">
        <v>113</v>
      </c>
      <c r="AG116" s="989"/>
      <c r="AH116" s="989"/>
      <c r="AI116" s="989"/>
      <c r="AJ116" s="990"/>
      <c r="AK116" s="991" t="s">
        <v>113</v>
      </c>
      <c r="AL116" s="989"/>
      <c r="AM116" s="989"/>
      <c r="AN116" s="989"/>
      <c r="AO116" s="990"/>
      <c r="AP116" s="992" t="s">
        <v>113</v>
      </c>
      <c r="AQ116" s="993"/>
      <c r="AR116" s="993"/>
      <c r="AS116" s="993"/>
      <c r="AT116" s="994"/>
      <c r="AU116" s="930"/>
      <c r="AV116" s="931"/>
      <c r="AW116" s="931"/>
      <c r="AX116" s="931"/>
      <c r="AY116" s="931"/>
      <c r="AZ116" s="997" t="s">
        <v>441</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442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156114</v>
      </c>
      <c r="DH116" s="989"/>
      <c r="DI116" s="989"/>
      <c r="DJ116" s="989"/>
      <c r="DK116" s="990"/>
      <c r="DL116" s="991">
        <v>127571</v>
      </c>
      <c r="DM116" s="989"/>
      <c r="DN116" s="989"/>
      <c r="DO116" s="989"/>
      <c r="DP116" s="990"/>
      <c r="DQ116" s="991">
        <v>98484</v>
      </c>
      <c r="DR116" s="989"/>
      <c r="DS116" s="989"/>
      <c r="DT116" s="989"/>
      <c r="DU116" s="990"/>
      <c r="DV116" s="992">
        <v>1.1000000000000001</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443</v>
      </c>
      <c r="Z117" s="916"/>
      <c r="AA117" s="1006">
        <v>4008675</v>
      </c>
      <c r="AB117" s="1007"/>
      <c r="AC117" s="1007"/>
      <c r="AD117" s="1007"/>
      <c r="AE117" s="1008"/>
      <c r="AF117" s="1009">
        <v>4032284</v>
      </c>
      <c r="AG117" s="1007"/>
      <c r="AH117" s="1007"/>
      <c r="AI117" s="1007"/>
      <c r="AJ117" s="1008"/>
      <c r="AK117" s="1009">
        <v>4000597</v>
      </c>
      <c r="AL117" s="1007"/>
      <c r="AM117" s="1007"/>
      <c r="AN117" s="1007"/>
      <c r="AO117" s="1008"/>
      <c r="AP117" s="1010"/>
      <c r="AQ117" s="1011"/>
      <c r="AR117" s="1011"/>
      <c r="AS117" s="1011"/>
      <c r="AT117" s="1012"/>
      <c r="AU117" s="930"/>
      <c r="AV117" s="931"/>
      <c r="AW117" s="931"/>
      <c r="AX117" s="931"/>
      <c r="AY117" s="931"/>
      <c r="AZ117" s="997" t="s">
        <v>444</v>
      </c>
      <c r="BA117" s="998"/>
      <c r="BB117" s="998"/>
      <c r="BC117" s="998"/>
      <c r="BD117" s="998"/>
      <c r="BE117" s="998"/>
      <c r="BF117" s="998"/>
      <c r="BG117" s="998"/>
      <c r="BH117" s="998"/>
      <c r="BI117" s="998"/>
      <c r="BJ117" s="998"/>
      <c r="BK117" s="998"/>
      <c r="BL117" s="998"/>
      <c r="BM117" s="998"/>
      <c r="BN117" s="998"/>
      <c r="BO117" s="998"/>
      <c r="BP117" s="999"/>
      <c r="BQ117" s="949" t="s">
        <v>372</v>
      </c>
      <c r="BR117" s="950"/>
      <c r="BS117" s="950"/>
      <c r="BT117" s="950"/>
      <c r="BU117" s="950"/>
      <c r="BV117" s="950" t="s">
        <v>372</v>
      </c>
      <c r="BW117" s="950"/>
      <c r="BX117" s="950"/>
      <c r="BY117" s="950"/>
      <c r="BZ117" s="950"/>
      <c r="CA117" s="950" t="s">
        <v>372</v>
      </c>
      <c r="CB117" s="950"/>
      <c r="CC117" s="950"/>
      <c r="CD117" s="950"/>
      <c r="CE117" s="950"/>
      <c r="CF117" s="944" t="s">
        <v>372</v>
      </c>
      <c r="CG117" s="945"/>
      <c r="CH117" s="945"/>
      <c r="CI117" s="945"/>
      <c r="CJ117" s="945"/>
      <c r="CK117" s="975"/>
      <c r="CL117" s="976"/>
      <c r="CM117" s="946" t="s">
        <v>445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372</v>
      </c>
      <c r="DH117" s="989"/>
      <c r="DI117" s="989"/>
      <c r="DJ117" s="989"/>
      <c r="DK117" s="990"/>
      <c r="DL117" s="991" t="s">
        <v>372</v>
      </c>
      <c r="DM117" s="989"/>
      <c r="DN117" s="989"/>
      <c r="DO117" s="989"/>
      <c r="DP117" s="990"/>
      <c r="DQ117" s="991" t="s">
        <v>372</v>
      </c>
      <c r="DR117" s="989"/>
      <c r="DS117" s="989"/>
      <c r="DT117" s="989"/>
      <c r="DU117" s="990"/>
      <c r="DV117" s="992" t="s">
        <v>372</v>
      </c>
      <c r="DW117" s="993"/>
      <c r="DX117" s="993"/>
      <c r="DY117" s="993"/>
      <c r="DZ117" s="994"/>
    </row>
    <row r="118" spans="1:130" s="199" customFormat="1" ht="26.25" customHeight="1" x14ac:dyDescent="0.15">
      <c r="A118" s="934" t="s">
        <v>419</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417</v>
      </c>
      <c r="AB118" s="915"/>
      <c r="AC118" s="915"/>
      <c r="AD118" s="915"/>
      <c r="AE118" s="916"/>
      <c r="AF118" s="914" t="s">
        <v>287</v>
      </c>
      <c r="AG118" s="915"/>
      <c r="AH118" s="915"/>
      <c r="AI118" s="915"/>
      <c r="AJ118" s="916"/>
      <c r="AK118" s="914" t="s">
        <v>286</v>
      </c>
      <c r="AL118" s="915"/>
      <c r="AM118" s="915"/>
      <c r="AN118" s="915"/>
      <c r="AO118" s="916"/>
      <c r="AP118" s="1001" t="s">
        <v>418</v>
      </c>
      <c r="AQ118" s="1002"/>
      <c r="AR118" s="1002"/>
      <c r="AS118" s="1002"/>
      <c r="AT118" s="1003"/>
      <c r="AU118" s="930"/>
      <c r="AV118" s="931"/>
      <c r="AW118" s="931"/>
      <c r="AX118" s="931"/>
      <c r="AY118" s="931"/>
      <c r="AZ118" s="1004" t="s">
        <v>446</v>
      </c>
      <c r="BA118" s="995"/>
      <c r="BB118" s="995"/>
      <c r="BC118" s="995"/>
      <c r="BD118" s="995"/>
      <c r="BE118" s="995"/>
      <c r="BF118" s="995"/>
      <c r="BG118" s="995"/>
      <c r="BH118" s="995"/>
      <c r="BI118" s="995"/>
      <c r="BJ118" s="995"/>
      <c r="BK118" s="995"/>
      <c r="BL118" s="995"/>
      <c r="BM118" s="995"/>
      <c r="BN118" s="995"/>
      <c r="BO118" s="995"/>
      <c r="BP118" s="996"/>
      <c r="BQ118" s="1027" t="s">
        <v>447</v>
      </c>
      <c r="BR118" s="1028"/>
      <c r="BS118" s="1028"/>
      <c r="BT118" s="1028"/>
      <c r="BU118" s="1028"/>
      <c r="BV118" s="1028" t="s">
        <v>447</v>
      </c>
      <c r="BW118" s="1028"/>
      <c r="BX118" s="1028"/>
      <c r="BY118" s="1028"/>
      <c r="BZ118" s="1028"/>
      <c r="CA118" s="1028" t="s">
        <v>447</v>
      </c>
      <c r="CB118" s="1028"/>
      <c r="CC118" s="1028"/>
      <c r="CD118" s="1028"/>
      <c r="CE118" s="1028"/>
      <c r="CF118" s="944" t="s">
        <v>447</v>
      </c>
      <c r="CG118" s="945"/>
      <c r="CH118" s="945"/>
      <c r="CI118" s="945"/>
      <c r="CJ118" s="945"/>
      <c r="CK118" s="975"/>
      <c r="CL118" s="976"/>
      <c r="CM118" s="946" t="s">
        <v>448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447</v>
      </c>
      <c r="DH118" s="989"/>
      <c r="DI118" s="989"/>
      <c r="DJ118" s="989"/>
      <c r="DK118" s="990"/>
      <c r="DL118" s="991" t="s">
        <v>447</v>
      </c>
      <c r="DM118" s="989"/>
      <c r="DN118" s="989"/>
      <c r="DO118" s="989"/>
      <c r="DP118" s="990"/>
      <c r="DQ118" s="991" t="s">
        <v>447</v>
      </c>
      <c r="DR118" s="989"/>
      <c r="DS118" s="989"/>
      <c r="DT118" s="989"/>
      <c r="DU118" s="990"/>
      <c r="DV118" s="992" t="s">
        <v>447</v>
      </c>
      <c r="DW118" s="993"/>
      <c r="DX118" s="993"/>
      <c r="DY118" s="993"/>
      <c r="DZ118" s="994"/>
    </row>
    <row r="119" spans="1:130" s="199" customFormat="1" ht="26.25" customHeight="1" x14ac:dyDescent="0.15">
      <c r="A119" s="1088" t="s">
        <v>422</v>
      </c>
      <c r="B119" s="974"/>
      <c r="C119" s="953" t="s">
        <v>423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447</v>
      </c>
      <c r="AB119" s="922"/>
      <c r="AC119" s="922"/>
      <c r="AD119" s="922"/>
      <c r="AE119" s="923"/>
      <c r="AF119" s="924" t="s">
        <v>447</v>
      </c>
      <c r="AG119" s="922"/>
      <c r="AH119" s="922"/>
      <c r="AI119" s="922"/>
      <c r="AJ119" s="923"/>
      <c r="AK119" s="924" t="s">
        <v>447</v>
      </c>
      <c r="AL119" s="922"/>
      <c r="AM119" s="922"/>
      <c r="AN119" s="922"/>
      <c r="AO119" s="923"/>
      <c r="AP119" s="925" t="s">
        <v>447</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449</v>
      </c>
      <c r="BP119" s="1036"/>
      <c r="BQ119" s="1027">
        <v>36994584</v>
      </c>
      <c r="BR119" s="1028"/>
      <c r="BS119" s="1028"/>
      <c r="BT119" s="1028"/>
      <c r="BU119" s="1028"/>
      <c r="BV119" s="1028">
        <v>35517468</v>
      </c>
      <c r="BW119" s="1028"/>
      <c r="BX119" s="1028"/>
      <c r="BY119" s="1028"/>
      <c r="BZ119" s="1028"/>
      <c r="CA119" s="1028">
        <v>32752626</v>
      </c>
      <c r="CB119" s="1028"/>
      <c r="CC119" s="1028"/>
      <c r="CD119" s="1028"/>
      <c r="CE119" s="1028"/>
      <c r="CF119" s="1029"/>
      <c r="CG119" s="1030"/>
      <c r="CH119" s="1030"/>
      <c r="CI119" s="1030"/>
      <c r="CJ119" s="1031"/>
      <c r="CK119" s="977"/>
      <c r="CL119" s="978"/>
      <c r="CM119" s="1032" t="s">
        <v>450</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61592</v>
      </c>
      <c r="DH119" s="1014"/>
      <c r="DI119" s="1014"/>
      <c r="DJ119" s="1014"/>
      <c r="DK119" s="1015"/>
      <c r="DL119" s="1013">
        <v>49582</v>
      </c>
      <c r="DM119" s="1014"/>
      <c r="DN119" s="1014"/>
      <c r="DO119" s="1014"/>
      <c r="DP119" s="1015"/>
      <c r="DQ119" s="1013">
        <v>37863</v>
      </c>
      <c r="DR119" s="1014"/>
      <c r="DS119" s="1014"/>
      <c r="DT119" s="1014"/>
      <c r="DU119" s="1015"/>
      <c r="DV119" s="1016">
        <v>0.4</v>
      </c>
      <c r="DW119" s="1017"/>
      <c r="DX119" s="1017"/>
      <c r="DY119" s="1017"/>
      <c r="DZ119" s="1018"/>
    </row>
    <row r="120" spans="1:130" s="199" customFormat="1" ht="26.25" customHeight="1" x14ac:dyDescent="0.15">
      <c r="A120" s="1089"/>
      <c r="B120" s="976"/>
      <c r="C120" s="946" t="s">
        <v>426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372</v>
      </c>
      <c r="AB120" s="989"/>
      <c r="AC120" s="989"/>
      <c r="AD120" s="989"/>
      <c r="AE120" s="990"/>
      <c r="AF120" s="991" t="s">
        <v>372</v>
      </c>
      <c r="AG120" s="989"/>
      <c r="AH120" s="989"/>
      <c r="AI120" s="989"/>
      <c r="AJ120" s="990"/>
      <c r="AK120" s="991" t="s">
        <v>372</v>
      </c>
      <c r="AL120" s="989"/>
      <c r="AM120" s="989"/>
      <c r="AN120" s="989"/>
      <c r="AO120" s="990"/>
      <c r="AP120" s="992" t="s">
        <v>372</v>
      </c>
      <c r="AQ120" s="993"/>
      <c r="AR120" s="993"/>
      <c r="AS120" s="993"/>
      <c r="AT120" s="994"/>
      <c r="AU120" s="1019" t="s">
        <v>451</v>
      </c>
      <c r="AV120" s="1020"/>
      <c r="AW120" s="1020"/>
      <c r="AX120" s="1020"/>
      <c r="AY120" s="1021"/>
      <c r="AZ120" s="970" t="s">
        <v>452</v>
      </c>
      <c r="BA120" s="919"/>
      <c r="BB120" s="919"/>
      <c r="BC120" s="919"/>
      <c r="BD120" s="919"/>
      <c r="BE120" s="919"/>
      <c r="BF120" s="919"/>
      <c r="BG120" s="919"/>
      <c r="BH120" s="919"/>
      <c r="BI120" s="919"/>
      <c r="BJ120" s="919"/>
      <c r="BK120" s="919"/>
      <c r="BL120" s="919"/>
      <c r="BM120" s="919"/>
      <c r="BN120" s="919"/>
      <c r="BO120" s="919"/>
      <c r="BP120" s="920"/>
      <c r="BQ120" s="956">
        <v>11193349</v>
      </c>
      <c r="BR120" s="957"/>
      <c r="BS120" s="957"/>
      <c r="BT120" s="957"/>
      <c r="BU120" s="957"/>
      <c r="BV120" s="957">
        <v>12187478</v>
      </c>
      <c r="BW120" s="957"/>
      <c r="BX120" s="957"/>
      <c r="BY120" s="957"/>
      <c r="BZ120" s="957"/>
      <c r="CA120" s="957">
        <v>12954630</v>
      </c>
      <c r="CB120" s="957"/>
      <c r="CC120" s="957"/>
      <c r="CD120" s="957"/>
      <c r="CE120" s="957"/>
      <c r="CF120" s="971">
        <v>150.9</v>
      </c>
      <c r="CG120" s="972"/>
      <c r="CH120" s="972"/>
      <c r="CI120" s="972"/>
      <c r="CJ120" s="972"/>
      <c r="CK120" s="1037" t="s">
        <v>453</v>
      </c>
      <c r="CL120" s="1038"/>
      <c r="CM120" s="1038"/>
      <c r="CN120" s="1038"/>
      <c r="CO120" s="1039"/>
      <c r="CP120" s="1045" t="s">
        <v>454</v>
      </c>
      <c r="CQ120" s="1046"/>
      <c r="CR120" s="1046"/>
      <c r="CS120" s="1046"/>
      <c r="CT120" s="1046"/>
      <c r="CU120" s="1046"/>
      <c r="CV120" s="1046"/>
      <c r="CW120" s="1046"/>
      <c r="CX120" s="1046"/>
      <c r="CY120" s="1046"/>
      <c r="CZ120" s="1046"/>
      <c r="DA120" s="1046"/>
      <c r="DB120" s="1046"/>
      <c r="DC120" s="1046"/>
      <c r="DD120" s="1046"/>
      <c r="DE120" s="1046"/>
      <c r="DF120" s="1047"/>
      <c r="DG120" s="956">
        <v>7988296</v>
      </c>
      <c r="DH120" s="957"/>
      <c r="DI120" s="957"/>
      <c r="DJ120" s="957"/>
      <c r="DK120" s="957"/>
      <c r="DL120" s="957">
        <v>7639755</v>
      </c>
      <c r="DM120" s="957"/>
      <c r="DN120" s="957"/>
      <c r="DO120" s="957"/>
      <c r="DP120" s="957"/>
      <c r="DQ120" s="957">
        <v>7216153</v>
      </c>
      <c r="DR120" s="957"/>
      <c r="DS120" s="957"/>
      <c r="DT120" s="957"/>
      <c r="DU120" s="957"/>
      <c r="DV120" s="958">
        <v>84.1</v>
      </c>
      <c r="DW120" s="958"/>
      <c r="DX120" s="958"/>
      <c r="DY120" s="958"/>
      <c r="DZ120" s="959"/>
    </row>
    <row r="121" spans="1:130" s="199" customFormat="1" ht="26.25" customHeight="1" x14ac:dyDescent="0.15">
      <c r="A121" s="1089"/>
      <c r="B121" s="976"/>
      <c r="C121" s="997" t="s">
        <v>455</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372</v>
      </c>
      <c r="AB121" s="989"/>
      <c r="AC121" s="989"/>
      <c r="AD121" s="989"/>
      <c r="AE121" s="990"/>
      <c r="AF121" s="991" t="s">
        <v>372</v>
      </c>
      <c r="AG121" s="989"/>
      <c r="AH121" s="989"/>
      <c r="AI121" s="989"/>
      <c r="AJ121" s="990"/>
      <c r="AK121" s="991" t="s">
        <v>372</v>
      </c>
      <c r="AL121" s="989"/>
      <c r="AM121" s="989"/>
      <c r="AN121" s="989"/>
      <c r="AO121" s="990"/>
      <c r="AP121" s="992" t="s">
        <v>372</v>
      </c>
      <c r="AQ121" s="993"/>
      <c r="AR121" s="993"/>
      <c r="AS121" s="993"/>
      <c r="AT121" s="994"/>
      <c r="AU121" s="1022"/>
      <c r="AV121" s="1023"/>
      <c r="AW121" s="1023"/>
      <c r="AX121" s="1023"/>
      <c r="AY121" s="1024"/>
      <c r="AZ121" s="979" t="s">
        <v>456</v>
      </c>
      <c r="BA121" s="980"/>
      <c r="BB121" s="980"/>
      <c r="BC121" s="980"/>
      <c r="BD121" s="980"/>
      <c r="BE121" s="980"/>
      <c r="BF121" s="980"/>
      <c r="BG121" s="980"/>
      <c r="BH121" s="980"/>
      <c r="BI121" s="980"/>
      <c r="BJ121" s="980"/>
      <c r="BK121" s="980"/>
      <c r="BL121" s="980"/>
      <c r="BM121" s="980"/>
      <c r="BN121" s="980"/>
      <c r="BO121" s="980"/>
      <c r="BP121" s="981"/>
      <c r="BQ121" s="949">
        <v>558086</v>
      </c>
      <c r="BR121" s="950"/>
      <c r="BS121" s="950"/>
      <c r="BT121" s="950"/>
      <c r="BU121" s="950"/>
      <c r="BV121" s="950">
        <v>452539</v>
      </c>
      <c r="BW121" s="950"/>
      <c r="BX121" s="950"/>
      <c r="BY121" s="950"/>
      <c r="BZ121" s="950"/>
      <c r="CA121" s="950">
        <v>354828</v>
      </c>
      <c r="CB121" s="950"/>
      <c r="CC121" s="950"/>
      <c r="CD121" s="950"/>
      <c r="CE121" s="950"/>
      <c r="CF121" s="944">
        <v>4.0999999999999996</v>
      </c>
      <c r="CG121" s="945"/>
      <c r="CH121" s="945"/>
      <c r="CI121" s="945"/>
      <c r="CJ121" s="945"/>
      <c r="CK121" s="1040"/>
      <c r="CL121" s="1041"/>
      <c r="CM121" s="1041"/>
      <c r="CN121" s="1041"/>
      <c r="CO121" s="1042"/>
      <c r="CP121" s="1050" t="s">
        <v>457</v>
      </c>
      <c r="CQ121" s="1051"/>
      <c r="CR121" s="1051"/>
      <c r="CS121" s="1051"/>
      <c r="CT121" s="1051"/>
      <c r="CU121" s="1051"/>
      <c r="CV121" s="1051"/>
      <c r="CW121" s="1051"/>
      <c r="CX121" s="1051"/>
      <c r="CY121" s="1051"/>
      <c r="CZ121" s="1051"/>
      <c r="DA121" s="1051"/>
      <c r="DB121" s="1051"/>
      <c r="DC121" s="1051"/>
      <c r="DD121" s="1051"/>
      <c r="DE121" s="1051"/>
      <c r="DF121" s="1052"/>
      <c r="DG121" s="949">
        <v>1740640</v>
      </c>
      <c r="DH121" s="950"/>
      <c r="DI121" s="950"/>
      <c r="DJ121" s="950"/>
      <c r="DK121" s="950"/>
      <c r="DL121" s="950">
        <v>1618450</v>
      </c>
      <c r="DM121" s="950"/>
      <c r="DN121" s="950"/>
      <c r="DO121" s="950"/>
      <c r="DP121" s="950"/>
      <c r="DQ121" s="950">
        <v>1495476</v>
      </c>
      <c r="DR121" s="950"/>
      <c r="DS121" s="950"/>
      <c r="DT121" s="950"/>
      <c r="DU121" s="950"/>
      <c r="DV121" s="951">
        <v>17.399999999999999</v>
      </c>
      <c r="DW121" s="951"/>
      <c r="DX121" s="951"/>
      <c r="DY121" s="951"/>
      <c r="DZ121" s="952"/>
    </row>
    <row r="122" spans="1:130" s="199" customFormat="1" ht="26.25" customHeight="1" x14ac:dyDescent="0.15">
      <c r="A122" s="1089"/>
      <c r="B122" s="976"/>
      <c r="C122" s="946" t="s">
        <v>436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372</v>
      </c>
      <c r="AB122" s="989"/>
      <c r="AC122" s="989"/>
      <c r="AD122" s="989"/>
      <c r="AE122" s="990"/>
      <c r="AF122" s="991" t="s">
        <v>372</v>
      </c>
      <c r="AG122" s="989"/>
      <c r="AH122" s="989"/>
      <c r="AI122" s="989"/>
      <c r="AJ122" s="990"/>
      <c r="AK122" s="991" t="s">
        <v>372</v>
      </c>
      <c r="AL122" s="989"/>
      <c r="AM122" s="989"/>
      <c r="AN122" s="989"/>
      <c r="AO122" s="990"/>
      <c r="AP122" s="992" t="s">
        <v>372</v>
      </c>
      <c r="AQ122" s="993"/>
      <c r="AR122" s="993"/>
      <c r="AS122" s="993"/>
      <c r="AT122" s="994"/>
      <c r="AU122" s="1022"/>
      <c r="AV122" s="1023"/>
      <c r="AW122" s="1023"/>
      <c r="AX122" s="1023"/>
      <c r="AY122" s="1024"/>
      <c r="AZ122" s="1004" t="s">
        <v>458</v>
      </c>
      <c r="BA122" s="995"/>
      <c r="BB122" s="995"/>
      <c r="BC122" s="995"/>
      <c r="BD122" s="995"/>
      <c r="BE122" s="995"/>
      <c r="BF122" s="995"/>
      <c r="BG122" s="995"/>
      <c r="BH122" s="995"/>
      <c r="BI122" s="995"/>
      <c r="BJ122" s="995"/>
      <c r="BK122" s="995"/>
      <c r="BL122" s="995"/>
      <c r="BM122" s="995"/>
      <c r="BN122" s="995"/>
      <c r="BO122" s="995"/>
      <c r="BP122" s="996"/>
      <c r="BQ122" s="1027">
        <v>25050498</v>
      </c>
      <c r="BR122" s="1028"/>
      <c r="BS122" s="1028"/>
      <c r="BT122" s="1028"/>
      <c r="BU122" s="1028"/>
      <c r="BV122" s="1028">
        <v>24031407</v>
      </c>
      <c r="BW122" s="1028"/>
      <c r="BX122" s="1028"/>
      <c r="BY122" s="1028"/>
      <c r="BZ122" s="1028"/>
      <c r="CA122" s="1028">
        <v>22478382</v>
      </c>
      <c r="CB122" s="1028"/>
      <c r="CC122" s="1028"/>
      <c r="CD122" s="1028"/>
      <c r="CE122" s="1028"/>
      <c r="CF122" s="1048">
        <v>261.89999999999998</v>
      </c>
      <c r="CG122" s="1049"/>
      <c r="CH122" s="1049"/>
      <c r="CI122" s="1049"/>
      <c r="CJ122" s="1049"/>
      <c r="CK122" s="1040"/>
      <c r="CL122" s="1041"/>
      <c r="CM122" s="1041"/>
      <c r="CN122" s="1041"/>
      <c r="CO122" s="1042"/>
      <c r="CP122" s="1050" t="s">
        <v>459</v>
      </c>
      <c r="CQ122" s="1051"/>
      <c r="CR122" s="1051"/>
      <c r="CS122" s="1051"/>
      <c r="CT122" s="1051"/>
      <c r="CU122" s="1051"/>
      <c r="CV122" s="1051"/>
      <c r="CW122" s="1051"/>
      <c r="CX122" s="1051"/>
      <c r="CY122" s="1051"/>
      <c r="CZ122" s="1051"/>
      <c r="DA122" s="1051"/>
      <c r="DB122" s="1051"/>
      <c r="DC122" s="1051"/>
      <c r="DD122" s="1051"/>
      <c r="DE122" s="1051"/>
      <c r="DF122" s="1052"/>
      <c r="DG122" s="949">
        <v>1329488</v>
      </c>
      <c r="DH122" s="950"/>
      <c r="DI122" s="950"/>
      <c r="DJ122" s="950"/>
      <c r="DK122" s="950"/>
      <c r="DL122" s="950">
        <v>1236643</v>
      </c>
      <c r="DM122" s="950"/>
      <c r="DN122" s="950"/>
      <c r="DO122" s="950"/>
      <c r="DP122" s="950"/>
      <c r="DQ122" s="950">
        <v>1151880</v>
      </c>
      <c r="DR122" s="950"/>
      <c r="DS122" s="950"/>
      <c r="DT122" s="950"/>
      <c r="DU122" s="950"/>
      <c r="DV122" s="951">
        <v>13.4</v>
      </c>
      <c r="DW122" s="951"/>
      <c r="DX122" s="951"/>
      <c r="DY122" s="951"/>
      <c r="DZ122" s="952"/>
    </row>
    <row r="123" spans="1:130" s="199" customFormat="1" ht="26.25" customHeight="1" x14ac:dyDescent="0.15">
      <c r="A123" s="1089"/>
      <c r="B123" s="976"/>
      <c r="C123" s="946" t="s">
        <v>442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31567</v>
      </c>
      <c r="AB123" s="989"/>
      <c r="AC123" s="989"/>
      <c r="AD123" s="989"/>
      <c r="AE123" s="990"/>
      <c r="AF123" s="991">
        <v>31536</v>
      </c>
      <c r="AG123" s="989"/>
      <c r="AH123" s="989"/>
      <c r="AI123" s="989"/>
      <c r="AJ123" s="990"/>
      <c r="AK123" s="991">
        <v>31505</v>
      </c>
      <c r="AL123" s="989"/>
      <c r="AM123" s="989"/>
      <c r="AN123" s="989"/>
      <c r="AO123" s="990"/>
      <c r="AP123" s="992">
        <v>0.4</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460</v>
      </c>
      <c r="BP123" s="1036"/>
      <c r="BQ123" s="1095">
        <v>36801933</v>
      </c>
      <c r="BR123" s="1096"/>
      <c r="BS123" s="1096"/>
      <c r="BT123" s="1096"/>
      <c r="BU123" s="1096"/>
      <c r="BV123" s="1096">
        <v>36671424</v>
      </c>
      <c r="BW123" s="1096"/>
      <c r="BX123" s="1096"/>
      <c r="BY123" s="1096"/>
      <c r="BZ123" s="1096"/>
      <c r="CA123" s="1096">
        <v>35787840</v>
      </c>
      <c r="CB123" s="1096"/>
      <c r="CC123" s="1096"/>
      <c r="CD123" s="1096"/>
      <c r="CE123" s="1096"/>
      <c r="CF123" s="1029"/>
      <c r="CG123" s="1030"/>
      <c r="CH123" s="1030"/>
      <c r="CI123" s="1030"/>
      <c r="CJ123" s="1031"/>
      <c r="CK123" s="1040"/>
      <c r="CL123" s="1041"/>
      <c r="CM123" s="1041"/>
      <c r="CN123" s="1041"/>
      <c r="CO123" s="1042"/>
      <c r="CP123" s="1050" t="s">
        <v>390</v>
      </c>
      <c r="CQ123" s="1051"/>
      <c r="CR123" s="1051"/>
      <c r="CS123" s="1051"/>
      <c r="CT123" s="1051"/>
      <c r="CU123" s="1051"/>
      <c r="CV123" s="1051"/>
      <c r="CW123" s="1051"/>
      <c r="CX123" s="1051"/>
      <c r="CY123" s="1051"/>
      <c r="CZ123" s="1051"/>
      <c r="DA123" s="1051"/>
      <c r="DB123" s="1051"/>
      <c r="DC123" s="1051"/>
      <c r="DD123" s="1051"/>
      <c r="DE123" s="1051"/>
      <c r="DF123" s="1052"/>
      <c r="DG123" s="988">
        <v>470423</v>
      </c>
      <c r="DH123" s="989"/>
      <c r="DI123" s="989"/>
      <c r="DJ123" s="989"/>
      <c r="DK123" s="990"/>
      <c r="DL123" s="991">
        <v>489383</v>
      </c>
      <c r="DM123" s="989"/>
      <c r="DN123" s="989"/>
      <c r="DO123" s="989"/>
      <c r="DP123" s="990"/>
      <c r="DQ123" s="991">
        <v>431734</v>
      </c>
      <c r="DR123" s="989"/>
      <c r="DS123" s="989"/>
      <c r="DT123" s="989"/>
      <c r="DU123" s="990"/>
      <c r="DV123" s="992">
        <v>5</v>
      </c>
      <c r="DW123" s="993"/>
      <c r="DX123" s="993"/>
      <c r="DY123" s="993"/>
      <c r="DZ123" s="994"/>
    </row>
    <row r="124" spans="1:130" s="199" customFormat="1" ht="26.25" customHeight="1" thickBot="1" x14ac:dyDescent="0.2">
      <c r="A124" s="1089"/>
      <c r="B124" s="976"/>
      <c r="C124" s="946" t="s">
        <v>445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461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2.1</v>
      </c>
      <c r="BR124" s="1058"/>
      <c r="BS124" s="1058"/>
      <c r="BT124" s="1058"/>
      <c r="BU124" s="1058"/>
      <c r="BV124" s="1058" t="s">
        <v>113</v>
      </c>
      <c r="BW124" s="1058"/>
      <c r="BX124" s="1058"/>
      <c r="BY124" s="1058"/>
      <c r="BZ124" s="1058"/>
      <c r="CA124" s="1058" t="s">
        <v>113</v>
      </c>
      <c r="CB124" s="1058"/>
      <c r="CC124" s="1058"/>
      <c r="CD124" s="1058"/>
      <c r="CE124" s="1058"/>
      <c r="CF124" s="1059"/>
      <c r="CG124" s="1060"/>
      <c r="CH124" s="1060"/>
      <c r="CI124" s="1060"/>
      <c r="CJ124" s="1061"/>
      <c r="CK124" s="1043"/>
      <c r="CL124" s="1043"/>
      <c r="CM124" s="1043"/>
      <c r="CN124" s="1043"/>
      <c r="CO124" s="1044"/>
      <c r="CP124" s="1050" t="s">
        <v>462</v>
      </c>
      <c r="CQ124" s="1051"/>
      <c r="CR124" s="1051"/>
      <c r="CS124" s="1051"/>
      <c r="CT124" s="1051"/>
      <c r="CU124" s="1051"/>
      <c r="CV124" s="1051"/>
      <c r="CW124" s="1051"/>
      <c r="CX124" s="1051"/>
      <c r="CY124" s="1051"/>
      <c r="CZ124" s="1051"/>
      <c r="DA124" s="1051"/>
      <c r="DB124" s="1051"/>
      <c r="DC124" s="1051"/>
      <c r="DD124" s="1051"/>
      <c r="DE124" s="1051"/>
      <c r="DF124" s="1052"/>
      <c r="DG124" s="1035">
        <v>585212</v>
      </c>
      <c r="DH124" s="1014"/>
      <c r="DI124" s="1014"/>
      <c r="DJ124" s="1014"/>
      <c r="DK124" s="1015"/>
      <c r="DL124" s="1013">
        <v>541268</v>
      </c>
      <c r="DM124" s="1014"/>
      <c r="DN124" s="1014"/>
      <c r="DO124" s="1014"/>
      <c r="DP124" s="1015"/>
      <c r="DQ124" s="1013">
        <v>202661</v>
      </c>
      <c r="DR124" s="1014"/>
      <c r="DS124" s="1014"/>
      <c r="DT124" s="1014"/>
      <c r="DU124" s="1015"/>
      <c r="DV124" s="1016">
        <v>2.4</v>
      </c>
      <c r="DW124" s="1017"/>
      <c r="DX124" s="1017"/>
      <c r="DY124" s="1017"/>
      <c r="DZ124" s="1018"/>
    </row>
    <row r="125" spans="1:130" s="199" customFormat="1" ht="26.25" customHeight="1" x14ac:dyDescent="0.15">
      <c r="A125" s="1089"/>
      <c r="B125" s="976"/>
      <c r="C125" s="946" t="s">
        <v>448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463</v>
      </c>
      <c r="CL125" s="1038"/>
      <c r="CM125" s="1038"/>
      <c r="CN125" s="1038"/>
      <c r="CO125" s="1039"/>
      <c r="CP125" s="970" t="s">
        <v>464</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450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13404</v>
      </c>
      <c r="AB126" s="989"/>
      <c r="AC126" s="989"/>
      <c r="AD126" s="989"/>
      <c r="AE126" s="990"/>
      <c r="AF126" s="991">
        <v>12833</v>
      </c>
      <c r="AG126" s="989"/>
      <c r="AH126" s="989"/>
      <c r="AI126" s="989"/>
      <c r="AJ126" s="990"/>
      <c r="AK126" s="991">
        <v>12418</v>
      </c>
      <c r="AL126" s="989"/>
      <c r="AM126" s="989"/>
      <c r="AN126" s="989"/>
      <c r="AO126" s="990"/>
      <c r="AP126" s="992">
        <v>0.1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465</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x14ac:dyDescent="0.15">
      <c r="A127" s="1090"/>
      <c r="B127" s="978"/>
      <c r="C127" s="1032" t="s">
        <v>466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467</v>
      </c>
      <c r="AY127" s="1063"/>
      <c r="AZ127" s="1063"/>
      <c r="BA127" s="1063"/>
      <c r="BB127" s="1063"/>
      <c r="BC127" s="1063"/>
      <c r="BD127" s="1063"/>
      <c r="BE127" s="1064"/>
      <c r="BF127" s="1065" t="s">
        <v>468</v>
      </c>
      <c r="BG127" s="1063"/>
      <c r="BH127" s="1063"/>
      <c r="BI127" s="1063"/>
      <c r="BJ127" s="1063"/>
      <c r="BK127" s="1063"/>
      <c r="BL127" s="1064"/>
      <c r="BM127" s="1065" t="s">
        <v>469</v>
      </c>
      <c r="BN127" s="1063"/>
      <c r="BO127" s="1063"/>
      <c r="BP127" s="1063"/>
      <c r="BQ127" s="1063"/>
      <c r="BR127" s="1063"/>
      <c r="BS127" s="1064"/>
      <c r="BT127" s="1065" t="s">
        <v>470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471</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472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473</v>
      </c>
      <c r="X128" s="1075"/>
      <c r="Y128" s="1075"/>
      <c r="Z128" s="1076"/>
      <c r="AA128" s="1077">
        <v>98702</v>
      </c>
      <c r="AB128" s="1078"/>
      <c r="AC128" s="1078"/>
      <c r="AD128" s="1078"/>
      <c r="AE128" s="1079"/>
      <c r="AF128" s="1080">
        <v>90660</v>
      </c>
      <c r="AG128" s="1078"/>
      <c r="AH128" s="1078"/>
      <c r="AI128" s="1078"/>
      <c r="AJ128" s="1079"/>
      <c r="AK128" s="1080">
        <v>66055</v>
      </c>
      <c r="AL128" s="1078"/>
      <c r="AM128" s="1078"/>
      <c r="AN128" s="1078"/>
      <c r="AO128" s="1079"/>
      <c r="AP128" s="1081"/>
      <c r="AQ128" s="1082"/>
      <c r="AR128" s="1082"/>
      <c r="AS128" s="1082"/>
      <c r="AT128" s="1083"/>
      <c r="AU128" s="235"/>
      <c r="AV128" s="235"/>
      <c r="AW128" s="235"/>
      <c r="AX128" s="918" t="s">
        <v>474</v>
      </c>
      <c r="AY128" s="919"/>
      <c r="AZ128" s="919"/>
      <c r="BA128" s="919"/>
      <c r="BB128" s="919"/>
      <c r="BC128" s="919"/>
      <c r="BD128" s="919"/>
      <c r="BE128" s="920"/>
      <c r="BF128" s="1084" t="s">
        <v>113</v>
      </c>
      <c r="BG128" s="1085"/>
      <c r="BH128" s="1085"/>
      <c r="BI128" s="1085"/>
      <c r="BJ128" s="1085"/>
      <c r="BK128" s="1085"/>
      <c r="BL128" s="1086"/>
      <c r="BM128" s="1084">
        <v>13.14</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475</v>
      </c>
      <c r="CQ128" s="1067"/>
      <c r="CR128" s="1067"/>
      <c r="CS128" s="1067"/>
      <c r="CT128" s="1067"/>
      <c r="CU128" s="1067"/>
      <c r="CV128" s="1067"/>
      <c r="CW128" s="1067"/>
      <c r="CX128" s="1067"/>
      <c r="CY128" s="1067"/>
      <c r="CZ128" s="1067"/>
      <c r="DA128" s="1067"/>
      <c r="DB128" s="1067"/>
      <c r="DC128" s="1067"/>
      <c r="DD128" s="1067"/>
      <c r="DE128" s="1067"/>
      <c r="DF128" s="1068"/>
      <c r="DG128" s="1069" t="s">
        <v>476</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477</v>
      </c>
      <c r="X129" s="1104"/>
      <c r="Y129" s="1104"/>
      <c r="Z129" s="1105"/>
      <c r="AA129" s="988">
        <v>11736247</v>
      </c>
      <c r="AB129" s="989"/>
      <c r="AC129" s="989"/>
      <c r="AD129" s="989"/>
      <c r="AE129" s="990"/>
      <c r="AF129" s="991">
        <v>11612837</v>
      </c>
      <c r="AG129" s="989"/>
      <c r="AH129" s="989"/>
      <c r="AI129" s="989"/>
      <c r="AJ129" s="990"/>
      <c r="AK129" s="991">
        <v>11344098</v>
      </c>
      <c r="AL129" s="989"/>
      <c r="AM129" s="989"/>
      <c r="AN129" s="989"/>
      <c r="AO129" s="990"/>
      <c r="AP129" s="1106"/>
      <c r="AQ129" s="1107"/>
      <c r="AR129" s="1107"/>
      <c r="AS129" s="1107"/>
      <c r="AT129" s="1108"/>
      <c r="AU129" s="237"/>
      <c r="AV129" s="237"/>
      <c r="AW129" s="237"/>
      <c r="AX129" s="1097" t="s">
        <v>478</v>
      </c>
      <c r="AY129" s="980"/>
      <c r="AZ129" s="980"/>
      <c r="BA129" s="980"/>
      <c r="BB129" s="980"/>
      <c r="BC129" s="980"/>
      <c r="BD129" s="980"/>
      <c r="BE129" s="981"/>
      <c r="BF129" s="1098" t="s">
        <v>113</v>
      </c>
      <c r="BG129" s="1099"/>
      <c r="BH129" s="1099"/>
      <c r="BI129" s="1099"/>
      <c r="BJ129" s="1099"/>
      <c r="BK129" s="1099"/>
      <c r="BL129" s="1100"/>
      <c r="BM129" s="1098">
        <v>18.14</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479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480</v>
      </c>
      <c r="X130" s="1104"/>
      <c r="Y130" s="1104"/>
      <c r="Z130" s="1105"/>
      <c r="AA130" s="988">
        <v>2787599</v>
      </c>
      <c r="AB130" s="989"/>
      <c r="AC130" s="989"/>
      <c r="AD130" s="989"/>
      <c r="AE130" s="990"/>
      <c r="AF130" s="991">
        <v>2801782</v>
      </c>
      <c r="AG130" s="989"/>
      <c r="AH130" s="989"/>
      <c r="AI130" s="989"/>
      <c r="AJ130" s="990"/>
      <c r="AK130" s="991">
        <v>2760976</v>
      </c>
      <c r="AL130" s="989"/>
      <c r="AM130" s="989"/>
      <c r="AN130" s="989"/>
      <c r="AO130" s="990"/>
      <c r="AP130" s="1106"/>
      <c r="AQ130" s="1107"/>
      <c r="AR130" s="1107"/>
      <c r="AS130" s="1107"/>
      <c r="AT130" s="1108"/>
      <c r="AU130" s="237"/>
      <c r="AV130" s="237"/>
      <c r="AW130" s="237"/>
      <c r="AX130" s="1097" t="s">
        <v>481</v>
      </c>
      <c r="AY130" s="980"/>
      <c r="AZ130" s="980"/>
      <c r="BA130" s="980"/>
      <c r="BB130" s="980"/>
      <c r="BC130" s="980"/>
      <c r="BD130" s="980"/>
      <c r="BE130" s="981"/>
      <c r="BF130" s="1134">
        <v>13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482</v>
      </c>
      <c r="X131" s="1142"/>
      <c r="Y131" s="1142"/>
      <c r="Z131" s="1143"/>
      <c r="AA131" s="1035">
        <v>8948648</v>
      </c>
      <c r="AB131" s="1014"/>
      <c r="AC131" s="1014"/>
      <c r="AD131" s="1014"/>
      <c r="AE131" s="1015"/>
      <c r="AF131" s="1013">
        <v>8811055</v>
      </c>
      <c r="AG131" s="1014"/>
      <c r="AH131" s="1014"/>
      <c r="AI131" s="1014"/>
      <c r="AJ131" s="1015"/>
      <c r="AK131" s="1013">
        <v>8583122</v>
      </c>
      <c r="AL131" s="1014"/>
      <c r="AM131" s="1014"/>
      <c r="AN131" s="1014"/>
      <c r="AO131" s="1015"/>
      <c r="AP131" s="1144"/>
      <c r="AQ131" s="1145"/>
      <c r="AR131" s="1145"/>
      <c r="AS131" s="1145"/>
      <c r="AT131" s="1146"/>
      <c r="AU131" s="237"/>
      <c r="AV131" s="237"/>
      <c r="AW131" s="237"/>
      <c r="AX131" s="1116" t="s">
        <v>483</v>
      </c>
      <c r="AY131" s="1067"/>
      <c r="AZ131" s="1067"/>
      <c r="BA131" s="1067"/>
      <c r="BB131" s="1067"/>
      <c r="BC131" s="1067"/>
      <c r="BD131" s="1067"/>
      <c r="BE131" s="1068"/>
      <c r="BF131" s="1117" t="s">
        <v>113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484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485</v>
      </c>
      <c r="W132" s="1127"/>
      <c r="X132" s="1127"/>
      <c r="Y132" s="1127"/>
      <c r="Z132" s="1128"/>
      <c r="AA132" s="1129">
        <v>12.54238629</v>
      </c>
      <c r="AB132" s="1130"/>
      <c r="AC132" s="1130"/>
      <c r="AD132" s="1130"/>
      <c r="AE132" s="1131"/>
      <c r="AF132" s="1132">
        <v>12.936498520000001</v>
      </c>
      <c r="AG132" s="1130"/>
      <c r="AH132" s="1130"/>
      <c r="AI132" s="1130"/>
      <c r="AJ132" s="1131"/>
      <c r="AK132" s="1132">
        <v>13.67295024</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486</v>
      </c>
      <c r="W133" s="1110"/>
      <c r="X133" s="1110"/>
      <c r="Y133" s="1110"/>
      <c r="Z133" s="1111"/>
      <c r="AA133" s="1112">
        <v>12.7</v>
      </c>
      <c r="AB133" s="1113"/>
      <c r="AC133" s="1113"/>
      <c r="AD133" s="1113"/>
      <c r="AE133" s="1114"/>
      <c r="AF133" s="1112">
        <v>12.7</v>
      </c>
      <c r="AG133" s="1113"/>
      <c r="AH133" s="1113"/>
      <c r="AI133" s="1113"/>
      <c r="AJ133" s="1114"/>
      <c r="AK133" s="1112">
        <v>13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9"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P7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487</v>
      </c>
      <c r="B5" s="248"/>
      <c r="C5" s="248"/>
      <c r="D5" s="248"/>
      <c r="E5" s="248"/>
      <c r="F5" s="248"/>
      <c r="G5" s="248"/>
      <c r="H5" s="248"/>
      <c r="I5" s="248"/>
      <c r="J5" s="248"/>
      <c r="K5" s="248"/>
      <c r="L5" s="248"/>
      <c r="M5" s="248"/>
      <c r="N5" s="248"/>
      <c r="O5" s="249"/>
    </row>
    <row r="6" spans="1:16" x14ac:dyDescent="0.15">
      <c r="A6" s="250"/>
      <c r="B6" s="246"/>
      <c r="C6" s="246"/>
      <c r="D6" s="246"/>
      <c r="E6" s="246"/>
      <c r="F6" s="246"/>
      <c r="G6" s="251" t="s">
        <v>488</v>
      </c>
      <c r="H6" s="251"/>
      <c r="I6" s="251"/>
      <c r="J6" s="251"/>
      <c r="K6" s="246"/>
      <c r="L6" s="246"/>
      <c r="M6" s="246"/>
      <c r="N6" s="246"/>
    </row>
    <row r="7" spans="1:16" x14ac:dyDescent="0.15">
      <c r="A7" s="250"/>
      <c r="B7" s="246"/>
      <c r="C7" s="246"/>
      <c r="D7" s="246"/>
      <c r="E7" s="246"/>
      <c r="F7" s="246"/>
      <c r="G7" s="253"/>
      <c r="H7" s="254"/>
      <c r="I7" s="254"/>
      <c r="J7" s="255"/>
      <c r="K7" s="1150" t="s">
        <v>489</v>
      </c>
      <c r="L7" s="256"/>
      <c r="M7" s="257" t="s">
        <v>490</v>
      </c>
      <c r="N7" s="258"/>
    </row>
    <row r="8" spans="1:16" x14ac:dyDescent="0.15">
      <c r="A8" s="250"/>
      <c r="B8" s="246"/>
      <c r="C8" s="246"/>
      <c r="D8" s="246"/>
      <c r="E8" s="246"/>
      <c r="F8" s="246"/>
      <c r="G8" s="259"/>
      <c r="H8" s="260"/>
      <c r="I8" s="260"/>
      <c r="J8" s="261"/>
      <c r="K8" s="1151"/>
      <c r="L8" s="262" t="s">
        <v>491</v>
      </c>
      <c r="M8" s="263" t="s">
        <v>492</v>
      </c>
      <c r="N8" s="264" t="s">
        <v>493</v>
      </c>
    </row>
    <row r="9" spans="1:16" x14ac:dyDescent="0.15">
      <c r="A9" s="250"/>
      <c r="B9" s="246"/>
      <c r="C9" s="246"/>
      <c r="D9" s="246"/>
      <c r="E9" s="246"/>
      <c r="F9" s="246"/>
      <c r="G9" s="1152" t="s">
        <v>494</v>
      </c>
      <c r="H9" s="1153"/>
      <c r="I9" s="1153"/>
      <c r="J9" s="1154"/>
      <c r="K9" s="265">
        <v>2434625</v>
      </c>
      <c r="L9" s="266">
        <v>96893</v>
      </c>
      <c r="M9" s="267">
        <v>68135</v>
      </c>
      <c r="N9" s="268">
        <v>42.2</v>
      </c>
    </row>
    <row r="10" spans="1:16" x14ac:dyDescent="0.15">
      <c r="A10" s="250"/>
      <c r="B10" s="246"/>
      <c r="C10" s="246"/>
      <c r="D10" s="246"/>
      <c r="E10" s="246"/>
      <c r="F10" s="246"/>
      <c r="G10" s="1152" t="s">
        <v>495</v>
      </c>
      <c r="H10" s="1153"/>
      <c r="I10" s="1153"/>
      <c r="J10" s="1154"/>
      <c r="K10" s="269">
        <v>325909</v>
      </c>
      <c r="L10" s="270">
        <v>12970</v>
      </c>
      <c r="M10" s="271">
        <v>7843</v>
      </c>
      <c r="N10" s="272">
        <v>65.400000000000006</v>
      </c>
    </row>
    <row r="11" spans="1:16" ht="13.5" customHeight="1" x14ac:dyDescent="0.15">
      <c r="A11" s="250"/>
      <c r="B11" s="246"/>
      <c r="C11" s="246"/>
      <c r="D11" s="246"/>
      <c r="E11" s="246"/>
      <c r="F11" s="246"/>
      <c r="G11" s="1152" t="s">
        <v>496</v>
      </c>
      <c r="H11" s="1153"/>
      <c r="I11" s="1153"/>
      <c r="J11" s="1154"/>
      <c r="K11" s="269">
        <v>54377</v>
      </c>
      <c r="L11" s="270">
        <v>2164</v>
      </c>
      <c r="M11" s="271">
        <v>8431</v>
      </c>
      <c r="N11" s="272">
        <v>-74.3</v>
      </c>
    </row>
    <row r="12" spans="1:16" ht="13.5" customHeight="1" x14ac:dyDescent="0.15">
      <c r="A12" s="250"/>
      <c r="B12" s="246"/>
      <c r="C12" s="246"/>
      <c r="D12" s="246"/>
      <c r="E12" s="246"/>
      <c r="F12" s="246"/>
      <c r="G12" s="1152" t="s">
        <v>497</v>
      </c>
      <c r="H12" s="1153"/>
      <c r="I12" s="1153"/>
      <c r="J12" s="1154"/>
      <c r="K12" s="269">
        <v>121667</v>
      </c>
      <c r="L12" s="270">
        <v>4842</v>
      </c>
      <c r="M12" s="271">
        <v>1146</v>
      </c>
      <c r="N12" s="272">
        <v>322.5</v>
      </c>
    </row>
    <row r="13" spans="1:16" ht="13.5" customHeight="1" x14ac:dyDescent="0.15">
      <c r="A13" s="250"/>
      <c r="B13" s="246"/>
      <c r="C13" s="246"/>
      <c r="D13" s="246"/>
      <c r="E13" s="246"/>
      <c r="F13" s="246"/>
      <c r="G13" s="1152" t="s">
        <v>498</v>
      </c>
      <c r="H13" s="1153"/>
      <c r="I13" s="1153"/>
      <c r="J13" s="1154"/>
      <c r="K13" s="269" t="s">
        <v>499</v>
      </c>
      <c r="L13" s="270" t="s">
        <v>499</v>
      </c>
      <c r="M13" s="271">
        <v>13</v>
      </c>
      <c r="N13" s="272" t="s">
        <v>499</v>
      </c>
    </row>
    <row r="14" spans="1:16" ht="13.5" customHeight="1" x14ac:dyDescent="0.15">
      <c r="A14" s="250"/>
      <c r="B14" s="246"/>
      <c r="C14" s="246"/>
      <c r="D14" s="246"/>
      <c r="E14" s="246"/>
      <c r="F14" s="246"/>
      <c r="G14" s="1152" t="s">
        <v>500</v>
      </c>
      <c r="H14" s="1153"/>
      <c r="I14" s="1153"/>
      <c r="J14" s="1154"/>
      <c r="K14" s="269">
        <v>99596</v>
      </c>
      <c r="L14" s="270">
        <v>3964</v>
      </c>
      <c r="M14" s="271">
        <v>2999</v>
      </c>
      <c r="N14" s="272">
        <v>32.200000000000003</v>
      </c>
    </row>
    <row r="15" spans="1:16" ht="13.5" customHeight="1" x14ac:dyDescent="0.15">
      <c r="A15" s="250"/>
      <c r="B15" s="246"/>
      <c r="C15" s="246"/>
      <c r="D15" s="246"/>
      <c r="E15" s="246"/>
      <c r="F15" s="246"/>
      <c r="G15" s="1152" t="s">
        <v>501</v>
      </c>
      <c r="H15" s="1153"/>
      <c r="I15" s="1153"/>
      <c r="J15" s="1154"/>
      <c r="K15" s="269">
        <v>56632</v>
      </c>
      <c r="L15" s="270">
        <v>2254</v>
      </c>
      <c r="M15" s="271">
        <v>1559</v>
      </c>
      <c r="N15" s="272">
        <v>44.6</v>
      </c>
    </row>
    <row r="16" spans="1:16" x14ac:dyDescent="0.15">
      <c r="A16" s="250"/>
      <c r="B16" s="246"/>
      <c r="C16" s="246"/>
      <c r="D16" s="246"/>
      <c r="E16" s="246"/>
      <c r="F16" s="246"/>
      <c r="G16" s="1155" t="s">
        <v>502</v>
      </c>
      <c r="H16" s="1156"/>
      <c r="I16" s="1156"/>
      <c r="J16" s="1157"/>
      <c r="K16" s="270">
        <v>-197562</v>
      </c>
      <c r="L16" s="270">
        <v>-7863</v>
      </c>
      <c r="M16" s="271">
        <v>-6577</v>
      </c>
      <c r="N16" s="272">
        <v>19.600000000000001</v>
      </c>
    </row>
    <row r="17" spans="1:16" x14ac:dyDescent="0.15">
      <c r="A17" s="250"/>
      <c r="B17" s="246"/>
      <c r="C17" s="246"/>
      <c r="D17" s="246"/>
      <c r="E17" s="246"/>
      <c r="F17" s="246"/>
      <c r="G17" s="1155" t="s">
        <v>170</v>
      </c>
      <c r="H17" s="1156"/>
      <c r="I17" s="1156"/>
      <c r="J17" s="1157"/>
      <c r="K17" s="270">
        <v>2895244</v>
      </c>
      <c r="L17" s="270">
        <v>115224</v>
      </c>
      <c r="M17" s="271">
        <v>83548</v>
      </c>
      <c r="N17" s="272">
        <v>37.9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503</v>
      </c>
      <c r="H19" s="246"/>
      <c r="I19" s="246"/>
      <c r="J19" s="246"/>
      <c r="K19" s="246"/>
      <c r="L19" s="246"/>
      <c r="M19" s="246"/>
      <c r="N19" s="246"/>
    </row>
    <row r="20" spans="1:16" x14ac:dyDescent="0.15">
      <c r="A20" s="250"/>
      <c r="B20" s="246"/>
      <c r="C20" s="246"/>
      <c r="D20" s="246"/>
      <c r="E20" s="246"/>
      <c r="F20" s="246"/>
      <c r="G20" s="274"/>
      <c r="H20" s="275"/>
      <c r="I20" s="275"/>
      <c r="J20" s="276"/>
      <c r="K20" s="277" t="s">
        <v>504</v>
      </c>
      <c r="L20" s="278" t="s">
        <v>505</v>
      </c>
      <c r="M20" s="279" t="s">
        <v>506</v>
      </c>
      <c r="N20" s="280"/>
    </row>
    <row r="21" spans="1:16" s="286" customFormat="1" x14ac:dyDescent="0.15">
      <c r="A21" s="281"/>
      <c r="B21" s="251"/>
      <c r="C21" s="251"/>
      <c r="D21" s="251"/>
      <c r="E21" s="251"/>
      <c r="F21" s="251"/>
      <c r="G21" s="1147" t="s">
        <v>507</v>
      </c>
      <c r="H21" s="1148"/>
      <c r="I21" s="1148"/>
      <c r="J21" s="1149"/>
      <c r="K21" s="282">
        <v>13.09</v>
      </c>
      <c r="L21" s="283">
        <v>8.0299999999999994</v>
      </c>
      <c r="M21" s="284">
        <v>5.0599999999999996</v>
      </c>
      <c r="N21" s="251"/>
      <c r="O21" s="285"/>
      <c r="P21" s="281"/>
    </row>
    <row r="22" spans="1:16" s="286" customFormat="1" x14ac:dyDescent="0.15">
      <c r="A22" s="281"/>
      <c r="B22" s="251"/>
      <c r="C22" s="251"/>
      <c r="D22" s="251"/>
      <c r="E22" s="251"/>
      <c r="F22" s="251"/>
      <c r="G22" s="1147" t="s">
        <v>508</v>
      </c>
      <c r="H22" s="1148"/>
      <c r="I22" s="1148"/>
      <c r="J22" s="1149"/>
      <c r="K22" s="287">
        <v>93.5</v>
      </c>
      <c r="L22" s="288">
        <v>97.6</v>
      </c>
      <c r="M22" s="289">
        <v>-4.0999999999999996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510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511</v>
      </c>
      <c r="H29" s="251"/>
      <c r="I29" s="251"/>
      <c r="J29" s="251"/>
      <c r="K29" s="246"/>
      <c r="L29" s="246"/>
      <c r="M29" s="246"/>
      <c r="N29" s="246"/>
      <c r="O29" s="295"/>
    </row>
    <row r="30" spans="1:16" x14ac:dyDescent="0.15">
      <c r="A30" s="250"/>
      <c r="B30" s="246"/>
      <c r="C30" s="246"/>
      <c r="D30" s="246"/>
      <c r="E30" s="246"/>
      <c r="F30" s="246"/>
      <c r="G30" s="253"/>
      <c r="H30" s="254"/>
      <c r="I30" s="254"/>
      <c r="J30" s="255"/>
      <c r="K30" s="1150" t="s">
        <v>489</v>
      </c>
      <c r="L30" s="256"/>
      <c r="M30" s="257" t="s">
        <v>490</v>
      </c>
      <c r="N30" s="258"/>
    </row>
    <row r="31" spans="1:16" x14ac:dyDescent="0.15">
      <c r="A31" s="250"/>
      <c r="B31" s="246"/>
      <c r="C31" s="246"/>
      <c r="D31" s="246"/>
      <c r="E31" s="246"/>
      <c r="F31" s="246"/>
      <c r="G31" s="259"/>
      <c r="H31" s="260"/>
      <c r="I31" s="260"/>
      <c r="J31" s="261"/>
      <c r="K31" s="1151"/>
      <c r="L31" s="262" t="s">
        <v>491</v>
      </c>
      <c r="M31" s="263" t="s">
        <v>492</v>
      </c>
      <c r="N31" s="264" t="s">
        <v>493</v>
      </c>
    </row>
    <row r="32" spans="1:16" ht="27" customHeight="1" x14ac:dyDescent="0.15">
      <c r="A32" s="250"/>
      <c r="B32" s="246"/>
      <c r="C32" s="246"/>
      <c r="D32" s="246"/>
      <c r="E32" s="246"/>
      <c r="F32" s="246"/>
      <c r="G32" s="1163" t="s">
        <v>512</v>
      </c>
      <c r="H32" s="1164"/>
      <c r="I32" s="1164"/>
      <c r="J32" s="1165"/>
      <c r="K32" s="296">
        <v>2957708</v>
      </c>
      <c r="L32" s="296">
        <v>117710</v>
      </c>
      <c r="M32" s="297">
        <v>50382</v>
      </c>
      <c r="N32" s="298">
        <v>133.6</v>
      </c>
    </row>
    <row r="33" spans="1:16" ht="13.5" customHeight="1" x14ac:dyDescent="0.15">
      <c r="A33" s="250"/>
      <c r="B33" s="246"/>
      <c r="C33" s="246"/>
      <c r="D33" s="246"/>
      <c r="E33" s="246"/>
      <c r="F33" s="246"/>
      <c r="G33" s="1163" t="s">
        <v>513</v>
      </c>
      <c r="H33" s="1164"/>
      <c r="I33" s="1164"/>
      <c r="J33" s="1165"/>
      <c r="K33" s="296" t="s">
        <v>499</v>
      </c>
      <c r="L33" s="296" t="s">
        <v>499</v>
      </c>
      <c r="M33" s="297" t="s">
        <v>499</v>
      </c>
      <c r="N33" s="298" t="s">
        <v>499</v>
      </c>
    </row>
    <row r="34" spans="1:16" ht="27" customHeight="1" x14ac:dyDescent="0.15">
      <c r="A34" s="250"/>
      <c r="B34" s="246"/>
      <c r="C34" s="246"/>
      <c r="D34" s="246"/>
      <c r="E34" s="246"/>
      <c r="F34" s="246"/>
      <c r="G34" s="1163" t="s">
        <v>514</v>
      </c>
      <c r="H34" s="1164"/>
      <c r="I34" s="1164"/>
      <c r="J34" s="1165"/>
      <c r="K34" s="296" t="s">
        <v>499</v>
      </c>
      <c r="L34" s="296" t="s">
        <v>499</v>
      </c>
      <c r="M34" s="297">
        <v>67</v>
      </c>
      <c r="N34" s="298" t="s">
        <v>499</v>
      </c>
    </row>
    <row r="35" spans="1:16" ht="27" customHeight="1" x14ac:dyDescent="0.15">
      <c r="A35" s="250"/>
      <c r="B35" s="246"/>
      <c r="C35" s="246"/>
      <c r="D35" s="246"/>
      <c r="E35" s="246"/>
      <c r="F35" s="246"/>
      <c r="G35" s="1163" t="s">
        <v>515</v>
      </c>
      <c r="H35" s="1164"/>
      <c r="I35" s="1164"/>
      <c r="J35" s="1165"/>
      <c r="K35" s="296">
        <v>981705</v>
      </c>
      <c r="L35" s="296">
        <v>39070</v>
      </c>
      <c r="M35" s="297">
        <v>21211</v>
      </c>
      <c r="N35" s="298">
        <v>84.2</v>
      </c>
    </row>
    <row r="36" spans="1:16" ht="27" customHeight="1" x14ac:dyDescent="0.15">
      <c r="A36" s="250"/>
      <c r="B36" s="246"/>
      <c r="C36" s="246"/>
      <c r="D36" s="246"/>
      <c r="E36" s="246"/>
      <c r="F36" s="246"/>
      <c r="G36" s="1163" t="s">
        <v>516</v>
      </c>
      <c r="H36" s="1164"/>
      <c r="I36" s="1164"/>
      <c r="J36" s="1165"/>
      <c r="K36" s="296">
        <v>17261</v>
      </c>
      <c r="L36" s="296">
        <v>687</v>
      </c>
      <c r="M36" s="297">
        <v>3327</v>
      </c>
      <c r="N36" s="298">
        <v>-79.400000000000006</v>
      </c>
    </row>
    <row r="37" spans="1:16" ht="13.5" customHeight="1" x14ac:dyDescent="0.15">
      <c r="A37" s="250"/>
      <c r="B37" s="246"/>
      <c r="C37" s="246"/>
      <c r="D37" s="246"/>
      <c r="E37" s="246"/>
      <c r="F37" s="246"/>
      <c r="G37" s="1163" t="s">
        <v>517</v>
      </c>
      <c r="H37" s="1164"/>
      <c r="I37" s="1164"/>
      <c r="J37" s="1165"/>
      <c r="K37" s="296">
        <v>43923</v>
      </c>
      <c r="L37" s="296">
        <v>1748</v>
      </c>
      <c r="M37" s="297">
        <v>797</v>
      </c>
      <c r="N37" s="298">
        <v>119.3</v>
      </c>
    </row>
    <row r="38" spans="1:16" ht="27" customHeight="1" x14ac:dyDescent="0.15">
      <c r="A38" s="250"/>
      <c r="B38" s="246"/>
      <c r="C38" s="246"/>
      <c r="D38" s="246"/>
      <c r="E38" s="246"/>
      <c r="F38" s="246"/>
      <c r="G38" s="1166" t="s">
        <v>518</v>
      </c>
      <c r="H38" s="1167"/>
      <c r="I38" s="1167"/>
      <c r="J38" s="1168"/>
      <c r="K38" s="299" t="s">
        <v>499</v>
      </c>
      <c r="L38" s="299" t="s">
        <v>499</v>
      </c>
      <c r="M38" s="300">
        <v>3</v>
      </c>
      <c r="N38" s="301" t="s">
        <v>499</v>
      </c>
      <c r="O38" s="295"/>
    </row>
    <row r="39" spans="1:16" x14ac:dyDescent="0.15">
      <c r="A39" s="250"/>
      <c r="B39" s="246"/>
      <c r="C39" s="246"/>
      <c r="D39" s="246"/>
      <c r="E39" s="246"/>
      <c r="F39" s="246"/>
      <c r="G39" s="1166" t="s">
        <v>519</v>
      </c>
      <c r="H39" s="1167"/>
      <c r="I39" s="1167"/>
      <c r="J39" s="1168"/>
      <c r="K39" s="302">
        <v>-66055</v>
      </c>
      <c r="L39" s="302">
        <v>-2629</v>
      </c>
      <c r="M39" s="303">
        <v>-4757</v>
      </c>
      <c r="N39" s="304">
        <v>-44.7</v>
      </c>
      <c r="O39" s="295"/>
    </row>
    <row r="40" spans="1:16" ht="27" customHeight="1" x14ac:dyDescent="0.15">
      <c r="A40" s="250"/>
      <c r="B40" s="246"/>
      <c r="C40" s="246"/>
      <c r="D40" s="246"/>
      <c r="E40" s="246"/>
      <c r="F40" s="246"/>
      <c r="G40" s="1163" t="s">
        <v>520</v>
      </c>
      <c r="H40" s="1164"/>
      <c r="I40" s="1164"/>
      <c r="J40" s="1165"/>
      <c r="K40" s="302">
        <v>-2760976</v>
      </c>
      <c r="L40" s="302">
        <v>-109881</v>
      </c>
      <c r="M40" s="303">
        <v>-48278</v>
      </c>
      <c r="N40" s="304">
        <v>127.6</v>
      </c>
      <c r="O40" s="295"/>
    </row>
    <row r="41" spans="1:16" x14ac:dyDescent="0.15">
      <c r="A41" s="250"/>
      <c r="B41" s="246"/>
      <c r="C41" s="246"/>
      <c r="D41" s="246"/>
      <c r="E41" s="246"/>
      <c r="F41" s="246"/>
      <c r="G41" s="1169" t="s">
        <v>281</v>
      </c>
      <c r="H41" s="1170"/>
      <c r="I41" s="1170"/>
      <c r="J41" s="1171"/>
      <c r="K41" s="296">
        <v>1173566</v>
      </c>
      <c r="L41" s="302">
        <v>46705</v>
      </c>
      <c r="M41" s="303">
        <v>22752</v>
      </c>
      <c r="N41" s="304">
        <v>105.3</v>
      </c>
      <c r="O41" s="295"/>
    </row>
    <row r="42" spans="1:16" x14ac:dyDescent="0.15">
      <c r="A42" s="250"/>
      <c r="B42" s="246"/>
      <c r="C42" s="246"/>
      <c r="D42" s="246"/>
      <c r="E42" s="246"/>
      <c r="F42" s="246"/>
      <c r="G42" s="305" t="s">
        <v>521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522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523</v>
      </c>
      <c r="H48" s="310"/>
      <c r="I48" s="310"/>
      <c r="J48" s="310"/>
      <c r="K48" s="310"/>
      <c r="L48" s="310"/>
      <c r="M48" s="311"/>
      <c r="N48" s="310"/>
    </row>
    <row r="49" spans="1:14" ht="13.5" customHeight="1" x14ac:dyDescent="0.15">
      <c r="A49" s="250"/>
      <c r="B49" s="246"/>
      <c r="C49" s="246"/>
      <c r="D49" s="246"/>
      <c r="E49" s="246"/>
      <c r="F49" s="246"/>
      <c r="G49" s="312"/>
      <c r="H49" s="313"/>
      <c r="I49" s="1158" t="s">
        <v>489</v>
      </c>
      <c r="J49" s="1160" t="s">
        <v>524</v>
      </c>
      <c r="K49" s="1161"/>
      <c r="L49" s="1161"/>
      <c r="M49" s="1161"/>
      <c r="N49" s="1162"/>
    </row>
    <row r="50" spans="1:14" x14ac:dyDescent="0.15">
      <c r="A50" s="250"/>
      <c r="B50" s="246"/>
      <c r="C50" s="246"/>
      <c r="D50" s="246"/>
      <c r="E50" s="246"/>
      <c r="F50" s="246"/>
      <c r="G50" s="314"/>
      <c r="H50" s="315"/>
      <c r="I50" s="1159"/>
      <c r="J50" s="316" t="s">
        <v>525</v>
      </c>
      <c r="K50" s="317" t="s">
        <v>526</v>
      </c>
      <c r="L50" s="318" t="s">
        <v>527</v>
      </c>
      <c r="M50" s="319" t="s">
        <v>528</v>
      </c>
      <c r="N50" s="320" t="s">
        <v>529</v>
      </c>
    </row>
    <row r="51" spans="1:14" x14ac:dyDescent="0.15">
      <c r="A51" s="250"/>
      <c r="B51" s="246"/>
      <c r="C51" s="246"/>
      <c r="D51" s="246"/>
      <c r="E51" s="246"/>
      <c r="F51" s="246"/>
      <c r="G51" s="312" t="s">
        <v>530</v>
      </c>
      <c r="H51" s="313"/>
      <c r="I51" s="321">
        <v>5070842</v>
      </c>
      <c r="J51" s="322">
        <v>191266</v>
      </c>
      <c r="K51" s="323">
        <v>30.2</v>
      </c>
      <c r="L51" s="324">
        <v>75709</v>
      </c>
      <c r="M51" s="325">
        <v>12.7</v>
      </c>
      <c r="N51" s="326">
        <v>17.5</v>
      </c>
    </row>
    <row r="52" spans="1:14" x14ac:dyDescent="0.15">
      <c r="A52" s="250"/>
      <c r="B52" s="246"/>
      <c r="C52" s="246"/>
      <c r="D52" s="246"/>
      <c r="E52" s="246"/>
      <c r="F52" s="246"/>
      <c r="G52" s="327"/>
      <c r="H52" s="328" t="s">
        <v>531</v>
      </c>
      <c r="I52" s="329">
        <v>2300954</v>
      </c>
      <c r="J52" s="330">
        <v>86789</v>
      </c>
      <c r="K52" s="331">
        <v>31.3</v>
      </c>
      <c r="L52" s="332">
        <v>35212</v>
      </c>
      <c r="M52" s="333">
        <v>0</v>
      </c>
      <c r="N52" s="334">
        <v>31.3</v>
      </c>
    </row>
    <row r="53" spans="1:14" x14ac:dyDescent="0.15">
      <c r="A53" s="250"/>
      <c r="B53" s="246"/>
      <c r="C53" s="246"/>
      <c r="D53" s="246"/>
      <c r="E53" s="246"/>
      <c r="F53" s="246"/>
      <c r="G53" s="312" t="s">
        <v>532</v>
      </c>
      <c r="H53" s="313"/>
      <c r="I53" s="321">
        <v>2742281</v>
      </c>
      <c r="J53" s="322">
        <v>104269</v>
      </c>
      <c r="K53" s="323">
        <v>-45.5</v>
      </c>
      <c r="L53" s="324">
        <v>90961</v>
      </c>
      <c r="M53" s="325">
        <v>20.100000000000001</v>
      </c>
      <c r="N53" s="326">
        <v>-65.599999999999994</v>
      </c>
    </row>
    <row r="54" spans="1:14" x14ac:dyDescent="0.15">
      <c r="A54" s="250"/>
      <c r="B54" s="246"/>
      <c r="C54" s="246"/>
      <c r="D54" s="246"/>
      <c r="E54" s="246"/>
      <c r="F54" s="246"/>
      <c r="G54" s="327"/>
      <c r="H54" s="328" t="s">
        <v>531</v>
      </c>
      <c r="I54" s="329">
        <v>1398972</v>
      </c>
      <c r="J54" s="330">
        <v>53193</v>
      </c>
      <c r="K54" s="331">
        <v>-38.700000000000003</v>
      </c>
      <c r="L54" s="332">
        <v>37720</v>
      </c>
      <c r="M54" s="333">
        <v>7.1</v>
      </c>
      <c r="N54" s="334">
        <v>-45.8</v>
      </c>
    </row>
    <row r="55" spans="1:14" x14ac:dyDescent="0.15">
      <c r="A55" s="250"/>
      <c r="B55" s="246"/>
      <c r="C55" s="246"/>
      <c r="D55" s="246"/>
      <c r="E55" s="246"/>
      <c r="F55" s="246"/>
      <c r="G55" s="312" t="s">
        <v>533</v>
      </c>
      <c r="H55" s="313"/>
      <c r="I55" s="321">
        <v>2516450</v>
      </c>
      <c r="J55" s="322">
        <v>97149</v>
      </c>
      <c r="K55" s="323">
        <v>-6.8</v>
      </c>
      <c r="L55" s="324">
        <v>106614</v>
      </c>
      <c r="M55" s="325">
        <v>17.2</v>
      </c>
      <c r="N55" s="326">
        <v>-24</v>
      </c>
    </row>
    <row r="56" spans="1:14" x14ac:dyDescent="0.15">
      <c r="A56" s="250"/>
      <c r="B56" s="246"/>
      <c r="C56" s="246"/>
      <c r="D56" s="246"/>
      <c r="E56" s="246"/>
      <c r="F56" s="246"/>
      <c r="G56" s="327"/>
      <c r="H56" s="328" t="s">
        <v>531</v>
      </c>
      <c r="I56" s="329">
        <v>1164749</v>
      </c>
      <c r="J56" s="330">
        <v>44966</v>
      </c>
      <c r="K56" s="331">
        <v>-15.5</v>
      </c>
      <c r="L56" s="332">
        <v>45545</v>
      </c>
      <c r="M56" s="333">
        <v>20.7</v>
      </c>
      <c r="N56" s="334">
        <v>-36.200000000000003</v>
      </c>
    </row>
    <row r="57" spans="1:14" x14ac:dyDescent="0.15">
      <c r="A57" s="250"/>
      <c r="B57" s="246"/>
      <c r="C57" s="246"/>
      <c r="D57" s="246"/>
      <c r="E57" s="246"/>
      <c r="F57" s="246"/>
      <c r="G57" s="312" t="s">
        <v>534</v>
      </c>
      <c r="H57" s="313"/>
      <c r="I57" s="321">
        <v>2785858</v>
      </c>
      <c r="J57" s="322">
        <v>108989</v>
      </c>
      <c r="K57" s="323">
        <v>12.2</v>
      </c>
      <c r="L57" s="324">
        <v>81768</v>
      </c>
      <c r="M57" s="325">
        <v>-23.3</v>
      </c>
      <c r="N57" s="326">
        <v>35.5</v>
      </c>
    </row>
    <row r="58" spans="1:14" x14ac:dyDescent="0.15">
      <c r="A58" s="250"/>
      <c r="B58" s="246"/>
      <c r="C58" s="246"/>
      <c r="D58" s="246"/>
      <c r="E58" s="246"/>
      <c r="F58" s="246"/>
      <c r="G58" s="327"/>
      <c r="H58" s="328" t="s">
        <v>531</v>
      </c>
      <c r="I58" s="329">
        <v>1630984</v>
      </c>
      <c r="J58" s="330">
        <v>63808</v>
      </c>
      <c r="K58" s="331">
        <v>41.9</v>
      </c>
      <c r="L58" s="332">
        <v>37917</v>
      </c>
      <c r="M58" s="333">
        <v>-16.7</v>
      </c>
      <c r="N58" s="334">
        <v>58.6</v>
      </c>
    </row>
    <row r="59" spans="1:14" x14ac:dyDescent="0.15">
      <c r="A59" s="250"/>
      <c r="B59" s="246"/>
      <c r="C59" s="246"/>
      <c r="D59" s="246"/>
      <c r="E59" s="246"/>
      <c r="F59" s="246"/>
      <c r="G59" s="312" t="s">
        <v>535</v>
      </c>
      <c r="H59" s="313"/>
      <c r="I59" s="321">
        <v>2409459</v>
      </c>
      <c r="J59" s="322">
        <v>95891</v>
      </c>
      <c r="K59" s="323">
        <v>-12</v>
      </c>
      <c r="L59" s="324">
        <v>65876</v>
      </c>
      <c r="M59" s="325">
        <v>-19.399999999999999</v>
      </c>
      <c r="N59" s="326">
        <v>7.4</v>
      </c>
    </row>
    <row r="60" spans="1:14" x14ac:dyDescent="0.15">
      <c r="A60" s="250"/>
      <c r="B60" s="246"/>
      <c r="C60" s="246"/>
      <c r="D60" s="246"/>
      <c r="E60" s="246"/>
      <c r="F60" s="246"/>
      <c r="G60" s="327"/>
      <c r="H60" s="328" t="s">
        <v>531</v>
      </c>
      <c r="I60" s="335">
        <v>1474104</v>
      </c>
      <c r="J60" s="330">
        <v>58666</v>
      </c>
      <c r="K60" s="331">
        <v>-8.1</v>
      </c>
      <c r="L60" s="332">
        <v>36484</v>
      </c>
      <c r="M60" s="333">
        <v>-3.8</v>
      </c>
      <c r="N60" s="334">
        <v>-4.3</v>
      </c>
    </row>
    <row r="61" spans="1:14" x14ac:dyDescent="0.15">
      <c r="A61" s="250"/>
      <c r="B61" s="246"/>
      <c r="C61" s="246"/>
      <c r="D61" s="246"/>
      <c r="E61" s="246"/>
      <c r="F61" s="246"/>
      <c r="G61" s="312" t="s">
        <v>536</v>
      </c>
      <c r="H61" s="336"/>
      <c r="I61" s="337">
        <v>3104978</v>
      </c>
      <c r="J61" s="338">
        <v>119513</v>
      </c>
      <c r="K61" s="339">
        <v>-4.4000000000000004</v>
      </c>
      <c r="L61" s="340">
        <v>84186</v>
      </c>
      <c r="M61" s="341">
        <v>1.5</v>
      </c>
      <c r="N61" s="326">
        <v>-5.9</v>
      </c>
    </row>
    <row r="62" spans="1:14" x14ac:dyDescent="0.15">
      <c r="A62" s="250"/>
      <c r="B62" s="246"/>
      <c r="C62" s="246"/>
      <c r="D62" s="246"/>
      <c r="E62" s="246"/>
      <c r="F62" s="246"/>
      <c r="G62" s="327"/>
      <c r="H62" s="328" t="s">
        <v>531</v>
      </c>
      <c r="I62" s="329">
        <v>1593953</v>
      </c>
      <c r="J62" s="330">
        <v>61484</v>
      </c>
      <c r="K62" s="331">
        <v>2.2000000000000002</v>
      </c>
      <c r="L62" s="332">
        <v>38576</v>
      </c>
      <c r="M62" s="333">
        <v>1.5</v>
      </c>
      <c r="N62" s="334">
        <v>0.7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K84"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7"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9"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538</v>
      </c>
      <c r="G46" s="8" t="s">
        <v>539</v>
      </c>
      <c r="H46" s="8" t="s">
        <v>540</v>
      </c>
      <c r="I46" s="8" t="s">
        <v>541</v>
      </c>
      <c r="J46" s="9" t="s">
        <v>542</v>
      </c>
    </row>
    <row r="47" spans="2:10" ht="57.75" customHeight="1" x14ac:dyDescent="0.15">
      <c r="B47" s="10"/>
      <c r="C47" s="1172" t="s">
        <v>3</v>
      </c>
      <c r="D47" s="1172"/>
      <c r="E47" s="1173"/>
      <c r="F47" s="11">
        <v>40.15</v>
      </c>
      <c r="G47" s="12">
        <v>47.55</v>
      </c>
      <c r="H47" s="12">
        <v>58.17</v>
      </c>
      <c r="I47" s="12">
        <v>70.19</v>
      </c>
      <c r="J47" s="13">
        <v>72.12</v>
      </c>
    </row>
    <row r="48" spans="2:10" ht="57.75" customHeight="1" x14ac:dyDescent="0.15">
      <c r="B48" s="14"/>
      <c r="C48" s="1174" t="s">
        <v>4</v>
      </c>
      <c r="D48" s="1174"/>
      <c r="E48" s="1175"/>
      <c r="F48" s="15">
        <v>9.67</v>
      </c>
      <c r="G48" s="16">
        <v>10.66</v>
      </c>
      <c r="H48" s="16">
        <v>11.96</v>
      </c>
      <c r="I48" s="16">
        <v>10.58</v>
      </c>
      <c r="J48" s="17">
        <v>9.75</v>
      </c>
    </row>
    <row r="49" spans="2:10" ht="57.75" customHeight="1" thickBot="1" x14ac:dyDescent="0.2">
      <c r="B49" s="18"/>
      <c r="C49" s="1176" t="s">
        <v>5</v>
      </c>
      <c r="D49" s="1176"/>
      <c r="E49" s="1177"/>
      <c r="F49" s="19">
        <v>2.11</v>
      </c>
      <c r="G49" s="20">
        <v>4.5599999999999996</v>
      </c>
      <c r="H49" s="20">
        <v>3.59</v>
      </c>
      <c r="I49" s="20">
        <v>3.87</v>
      </c>
      <c r="J49" s="21" t="s">
        <v>543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葛谷　智徳</cp:lastModifiedBy>
  <cp:lastPrinted>2018-03-02T04:40:48Z</cp:lastPrinted>
  <dcterms:created xsi:type="dcterms:W3CDTF">2018-01-24T05:05:16Z</dcterms:created>
  <dcterms:modified xsi:type="dcterms:W3CDTF">2018-11-20T08:44:13Z</dcterms:modified>
</cp:coreProperties>
</file>