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</sheets>
  <definedNames>
    <definedName name="_xlnm.Print_Area" localSheetId="0">'Sheet1'!$A$1:$R$41</definedName>
  </definedNames>
  <calcPr fullCalcOnLoad="1"/>
</workbook>
</file>

<file path=xl/sharedStrings.xml><?xml version="1.0" encoding="utf-8"?>
<sst xmlns="http://schemas.openxmlformats.org/spreadsheetml/2006/main" count="68" uniqueCount="32">
  <si>
    <t xml:space="preserve"> </t>
  </si>
  <si>
    <t>(％)</t>
  </si>
  <si>
    <t>恵 那 市</t>
  </si>
  <si>
    <t>中津川市</t>
  </si>
  <si>
    <t>＜　内　訳　＞</t>
  </si>
  <si>
    <t>対象者数</t>
  </si>
  <si>
    <t>受診率</t>
  </si>
  <si>
    <t>要精検者数</t>
  </si>
  <si>
    <t>要精検率</t>
  </si>
  <si>
    <t>精検受診者数</t>
  </si>
  <si>
    <t>異常認めず</t>
  </si>
  <si>
    <t>がんであった者</t>
  </si>
  <si>
    <t>がんの疑いのある者</t>
  </si>
  <si>
    <t>未把握</t>
  </si>
  <si>
    <t>がん以外の疾患であった者</t>
  </si>
  <si>
    <t>管内総数</t>
  </si>
  <si>
    <t>受診者数</t>
  </si>
  <si>
    <t>再掲初回</t>
  </si>
  <si>
    <t>〈男〉（Ｔ６－1－１）</t>
  </si>
  <si>
    <t>〈女〉（Ｔ６－1－２）</t>
  </si>
  <si>
    <t>〈男〉（Ｔ６－２－１）</t>
  </si>
  <si>
    <t>〈女〉（Ｔ６－２－２）</t>
  </si>
  <si>
    <t>1  がん検診実施状況</t>
  </si>
  <si>
    <t>(１)胃がん検診実施状況（Ｔ６－1）</t>
  </si>
  <si>
    <t>(２)大腸がん検診実施状況（Ｔ６－２）</t>
  </si>
  <si>
    <t>(％)</t>
  </si>
  <si>
    <t>精　密　検　査　結　果</t>
  </si>
  <si>
    <t>精  密  検  査  結  果</t>
  </si>
  <si>
    <t>精検受診率</t>
  </si>
  <si>
    <t>精検
未受診者</t>
  </si>
  <si>
    <t>　　　（平成27年度）</t>
  </si>
  <si>
    <t>-45-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</si>
</sst>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00_ "/>
    <numFmt numFmtId="183" formatCode="0.00_ "/>
    <numFmt numFmtId="184" formatCode="0.0_ "/>
    <numFmt numFmtId="185" formatCode="#,##0.0"/>
    <numFmt numFmtId="186" formatCode="0_);[Red]\(0\)"/>
    <numFmt numFmtId="187" formatCode="0.0%"/>
    <numFmt numFmtId="188" formatCode="#,##0_ "/>
  </numFmts>
  <fonts count="44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 shrinkToFit="1"/>
    </xf>
    <xf numFmtId="181" fontId="3" fillId="0" borderId="20" xfId="0" applyNumberFormat="1" applyFont="1" applyFill="1" applyBorder="1" applyAlignment="1">
      <alignment vertical="center" shrinkToFit="1"/>
    </xf>
    <xf numFmtId="41" fontId="3" fillId="0" borderId="20" xfId="42" applyNumberFormat="1" applyFont="1" applyFill="1" applyBorder="1" applyAlignment="1">
      <alignment vertical="center" shrinkToFit="1"/>
    </xf>
    <xf numFmtId="181" fontId="3" fillId="0" borderId="19" xfId="0" applyNumberFormat="1" applyFont="1" applyFill="1" applyBorder="1" applyAlignment="1">
      <alignment vertical="center" shrinkToFit="1"/>
    </xf>
    <xf numFmtId="41" fontId="3" fillId="0" borderId="21" xfId="0" applyNumberFormat="1" applyFont="1" applyFill="1" applyBorder="1" applyAlignment="1">
      <alignment vertical="center" shrinkToFit="1"/>
    </xf>
    <xf numFmtId="41" fontId="3" fillId="0" borderId="22" xfId="0" applyNumberFormat="1" applyFont="1" applyFill="1" applyBorder="1" applyAlignment="1">
      <alignment vertical="center" shrinkToFit="1"/>
    </xf>
    <xf numFmtId="181" fontId="3" fillId="0" borderId="23" xfId="0" applyNumberFormat="1" applyFont="1" applyFill="1" applyBorder="1" applyAlignment="1">
      <alignment vertical="center" shrinkToFit="1"/>
    </xf>
    <xf numFmtId="181" fontId="3" fillId="0" borderId="22" xfId="0" applyNumberFormat="1" applyFont="1" applyFill="1" applyBorder="1" applyAlignment="1">
      <alignment vertical="center" shrinkToFit="1"/>
    </xf>
    <xf numFmtId="41" fontId="3" fillId="0" borderId="24" xfId="0" applyNumberFormat="1" applyFont="1" applyFill="1" applyBorder="1" applyAlignment="1">
      <alignment vertical="center" shrinkToFit="1"/>
    </xf>
    <xf numFmtId="41" fontId="3" fillId="0" borderId="25" xfId="0" applyNumberFormat="1" applyFont="1" applyFill="1" applyBorder="1" applyAlignment="1">
      <alignment vertical="center" shrinkToFit="1"/>
    </xf>
    <xf numFmtId="181" fontId="3" fillId="0" borderId="25" xfId="0" applyNumberFormat="1" applyFont="1" applyFill="1" applyBorder="1" applyAlignment="1">
      <alignment vertical="center" shrinkToFit="1"/>
    </xf>
    <xf numFmtId="181" fontId="3" fillId="0" borderId="26" xfId="0" applyNumberFormat="1" applyFont="1" applyFill="1" applyBorder="1" applyAlignment="1">
      <alignment vertical="center" shrinkToFit="1"/>
    </xf>
    <xf numFmtId="41" fontId="3" fillId="0" borderId="27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181" fontId="3" fillId="0" borderId="0" xfId="0" applyNumberFormat="1" applyFont="1" applyFill="1" applyBorder="1" applyAlignment="1" applyProtection="1">
      <alignment vertical="center" shrinkToFit="1"/>
      <protection locked="0"/>
    </xf>
    <xf numFmtId="181" fontId="3" fillId="0" borderId="0" xfId="0" applyNumberFormat="1" applyFont="1" applyFill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181" fontId="3" fillId="0" borderId="0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8" xfId="0" applyNumberFormat="1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 shrinkToFit="1"/>
    </xf>
    <xf numFmtId="41" fontId="3" fillId="0" borderId="29" xfId="0" applyNumberFormat="1" applyFont="1" applyFill="1" applyBorder="1" applyAlignment="1">
      <alignment vertical="center" shrinkToFit="1"/>
    </xf>
    <xf numFmtId="181" fontId="3" fillId="0" borderId="29" xfId="0" applyNumberFormat="1" applyFont="1" applyFill="1" applyBorder="1" applyAlignment="1">
      <alignment vertical="center" shrinkToFit="1"/>
    </xf>
    <xf numFmtId="41" fontId="3" fillId="0" borderId="29" xfId="0" applyNumberFormat="1" applyFont="1" applyFill="1" applyBorder="1" applyAlignment="1">
      <alignment horizontal="right" vertical="center" shrinkToFit="1"/>
    </xf>
    <xf numFmtId="41" fontId="3" fillId="0" borderId="30" xfId="0" applyNumberFormat="1" applyFont="1" applyFill="1" applyBorder="1" applyAlignment="1">
      <alignment vertical="center" shrinkToFit="1"/>
    </xf>
    <xf numFmtId="0" fontId="3" fillId="0" borderId="31" xfId="0" applyNumberFormat="1" applyFont="1" applyFill="1" applyBorder="1" applyAlignment="1">
      <alignment horizontal="distributed" vertical="center"/>
    </xf>
    <xf numFmtId="41" fontId="3" fillId="0" borderId="32" xfId="0" applyNumberFormat="1" applyFont="1" applyFill="1" applyBorder="1" applyAlignment="1">
      <alignment vertical="center" shrinkToFit="1"/>
    </xf>
    <xf numFmtId="181" fontId="3" fillId="0" borderId="32" xfId="0" applyNumberFormat="1" applyFont="1" applyFill="1" applyBorder="1" applyAlignment="1">
      <alignment vertical="center" shrinkToFit="1"/>
    </xf>
    <xf numFmtId="181" fontId="3" fillId="0" borderId="31" xfId="0" applyNumberFormat="1" applyFont="1" applyFill="1" applyBorder="1" applyAlignment="1">
      <alignment vertical="center" shrinkToFit="1"/>
    </xf>
    <xf numFmtId="41" fontId="3" fillId="0" borderId="33" xfId="0" applyNumberFormat="1" applyFont="1" applyFill="1" applyBorder="1" applyAlignment="1">
      <alignment vertical="center" shrinkToFit="1"/>
    </xf>
    <xf numFmtId="41" fontId="3" fillId="0" borderId="34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horizontal="distributed" vertical="center"/>
    </xf>
    <xf numFmtId="41" fontId="3" fillId="0" borderId="35" xfId="0" applyNumberFormat="1" applyFont="1" applyFill="1" applyBorder="1" applyAlignment="1">
      <alignment vertical="center" shrinkToFit="1"/>
    </xf>
    <xf numFmtId="41" fontId="3" fillId="0" borderId="36" xfId="0" applyNumberFormat="1" applyFont="1" applyFill="1" applyBorder="1" applyAlignment="1">
      <alignment vertical="center" shrinkToFit="1"/>
    </xf>
    <xf numFmtId="41" fontId="3" fillId="0" borderId="35" xfId="0" applyNumberFormat="1" applyFont="1" applyFill="1" applyBorder="1" applyAlignment="1">
      <alignment horizontal="right" vertical="center" shrinkToFit="1"/>
    </xf>
    <xf numFmtId="0" fontId="3" fillId="0" borderId="37" xfId="0" applyNumberFormat="1" applyFont="1" applyFill="1" applyBorder="1" applyAlignment="1">
      <alignment horizontal="distributed" vertical="center"/>
    </xf>
    <xf numFmtId="41" fontId="3" fillId="0" borderId="38" xfId="0" applyNumberFormat="1" applyFont="1" applyFill="1" applyBorder="1" applyAlignment="1" applyProtection="1">
      <alignment vertical="center" shrinkToFit="1"/>
      <protection locked="0"/>
    </xf>
    <xf numFmtId="181" fontId="3" fillId="0" borderId="37" xfId="0" applyNumberFormat="1" applyFont="1" applyFill="1" applyBorder="1" applyAlignment="1">
      <alignment vertical="center" shrinkToFit="1"/>
    </xf>
    <xf numFmtId="41" fontId="3" fillId="0" borderId="35" xfId="0" applyNumberFormat="1" applyFont="1" applyFill="1" applyBorder="1" applyAlignment="1" applyProtection="1">
      <alignment vertical="center" shrinkToFit="1"/>
      <protection locked="0"/>
    </xf>
    <xf numFmtId="41" fontId="3" fillId="0" borderId="38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40" xfId="0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vertical="center" shrinkToFit="1"/>
    </xf>
    <xf numFmtId="41" fontId="3" fillId="0" borderId="40" xfId="0" applyNumberFormat="1" applyFont="1" applyFill="1" applyBorder="1" applyAlignment="1">
      <alignment vertical="center" shrinkToFit="1"/>
    </xf>
    <xf numFmtId="181" fontId="3" fillId="0" borderId="40" xfId="0" applyNumberFormat="1" applyFont="1" applyFill="1" applyBorder="1" applyAlignment="1">
      <alignment vertical="center" shrinkToFit="1"/>
    </xf>
    <xf numFmtId="181" fontId="3" fillId="0" borderId="38" xfId="0" applyNumberFormat="1" applyFont="1" applyFill="1" applyBorder="1" applyAlignment="1">
      <alignment vertical="center" shrinkToFit="1"/>
    </xf>
    <xf numFmtId="41" fontId="3" fillId="0" borderId="41" xfId="0" applyNumberFormat="1" applyFont="1" applyFill="1" applyBorder="1" applyAlignment="1">
      <alignment vertical="center" shrinkToFit="1"/>
    </xf>
    <xf numFmtId="41" fontId="3" fillId="0" borderId="40" xfId="0" applyNumberFormat="1" applyFont="1" applyFill="1" applyBorder="1" applyAlignment="1">
      <alignment horizontal="right" vertical="center" shrinkToFit="1"/>
    </xf>
    <xf numFmtId="41" fontId="3" fillId="0" borderId="39" xfId="0" applyNumberFormat="1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distributed" vertical="center"/>
    </xf>
    <xf numFmtId="41" fontId="3" fillId="0" borderId="17" xfId="0" applyNumberFormat="1" applyFont="1" applyFill="1" applyBorder="1" applyAlignment="1">
      <alignment vertical="center" shrinkToFit="1"/>
    </xf>
    <xf numFmtId="41" fontId="3" fillId="0" borderId="25" xfId="0" applyNumberFormat="1" applyFont="1" applyFill="1" applyBorder="1" applyAlignment="1">
      <alignment horizontal="right" vertical="center" shrinkToFit="1"/>
    </xf>
    <xf numFmtId="41" fontId="3" fillId="0" borderId="34" xfId="0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distributed" vertical="center"/>
    </xf>
    <xf numFmtId="181" fontId="3" fillId="0" borderId="42" xfId="0" applyNumberFormat="1" applyFont="1" applyFill="1" applyBorder="1" applyAlignment="1">
      <alignment vertical="center" shrinkToFit="1"/>
    </xf>
    <xf numFmtId="41" fontId="3" fillId="0" borderId="43" xfId="0" applyNumberFormat="1" applyFont="1" applyFill="1" applyBorder="1" applyAlignment="1">
      <alignment vertical="center" shrinkToFit="1"/>
    </xf>
    <xf numFmtId="41" fontId="3" fillId="0" borderId="30" xfId="0" applyNumberFormat="1" applyFont="1" applyFill="1" applyBorder="1" applyAlignment="1">
      <alignment horizontal="right" vertical="center" shrinkToFit="1"/>
    </xf>
    <xf numFmtId="0" fontId="3" fillId="0" borderId="4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41" fontId="3" fillId="0" borderId="45" xfId="0" applyNumberFormat="1" applyFont="1" applyFill="1" applyBorder="1" applyAlignment="1" applyProtection="1">
      <alignment vertical="center" shrinkToFit="1"/>
      <protection locked="0"/>
    </xf>
    <xf numFmtId="41" fontId="3" fillId="0" borderId="46" xfId="0" applyNumberFormat="1" applyFont="1" applyFill="1" applyBorder="1" applyAlignment="1" applyProtection="1">
      <alignment vertical="center" shrinkToFit="1"/>
      <protection locked="0"/>
    </xf>
    <xf numFmtId="41" fontId="3" fillId="0" borderId="25" xfId="0" applyNumberFormat="1" applyFont="1" applyFill="1" applyBorder="1" applyAlignment="1" applyProtection="1">
      <alignment vertical="center" shrinkToFit="1"/>
      <protection locked="0"/>
    </xf>
    <xf numFmtId="181" fontId="3" fillId="0" borderId="47" xfId="0" applyNumberFormat="1" applyFont="1" applyFill="1" applyBorder="1" applyAlignment="1">
      <alignment vertical="center" shrinkToFit="1"/>
    </xf>
    <xf numFmtId="41" fontId="3" fillId="0" borderId="48" xfId="0" applyNumberFormat="1" applyFont="1" applyFill="1" applyBorder="1" applyAlignment="1" applyProtection="1">
      <alignment vertical="center" shrinkToFit="1"/>
      <protection locked="0"/>
    </xf>
    <xf numFmtId="41" fontId="3" fillId="0" borderId="46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49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5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41" fontId="3" fillId="0" borderId="51" xfId="0" applyNumberFormat="1" applyFont="1" applyFill="1" applyBorder="1" applyAlignment="1">
      <alignment vertical="center"/>
    </xf>
    <xf numFmtId="41" fontId="3" fillId="0" borderId="52" xfId="0" applyNumberFormat="1" applyFont="1" applyFill="1" applyBorder="1" applyAlignment="1">
      <alignment vertical="center"/>
    </xf>
    <xf numFmtId="181" fontId="3" fillId="0" borderId="52" xfId="0" applyNumberFormat="1" applyFont="1" applyFill="1" applyBorder="1" applyAlignment="1">
      <alignment vertical="center"/>
    </xf>
    <xf numFmtId="181" fontId="3" fillId="0" borderId="53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41" fontId="3" fillId="0" borderId="54" xfId="0" applyNumberFormat="1" applyFont="1" applyFill="1" applyBorder="1" applyAlignment="1">
      <alignment vertical="center"/>
    </xf>
    <xf numFmtId="41" fontId="3" fillId="0" borderId="55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181" fontId="3" fillId="0" borderId="25" xfId="0" applyNumberFormat="1" applyFont="1" applyFill="1" applyBorder="1" applyAlignment="1">
      <alignment vertical="center"/>
    </xf>
    <xf numFmtId="181" fontId="3" fillId="0" borderId="56" xfId="0" applyNumberFormat="1" applyFont="1" applyFill="1" applyBorder="1" applyAlignment="1">
      <alignment vertical="center"/>
    </xf>
    <xf numFmtId="181" fontId="3" fillId="0" borderId="49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18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distributed" vertical="center"/>
    </xf>
    <xf numFmtId="41" fontId="3" fillId="0" borderId="32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vertical="center"/>
    </xf>
    <xf numFmtId="181" fontId="3" fillId="0" borderId="58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vertical="center"/>
    </xf>
    <xf numFmtId="41" fontId="3" fillId="0" borderId="59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181" fontId="3" fillId="0" borderId="60" xfId="0" applyNumberFormat="1" applyFont="1" applyFill="1" applyBorder="1" applyAlignment="1">
      <alignment vertical="center"/>
    </xf>
    <xf numFmtId="41" fontId="3" fillId="0" borderId="61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distributed" vertical="center"/>
    </xf>
    <xf numFmtId="41" fontId="3" fillId="0" borderId="37" xfId="0" applyNumberFormat="1" applyFont="1" applyFill="1" applyBorder="1" applyAlignment="1" applyProtection="1">
      <alignment vertical="center"/>
      <protection locked="0"/>
    </xf>
    <xf numFmtId="181" fontId="3" fillId="0" borderId="37" xfId="0" applyNumberFormat="1" applyFont="1" applyFill="1" applyBorder="1" applyAlignment="1">
      <alignment vertical="center"/>
    </xf>
    <xf numFmtId="41" fontId="3" fillId="0" borderId="37" xfId="0" applyNumberFormat="1" applyFont="1" applyFill="1" applyBorder="1" applyAlignment="1">
      <alignment vertical="center"/>
    </xf>
    <xf numFmtId="41" fontId="3" fillId="0" borderId="37" xfId="0" applyNumberFormat="1" applyFont="1" applyFill="1" applyBorder="1" applyAlignment="1" applyProtection="1">
      <alignment horizontal="right" vertical="center"/>
      <protection locked="0"/>
    </xf>
    <xf numFmtId="41" fontId="3" fillId="0" borderId="62" xfId="0" applyNumberFormat="1" applyFont="1" applyFill="1" applyBorder="1" applyAlignment="1" applyProtection="1">
      <alignment horizontal="right" vertical="center"/>
      <protection locked="0"/>
    </xf>
    <xf numFmtId="41" fontId="2" fillId="0" borderId="40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 applyProtection="1">
      <alignment vertical="center"/>
      <protection locked="0"/>
    </xf>
    <xf numFmtId="181" fontId="3" fillId="0" borderId="40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>
      <alignment horizontal="distributed"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36" xfId="0" applyNumberFormat="1" applyFont="1" applyFill="1" applyBorder="1" applyAlignment="1">
      <alignment vertical="center"/>
    </xf>
    <xf numFmtId="181" fontId="3" fillId="0" borderId="23" xfId="0" applyNumberFormat="1" applyFont="1" applyFill="1" applyBorder="1" applyAlignment="1">
      <alignment vertical="center"/>
    </xf>
    <xf numFmtId="181" fontId="3" fillId="0" borderId="63" xfId="0" applyNumberFormat="1" applyFont="1" applyFill="1" applyBorder="1" applyAlignment="1">
      <alignment vertical="center"/>
    </xf>
    <xf numFmtId="181" fontId="3" fillId="0" borderId="64" xfId="0" applyNumberFormat="1" applyFont="1" applyFill="1" applyBorder="1" applyAlignment="1">
      <alignment vertical="center"/>
    </xf>
    <xf numFmtId="41" fontId="3" fillId="0" borderId="63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41" fontId="3" fillId="0" borderId="66" xfId="0" applyNumberFormat="1" applyFont="1" applyFill="1" applyBorder="1" applyAlignment="1" applyProtection="1">
      <alignment vertical="center"/>
      <protection locked="0"/>
    </xf>
    <xf numFmtId="41" fontId="3" fillId="0" borderId="46" xfId="0" applyNumberFormat="1" applyFont="1" applyFill="1" applyBorder="1" applyAlignment="1" applyProtection="1">
      <alignment vertical="center"/>
      <protection locked="0"/>
    </xf>
    <xf numFmtId="41" fontId="3" fillId="0" borderId="25" xfId="0" applyNumberFormat="1" applyFont="1" applyFill="1" applyBorder="1" applyAlignment="1" applyProtection="1">
      <alignment vertical="center"/>
      <protection locked="0"/>
    </xf>
    <xf numFmtId="41" fontId="3" fillId="0" borderId="47" xfId="0" applyNumberFormat="1" applyFont="1" applyFill="1" applyBorder="1" applyAlignment="1">
      <alignment vertical="center"/>
    </xf>
    <xf numFmtId="41" fontId="3" fillId="0" borderId="46" xfId="0" applyNumberFormat="1" applyFont="1" applyFill="1" applyBorder="1" applyAlignment="1" applyProtection="1">
      <alignment horizontal="right" vertical="center"/>
      <protection locked="0"/>
    </xf>
    <xf numFmtId="41" fontId="3" fillId="0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3" fontId="0" fillId="0" borderId="0" xfId="0" applyNumberFormat="1" applyFill="1" applyBorder="1" applyAlignment="1" applyProtection="1">
      <alignment vertical="center"/>
      <protection locked="0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Alignment="1">
      <alignment vertical="center" textRotation="180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17" xfId="0" applyFont="1" applyFill="1" applyBorder="1" applyAlignment="1" applyProtection="1">
      <alignment horizontal="right" vertical="center" shrinkToFit="1"/>
      <protection locked="0"/>
    </xf>
    <xf numFmtId="0" fontId="3" fillId="0" borderId="69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7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81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8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view="pageLayout" zoomScale="90" zoomScaleSheetLayoutView="75" zoomScalePageLayoutView="90" workbookViewId="0" topLeftCell="A28">
      <selection activeCell="D7" sqref="D7"/>
    </sheetView>
  </sheetViews>
  <sheetFormatPr defaultColWidth="10.66015625" defaultRowHeight="12.75" customHeight="1"/>
  <cols>
    <col min="1" max="1" width="12" style="4" customWidth="1"/>
    <col min="2" max="2" width="2.16015625" style="4" customWidth="1"/>
    <col min="3" max="3" width="2.33203125" style="4" customWidth="1"/>
    <col min="4" max="4" width="17.83203125" style="4" customWidth="1"/>
    <col min="5" max="18" width="16" style="4" customWidth="1"/>
    <col min="19" max="26" width="5.66015625" style="4" customWidth="1"/>
    <col min="27" max="28" width="4.66015625" style="4" customWidth="1"/>
    <col min="29" max="34" width="5.66015625" style="4" customWidth="1"/>
    <col min="35" max="35" width="7.66015625" style="4" customWidth="1"/>
    <col min="36" max="37" width="6.66015625" style="4" customWidth="1"/>
    <col min="38" max="38" width="10.66015625" style="4" customWidth="1"/>
    <col min="39" max="39" width="5.66015625" style="4" customWidth="1"/>
    <col min="40" max="40" width="4.66015625" style="4" customWidth="1"/>
    <col min="41" max="41" width="5.66015625" style="4" customWidth="1"/>
    <col min="42" max="42" width="4.66015625" style="4" customWidth="1"/>
    <col min="43" max="43" width="5.66015625" style="4" customWidth="1"/>
    <col min="44" max="45" width="4.66015625" style="4" customWidth="1"/>
    <col min="46" max="46" width="5.66015625" style="4" customWidth="1"/>
    <col min="47" max="47" width="4.66015625" style="4" customWidth="1"/>
    <col min="48" max="50" width="5.66015625" style="4" customWidth="1"/>
    <col min="51" max="52" width="1.66796875" style="4" customWidth="1"/>
    <col min="53" max="53" width="10.66015625" style="4" customWidth="1"/>
    <col min="54" max="54" width="8.66015625" style="4" customWidth="1"/>
    <col min="55" max="55" width="10.66015625" style="4" customWidth="1"/>
    <col min="56" max="56" width="9.66015625" style="4" customWidth="1"/>
    <col min="57" max="57" width="6.66015625" style="4" customWidth="1"/>
    <col min="58" max="59" width="5.66015625" style="4" customWidth="1"/>
    <col min="60" max="62" width="6.66015625" style="4" customWidth="1"/>
    <col min="63" max="63" width="5.66015625" style="4" customWidth="1"/>
    <col min="64" max="65" width="6.66015625" style="4" customWidth="1"/>
    <col min="66" max="66" width="5.66015625" style="4" customWidth="1"/>
    <col min="67" max="84" width="4.66015625" style="4" customWidth="1"/>
    <col min="85" max="85" width="5.66015625" style="4" customWidth="1"/>
    <col min="86" max="87" width="6.66015625" style="4" customWidth="1"/>
    <col min="88" max="16384" width="10.66015625" style="4" customWidth="1"/>
  </cols>
  <sheetData>
    <row r="1" spans="1:8" ht="9.75" customHeight="1">
      <c r="A1" s="168"/>
      <c r="B1" s="2"/>
      <c r="C1" s="3"/>
      <c r="D1" s="3"/>
      <c r="E1" s="3"/>
      <c r="F1" s="3"/>
      <c r="G1" s="3"/>
      <c r="H1" s="3"/>
    </row>
    <row r="2" spans="1:8" ht="21.75" customHeight="1">
      <c r="A2" s="168"/>
      <c r="B2" s="169" t="s">
        <v>22</v>
      </c>
      <c r="C2" s="171"/>
      <c r="D2" s="171"/>
      <c r="E2" s="171"/>
      <c r="F2" s="171"/>
      <c r="G2" s="171"/>
      <c r="H2" s="171"/>
    </row>
    <row r="3" spans="1:8" ht="21.75" customHeight="1">
      <c r="A3" s="168"/>
      <c r="B3" s="169" t="s">
        <v>23</v>
      </c>
      <c r="C3" s="170"/>
      <c r="D3" s="170"/>
      <c r="E3" s="170"/>
      <c r="F3" s="170"/>
      <c r="G3" s="170"/>
      <c r="H3" s="170"/>
    </row>
    <row r="4" spans="1:35" s="6" customFormat="1" ht="17.25" customHeight="1" thickBot="1">
      <c r="A4" s="168"/>
      <c r="D4" s="172"/>
      <c r="E4" s="172"/>
      <c r="F4" s="7"/>
      <c r="G4" s="7"/>
      <c r="H4" s="7"/>
      <c r="I4" s="7"/>
      <c r="J4" s="7"/>
      <c r="K4" s="7"/>
      <c r="L4" s="7"/>
      <c r="M4" s="7"/>
      <c r="N4" s="7"/>
      <c r="O4" s="7"/>
      <c r="P4" s="178" t="s">
        <v>30</v>
      </c>
      <c r="Q4" s="178"/>
      <c r="R4" s="178"/>
      <c r="AI4" s="8" t="s">
        <v>0</v>
      </c>
    </row>
    <row r="5" spans="1:18" s="6" customFormat="1" ht="14.25" customHeight="1">
      <c r="A5" s="168"/>
      <c r="B5" s="9"/>
      <c r="C5" s="10"/>
      <c r="D5" s="10"/>
      <c r="E5" s="11"/>
      <c r="F5" s="175" t="s">
        <v>16</v>
      </c>
      <c r="G5" s="176"/>
      <c r="H5" s="11"/>
      <c r="I5" s="13"/>
      <c r="J5" s="13"/>
      <c r="K5" s="202" t="s">
        <v>9</v>
      </c>
      <c r="L5" s="201" t="s">
        <v>28</v>
      </c>
      <c r="M5" s="184" t="s">
        <v>26</v>
      </c>
      <c r="N5" s="185"/>
      <c r="O5" s="185"/>
      <c r="P5" s="186"/>
      <c r="Q5" s="190" t="s">
        <v>13</v>
      </c>
      <c r="R5" s="196" t="s">
        <v>29</v>
      </c>
    </row>
    <row r="6" spans="1:18" s="6" customFormat="1" ht="18" customHeight="1">
      <c r="A6" s="168"/>
      <c r="B6" s="14"/>
      <c r="C6" s="7"/>
      <c r="D6" s="15"/>
      <c r="E6" s="16" t="s">
        <v>5</v>
      </c>
      <c r="F6" s="181" t="s">
        <v>16</v>
      </c>
      <c r="G6" s="181" t="s">
        <v>17</v>
      </c>
      <c r="H6" s="16" t="s">
        <v>6</v>
      </c>
      <c r="I6" s="17" t="s">
        <v>7</v>
      </c>
      <c r="J6" s="17" t="s">
        <v>8</v>
      </c>
      <c r="K6" s="203"/>
      <c r="L6" s="171"/>
      <c r="M6" s="181" t="s">
        <v>10</v>
      </c>
      <c r="N6" s="187" t="s">
        <v>11</v>
      </c>
      <c r="O6" s="187" t="s">
        <v>12</v>
      </c>
      <c r="P6" s="187" t="s">
        <v>14</v>
      </c>
      <c r="Q6" s="191"/>
      <c r="R6" s="197"/>
    </row>
    <row r="7" spans="1:18" s="6" customFormat="1" ht="30" customHeight="1" thickBot="1">
      <c r="A7" s="168"/>
      <c r="B7" s="14"/>
      <c r="C7" s="7"/>
      <c r="D7" s="7"/>
      <c r="E7" s="18"/>
      <c r="F7" s="182"/>
      <c r="G7" s="182"/>
      <c r="H7" s="19" t="s">
        <v>1</v>
      </c>
      <c r="I7" s="20"/>
      <c r="J7" s="19" t="s">
        <v>1</v>
      </c>
      <c r="K7" s="1"/>
      <c r="L7" s="21" t="s">
        <v>25</v>
      </c>
      <c r="M7" s="183"/>
      <c r="N7" s="199"/>
      <c r="O7" s="189"/>
      <c r="P7" s="188"/>
      <c r="Q7" s="192"/>
      <c r="R7" s="198"/>
    </row>
    <row r="8" spans="1:18" s="6" customFormat="1" ht="22.5" customHeight="1" thickBot="1">
      <c r="A8" s="168"/>
      <c r="B8" s="22"/>
      <c r="C8" s="173" t="s">
        <v>15</v>
      </c>
      <c r="D8" s="174"/>
      <c r="E8" s="23">
        <f>SUM(E9+E10)</f>
        <v>83574</v>
      </c>
      <c r="F8" s="23">
        <f>SUM(F9+F10)</f>
        <v>2925</v>
      </c>
      <c r="G8" s="23">
        <f>SUM(G9:G10)</f>
        <v>816</v>
      </c>
      <c r="H8" s="24">
        <f>SUM(F8/E8*100)</f>
        <v>3.4998923110058153</v>
      </c>
      <c r="I8" s="25">
        <f>SUM(I9:I10)</f>
        <v>215</v>
      </c>
      <c r="J8" s="24">
        <f>SUM(I8/F8*100)</f>
        <v>7.350427350427351</v>
      </c>
      <c r="K8" s="23">
        <f>SUM(K9+K10)</f>
        <v>171</v>
      </c>
      <c r="L8" s="26">
        <f>SUM(K8/I8*100)</f>
        <v>79.53488372093022</v>
      </c>
      <c r="M8" s="23">
        <f>SUM(M9:M10)</f>
        <v>20</v>
      </c>
      <c r="N8" s="23">
        <f>SUM(N9:N10)</f>
        <v>6</v>
      </c>
      <c r="O8" s="23">
        <f>SUM(O9:O10)</f>
        <v>0</v>
      </c>
      <c r="P8" s="23">
        <f>SUM(P9+P10)</f>
        <v>145</v>
      </c>
      <c r="Q8" s="23">
        <f>SUM(Q9+Q10)</f>
        <v>29</v>
      </c>
      <c r="R8" s="27">
        <f>SUM(R9:R10)</f>
        <v>15</v>
      </c>
    </row>
    <row r="9" spans="1:18" s="6" customFormat="1" ht="22.5" customHeight="1">
      <c r="A9" s="168"/>
      <c r="B9" s="22"/>
      <c r="C9" s="179" t="s">
        <v>3</v>
      </c>
      <c r="D9" s="180"/>
      <c r="E9" s="28">
        <f aca="true" t="shared" si="0" ref="E9:G10">E14+E18</f>
        <v>50242</v>
      </c>
      <c r="F9" s="28">
        <f t="shared" si="0"/>
        <v>2084</v>
      </c>
      <c r="G9" s="28">
        <f t="shared" si="0"/>
        <v>526</v>
      </c>
      <c r="H9" s="29">
        <f>SUM(F9/E9*100)</f>
        <v>4.14792404760957</v>
      </c>
      <c r="I9" s="28">
        <f>I14+I18</f>
        <v>165</v>
      </c>
      <c r="J9" s="30">
        <f aca="true" t="shared" si="1" ref="J9:J19">SUM(I9/F9*100)</f>
        <v>7.917466410748561</v>
      </c>
      <c r="K9" s="28">
        <f>K14+K18</f>
        <v>131</v>
      </c>
      <c r="L9" s="30">
        <f aca="true" t="shared" si="2" ref="L9:L19">SUM(K9/I9*100)</f>
        <v>79.39393939393939</v>
      </c>
      <c r="M9" s="28">
        <f>M14+M18</f>
        <v>18</v>
      </c>
      <c r="N9" s="28">
        <f aca="true" t="shared" si="3" ref="N9:R10">N14+N18</f>
        <v>5</v>
      </c>
      <c r="O9" s="28">
        <f t="shared" si="3"/>
        <v>0</v>
      </c>
      <c r="P9" s="28">
        <f t="shared" si="3"/>
        <v>108</v>
      </c>
      <c r="Q9" s="28">
        <f t="shared" si="3"/>
        <v>21</v>
      </c>
      <c r="R9" s="31">
        <f t="shared" si="3"/>
        <v>13</v>
      </c>
    </row>
    <row r="10" spans="1:18" s="6" customFormat="1" ht="22.5" customHeight="1" thickBot="1">
      <c r="A10" s="168"/>
      <c r="B10" s="22"/>
      <c r="C10" s="208" t="s">
        <v>2</v>
      </c>
      <c r="D10" s="209"/>
      <c r="E10" s="32">
        <f t="shared" si="0"/>
        <v>33332</v>
      </c>
      <c r="F10" s="32">
        <f t="shared" si="0"/>
        <v>841</v>
      </c>
      <c r="G10" s="32">
        <f t="shared" si="0"/>
        <v>290</v>
      </c>
      <c r="H10" s="33">
        <f>SUM(F10/E10*100)</f>
        <v>2.5231009240369615</v>
      </c>
      <c r="I10" s="32">
        <f>I15+I19</f>
        <v>50</v>
      </c>
      <c r="J10" s="33">
        <f t="shared" si="1"/>
        <v>5.945303210463734</v>
      </c>
      <c r="K10" s="32">
        <f>K15+K19</f>
        <v>40</v>
      </c>
      <c r="L10" s="34">
        <f t="shared" si="2"/>
        <v>80</v>
      </c>
      <c r="M10" s="32">
        <f>M15+M19</f>
        <v>2</v>
      </c>
      <c r="N10" s="32">
        <f t="shared" si="3"/>
        <v>1</v>
      </c>
      <c r="O10" s="32">
        <f t="shared" si="3"/>
        <v>0</v>
      </c>
      <c r="P10" s="32">
        <f t="shared" si="3"/>
        <v>37</v>
      </c>
      <c r="Q10" s="32">
        <f t="shared" si="3"/>
        <v>8</v>
      </c>
      <c r="R10" s="35">
        <f t="shared" si="3"/>
        <v>2</v>
      </c>
    </row>
    <row r="11" spans="1:18" s="6" customFormat="1" ht="17.25" customHeight="1">
      <c r="A11" s="168"/>
      <c r="B11" s="22"/>
      <c r="C11" s="14" t="s">
        <v>4</v>
      </c>
      <c r="D11" s="7"/>
      <c r="E11" s="36"/>
      <c r="F11" s="36"/>
      <c r="G11" s="36"/>
      <c r="H11" s="37"/>
      <c r="I11" s="36"/>
      <c r="J11" s="38"/>
      <c r="K11" s="39"/>
      <c r="L11" s="40"/>
      <c r="M11" s="36"/>
      <c r="N11" s="36"/>
      <c r="O11" s="41"/>
      <c r="P11" s="36"/>
      <c r="Q11" s="36"/>
      <c r="R11" s="42"/>
    </row>
    <row r="12" spans="1:18" s="6" customFormat="1" ht="15" customHeight="1">
      <c r="A12" s="168"/>
      <c r="B12" s="22"/>
      <c r="C12" s="7"/>
      <c r="D12" s="43" t="s">
        <v>18</v>
      </c>
      <c r="E12" s="44"/>
      <c r="F12" s="45"/>
      <c r="G12" s="45"/>
      <c r="H12" s="46"/>
      <c r="I12" s="45"/>
      <c r="J12" s="46"/>
      <c r="K12" s="45"/>
      <c r="L12" s="46"/>
      <c r="M12" s="45"/>
      <c r="N12" s="39"/>
      <c r="O12" s="47"/>
      <c r="P12" s="45"/>
      <c r="Q12" s="45"/>
      <c r="R12" s="48"/>
    </row>
    <row r="13" spans="1:18" s="6" customFormat="1" ht="22.5" customHeight="1" thickBot="1">
      <c r="A13" s="168"/>
      <c r="B13" s="22"/>
      <c r="C13" s="7"/>
      <c r="D13" s="49" t="s">
        <v>15</v>
      </c>
      <c r="E13" s="50">
        <f>SUM(E14+E15)</f>
        <v>38808</v>
      </c>
      <c r="F13" s="50">
        <f>SUM(F14+F15)</f>
        <v>1246</v>
      </c>
      <c r="G13" s="50">
        <f>SUM(G14:G15)</f>
        <v>323</v>
      </c>
      <c r="H13" s="51">
        <f>SUM(F13/E13*100)</f>
        <v>3.2106782106782106</v>
      </c>
      <c r="I13" s="50">
        <f>SUM(I14+I15)</f>
        <v>117</v>
      </c>
      <c r="J13" s="52">
        <f t="shared" si="1"/>
        <v>9.390048154093098</v>
      </c>
      <c r="K13" s="53">
        <f>SUM(K14:K15)</f>
        <v>84</v>
      </c>
      <c r="L13" s="51">
        <f t="shared" si="2"/>
        <v>71.7948717948718</v>
      </c>
      <c r="M13" s="50">
        <f>SUM(M14+M15)</f>
        <v>10</v>
      </c>
      <c r="N13" s="32">
        <f>SUM(N14:N15)</f>
        <v>5</v>
      </c>
      <c r="O13" s="32">
        <f>SUM(O14:O15)</f>
        <v>0</v>
      </c>
      <c r="P13" s="50">
        <f>SUM(P14+P15)</f>
        <v>69</v>
      </c>
      <c r="Q13" s="50">
        <f>SUM(Q14+Q15)</f>
        <v>20</v>
      </c>
      <c r="R13" s="54">
        <f>SUM(R14:R15)</f>
        <v>13</v>
      </c>
    </row>
    <row r="14" spans="1:18" s="6" customFormat="1" ht="22.5" customHeight="1">
      <c r="A14" s="168"/>
      <c r="B14" s="22"/>
      <c r="C14" s="7"/>
      <c r="D14" s="55" t="s">
        <v>3</v>
      </c>
      <c r="E14" s="56">
        <v>23364</v>
      </c>
      <c r="F14" s="56">
        <v>902</v>
      </c>
      <c r="G14" s="56">
        <v>216</v>
      </c>
      <c r="H14" s="30">
        <f>SUM(F14/E14*100)</f>
        <v>3.8606403013182673</v>
      </c>
      <c r="I14" s="56">
        <v>95</v>
      </c>
      <c r="J14" s="30">
        <f t="shared" si="1"/>
        <v>10.532150776053214</v>
      </c>
      <c r="K14" s="57">
        <v>68</v>
      </c>
      <c r="L14" s="30">
        <f t="shared" si="2"/>
        <v>71.57894736842105</v>
      </c>
      <c r="M14" s="56">
        <v>10</v>
      </c>
      <c r="N14" s="56">
        <v>4</v>
      </c>
      <c r="O14" s="58">
        <v>0</v>
      </c>
      <c r="P14" s="56">
        <v>54</v>
      </c>
      <c r="Q14" s="56">
        <v>16</v>
      </c>
      <c r="R14" s="48">
        <v>11</v>
      </c>
    </row>
    <row r="15" spans="1:18" s="6" customFormat="1" ht="22.5" customHeight="1">
      <c r="A15" s="168"/>
      <c r="B15" s="22"/>
      <c r="C15" s="7"/>
      <c r="D15" s="59" t="s">
        <v>2</v>
      </c>
      <c r="E15" s="60">
        <v>15444</v>
      </c>
      <c r="F15" s="60">
        <v>344</v>
      </c>
      <c r="G15" s="60">
        <v>107</v>
      </c>
      <c r="H15" s="61">
        <f>SUM(F15/E15*100)</f>
        <v>2.2274022274022274</v>
      </c>
      <c r="I15" s="62">
        <v>22</v>
      </c>
      <c r="J15" s="61">
        <f t="shared" si="1"/>
        <v>6.395348837209303</v>
      </c>
      <c r="K15" s="56">
        <v>16</v>
      </c>
      <c r="L15" s="61">
        <f t="shared" si="2"/>
        <v>72.72727272727273</v>
      </c>
      <c r="M15" s="63">
        <v>0</v>
      </c>
      <c r="N15" s="63">
        <v>1</v>
      </c>
      <c r="O15" s="63">
        <v>0</v>
      </c>
      <c r="P15" s="63">
        <v>15</v>
      </c>
      <c r="Q15" s="63">
        <v>4</v>
      </c>
      <c r="R15" s="64">
        <v>2</v>
      </c>
    </row>
    <row r="16" spans="1:18" s="6" customFormat="1" ht="17.25" customHeight="1">
      <c r="A16" s="168"/>
      <c r="B16" s="22"/>
      <c r="C16" s="7"/>
      <c r="D16" s="65" t="s">
        <v>19</v>
      </c>
      <c r="E16" s="66"/>
      <c r="F16" s="67"/>
      <c r="G16" s="67"/>
      <c r="H16" s="68"/>
      <c r="I16" s="67"/>
      <c r="J16" s="68"/>
      <c r="K16" s="56"/>
      <c r="L16" s="69"/>
      <c r="M16" s="70"/>
      <c r="N16" s="67"/>
      <c r="O16" s="71"/>
      <c r="P16" s="67"/>
      <c r="Q16" s="67"/>
      <c r="R16" s="72"/>
    </row>
    <row r="17" spans="1:18" s="6" customFormat="1" ht="22.5" customHeight="1" thickBot="1">
      <c r="A17" s="168"/>
      <c r="B17" s="22"/>
      <c r="C17" s="7"/>
      <c r="D17" s="73" t="s">
        <v>15</v>
      </c>
      <c r="E17" s="50">
        <f>SUM(E18+E19)</f>
        <v>44766</v>
      </c>
      <c r="F17" s="50">
        <f>SUM(F18+F19)</f>
        <v>1679</v>
      </c>
      <c r="G17" s="50">
        <f>SUM(G18+G19)</f>
        <v>493</v>
      </c>
      <c r="H17" s="51">
        <f>SUM(F17/E17*100)</f>
        <v>3.7506143054997096</v>
      </c>
      <c r="I17" s="74">
        <f>SUM(I18+I19)</f>
        <v>98</v>
      </c>
      <c r="J17" s="52">
        <f t="shared" si="1"/>
        <v>5.836807623585467</v>
      </c>
      <c r="K17" s="50">
        <f>SUM(K18:K19)</f>
        <v>87</v>
      </c>
      <c r="L17" s="51">
        <f t="shared" si="2"/>
        <v>88.77551020408163</v>
      </c>
      <c r="M17" s="50">
        <f>SUM(M18+M19)</f>
        <v>10</v>
      </c>
      <c r="N17" s="75">
        <f>SUM(N18:N19)</f>
        <v>1</v>
      </c>
      <c r="O17" s="75">
        <f>SUM(O18:O19)</f>
        <v>0</v>
      </c>
      <c r="P17" s="50">
        <f>SUM(P18+P19)</f>
        <v>76</v>
      </c>
      <c r="Q17" s="50">
        <f>SUM(Q18:Q19)</f>
        <v>9</v>
      </c>
      <c r="R17" s="76">
        <f>SUM(R18:R19)</f>
        <v>2</v>
      </c>
    </row>
    <row r="18" spans="1:18" s="6" customFormat="1" ht="22.5" customHeight="1">
      <c r="A18" s="168"/>
      <c r="B18" s="22"/>
      <c r="C18" s="7"/>
      <c r="D18" s="77" t="s">
        <v>3</v>
      </c>
      <c r="E18" s="56">
        <v>26878</v>
      </c>
      <c r="F18" s="56">
        <v>1182</v>
      </c>
      <c r="G18" s="56">
        <v>310</v>
      </c>
      <c r="H18" s="30">
        <f>SUM(F18/E18*100)</f>
        <v>4.397648634571024</v>
      </c>
      <c r="I18" s="45">
        <v>70</v>
      </c>
      <c r="J18" s="30">
        <f t="shared" si="1"/>
        <v>5.922165820642978</v>
      </c>
      <c r="K18" s="56">
        <v>63</v>
      </c>
      <c r="L18" s="78">
        <f t="shared" si="2"/>
        <v>90</v>
      </c>
      <c r="M18" s="79">
        <v>8</v>
      </c>
      <c r="N18" s="58">
        <v>1</v>
      </c>
      <c r="O18" s="58">
        <v>0</v>
      </c>
      <c r="P18" s="56">
        <v>54</v>
      </c>
      <c r="Q18" s="58">
        <v>5</v>
      </c>
      <c r="R18" s="80">
        <v>2</v>
      </c>
    </row>
    <row r="19" spans="1:18" s="6" customFormat="1" ht="22.5" customHeight="1" thickBot="1">
      <c r="A19" s="168"/>
      <c r="B19" s="81"/>
      <c r="C19" s="82"/>
      <c r="D19" s="83" t="s">
        <v>2</v>
      </c>
      <c r="E19" s="84">
        <v>17888</v>
      </c>
      <c r="F19" s="85">
        <v>497</v>
      </c>
      <c r="G19" s="86">
        <v>183</v>
      </c>
      <c r="H19" s="87">
        <f>SUM(F19/E19*100)</f>
        <v>2.7783989266547406</v>
      </c>
      <c r="I19" s="88">
        <v>28</v>
      </c>
      <c r="J19" s="33">
        <f t="shared" si="1"/>
        <v>5.633802816901409</v>
      </c>
      <c r="K19" s="32">
        <v>24</v>
      </c>
      <c r="L19" s="51">
        <f t="shared" si="2"/>
        <v>85.71428571428571</v>
      </c>
      <c r="M19" s="89">
        <v>2</v>
      </c>
      <c r="N19" s="89">
        <v>0</v>
      </c>
      <c r="O19" s="90">
        <v>0</v>
      </c>
      <c r="P19" s="89">
        <v>22</v>
      </c>
      <c r="Q19" s="89">
        <v>4</v>
      </c>
      <c r="R19" s="91">
        <v>0</v>
      </c>
    </row>
    <row r="20" spans="1:18" s="6" customFormat="1" ht="22.5" customHeight="1">
      <c r="A20" s="168"/>
      <c r="B20" s="7"/>
      <c r="C20" s="7"/>
      <c r="D20" s="92"/>
      <c r="E20" s="36"/>
      <c r="F20" s="36"/>
      <c r="G20" s="36"/>
      <c r="H20" s="40"/>
      <c r="I20" s="36"/>
      <c r="J20" s="40"/>
      <c r="K20" s="39"/>
      <c r="L20" s="40"/>
      <c r="M20" s="41"/>
      <c r="N20" s="41"/>
      <c r="O20" s="41"/>
      <c r="P20" s="41"/>
      <c r="Q20" s="41"/>
      <c r="R20" s="41"/>
    </row>
    <row r="21" spans="1:18" ht="11.25" customHeight="1">
      <c r="A21" s="168"/>
      <c r="C21" s="93"/>
      <c r="D21" s="94"/>
      <c r="E21" s="95"/>
      <c r="F21" s="95"/>
      <c r="G21" s="95"/>
      <c r="H21" s="96"/>
      <c r="I21" s="95"/>
      <c r="J21" s="96"/>
      <c r="K21" s="95"/>
      <c r="L21" s="97"/>
      <c r="M21" s="98"/>
      <c r="N21" s="98"/>
      <c r="O21" s="98"/>
      <c r="P21" s="98"/>
      <c r="Q21" s="98"/>
      <c r="R21" s="98"/>
    </row>
    <row r="22" spans="1:18" ht="18" customHeight="1">
      <c r="A22" s="168"/>
      <c r="B22" s="5" t="s">
        <v>24</v>
      </c>
      <c r="C22" s="99"/>
      <c r="D22" s="99"/>
      <c r="E22" s="99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1:18" ht="21.75" customHeight="1" thickBot="1">
      <c r="A23" s="168"/>
      <c r="C23" s="93"/>
      <c r="D23" s="214"/>
      <c r="E23" s="214"/>
      <c r="F23" s="100"/>
      <c r="G23" s="100"/>
      <c r="H23" s="100"/>
      <c r="I23" s="100"/>
      <c r="J23" s="100"/>
      <c r="K23" s="100"/>
      <c r="L23" s="100"/>
      <c r="M23" s="100"/>
      <c r="N23" s="100"/>
      <c r="O23" s="178" t="s">
        <v>30</v>
      </c>
      <c r="P23" s="178"/>
      <c r="Q23" s="178"/>
      <c r="R23" s="167"/>
    </row>
    <row r="24" spans="1:18" s="6" customFormat="1" ht="15" customHeight="1">
      <c r="A24" s="168"/>
      <c r="B24" s="9"/>
      <c r="C24" s="10"/>
      <c r="D24" s="10"/>
      <c r="E24" s="11"/>
      <c r="F24" s="175" t="s">
        <v>16</v>
      </c>
      <c r="G24" s="176"/>
      <c r="H24" s="11"/>
      <c r="I24" s="13"/>
      <c r="J24" s="13"/>
      <c r="K24" s="12"/>
      <c r="L24" s="12"/>
      <c r="M24" s="207" t="s">
        <v>27</v>
      </c>
      <c r="N24" s="185"/>
      <c r="O24" s="186"/>
      <c r="P24" s="193" t="s">
        <v>13</v>
      </c>
      <c r="Q24" s="204" t="s">
        <v>29</v>
      </c>
      <c r="R24" s="14"/>
    </row>
    <row r="25" spans="1:18" s="6" customFormat="1" ht="18" customHeight="1">
      <c r="A25" s="168"/>
      <c r="B25" s="14"/>
      <c r="C25" s="7"/>
      <c r="D25" s="7"/>
      <c r="E25" s="16" t="s">
        <v>5</v>
      </c>
      <c r="F25" s="181" t="s">
        <v>16</v>
      </c>
      <c r="G25" s="181" t="s">
        <v>17</v>
      </c>
      <c r="H25" s="16" t="s">
        <v>6</v>
      </c>
      <c r="I25" s="101" t="s">
        <v>7</v>
      </c>
      <c r="J25" s="101" t="s">
        <v>8</v>
      </c>
      <c r="K25" s="101" t="s">
        <v>9</v>
      </c>
      <c r="L25" s="101" t="s">
        <v>28</v>
      </c>
      <c r="M25" s="181" t="s">
        <v>10</v>
      </c>
      <c r="N25" s="187" t="s">
        <v>11</v>
      </c>
      <c r="O25" s="212" t="s">
        <v>14</v>
      </c>
      <c r="P25" s="194"/>
      <c r="Q25" s="205"/>
      <c r="R25" s="14"/>
    </row>
    <row r="26" spans="1:17" s="6" customFormat="1" ht="30" customHeight="1" thickBot="1">
      <c r="A26" s="168"/>
      <c r="B26" s="14"/>
      <c r="C26" s="7"/>
      <c r="D26" s="7"/>
      <c r="E26" s="18"/>
      <c r="F26" s="200"/>
      <c r="G26" s="200"/>
      <c r="H26" s="19" t="s">
        <v>1</v>
      </c>
      <c r="I26" s="20"/>
      <c r="J26" s="19" t="s">
        <v>1</v>
      </c>
      <c r="K26" s="18"/>
      <c r="L26" s="19" t="s">
        <v>1</v>
      </c>
      <c r="M26" s="183"/>
      <c r="N26" s="199"/>
      <c r="O26" s="213"/>
      <c r="P26" s="195"/>
      <c r="Q26" s="206"/>
    </row>
    <row r="27" spans="1:17" s="6" customFormat="1" ht="22.5" customHeight="1" thickBot="1">
      <c r="A27" s="168"/>
      <c r="B27" s="22"/>
      <c r="C27" s="173" t="s">
        <v>15</v>
      </c>
      <c r="D27" s="174"/>
      <c r="E27" s="102">
        <f>+E28+E29</f>
        <v>83574</v>
      </c>
      <c r="F27" s="103">
        <f>+F28+F29</f>
        <v>4546</v>
      </c>
      <c r="G27" s="103">
        <f>SUM(G28:G29)</f>
        <v>1453</v>
      </c>
      <c r="H27" s="104">
        <f>F27/E27*100</f>
        <v>5.439490750711943</v>
      </c>
      <c r="I27" s="102">
        <f>+I28+I29</f>
        <v>326</v>
      </c>
      <c r="J27" s="105">
        <f>I27/F27*100</f>
        <v>7.171139463264408</v>
      </c>
      <c r="K27" s="102">
        <f>SUM(K28:K29)</f>
        <v>235</v>
      </c>
      <c r="L27" s="106">
        <f>SUM(K27/I27*100)</f>
        <v>72.08588957055214</v>
      </c>
      <c r="M27" s="102">
        <f>SUM(M28:M29)</f>
        <v>96</v>
      </c>
      <c r="N27" s="102">
        <f>SUM(N28:N29)</f>
        <v>9</v>
      </c>
      <c r="O27" s="102">
        <f>SUM(O28:O29)</f>
        <v>130</v>
      </c>
      <c r="P27" s="103">
        <f>+P28+P29</f>
        <v>77</v>
      </c>
      <c r="Q27" s="107">
        <f>SUM(Q28:Q29)</f>
        <v>14</v>
      </c>
    </row>
    <row r="28" spans="1:17" s="6" customFormat="1" ht="22.5" customHeight="1">
      <c r="A28" s="168"/>
      <c r="B28" s="22"/>
      <c r="C28" s="210" t="s">
        <v>3</v>
      </c>
      <c r="D28" s="211"/>
      <c r="E28" s="103">
        <f aca="true" t="shared" si="4" ref="E28:G29">E33+E37</f>
        <v>50242</v>
      </c>
      <c r="F28" s="103">
        <f t="shared" si="4"/>
        <v>2821</v>
      </c>
      <c r="G28" s="103">
        <f t="shared" si="4"/>
        <v>927</v>
      </c>
      <c r="H28" s="104">
        <f>F28/E28*100</f>
        <v>5.614824250626965</v>
      </c>
      <c r="I28" s="103">
        <f>I33+I37</f>
        <v>173</v>
      </c>
      <c r="J28" s="104">
        <f aca="true" t="shared" si="5" ref="J28:J38">I28/F28*100</f>
        <v>6.132577100319036</v>
      </c>
      <c r="K28" s="103">
        <f>K33+K37</f>
        <v>139</v>
      </c>
      <c r="L28" s="104">
        <f aca="true" t="shared" si="6" ref="L28:L38">K28/I28*100</f>
        <v>80.34682080924856</v>
      </c>
      <c r="M28" s="103">
        <f aca="true" t="shared" si="7" ref="M28:Q29">M33+M37</f>
        <v>58</v>
      </c>
      <c r="N28" s="103">
        <f t="shared" si="7"/>
        <v>4</v>
      </c>
      <c r="O28" s="103">
        <f t="shared" si="7"/>
        <v>77</v>
      </c>
      <c r="P28" s="103">
        <f t="shared" si="7"/>
        <v>25</v>
      </c>
      <c r="Q28" s="108">
        <f t="shared" si="7"/>
        <v>9</v>
      </c>
    </row>
    <row r="29" spans="1:17" s="6" customFormat="1" ht="22.5" customHeight="1" thickBot="1">
      <c r="A29" s="168"/>
      <c r="B29" s="22"/>
      <c r="C29" s="208" t="s">
        <v>2</v>
      </c>
      <c r="D29" s="209"/>
      <c r="E29" s="109">
        <f t="shared" si="4"/>
        <v>33332</v>
      </c>
      <c r="F29" s="109">
        <f t="shared" si="4"/>
        <v>1725</v>
      </c>
      <c r="G29" s="109">
        <f t="shared" si="4"/>
        <v>526</v>
      </c>
      <c r="H29" s="110">
        <f>F29/E29*100</f>
        <v>5.175207008280331</v>
      </c>
      <c r="I29" s="109">
        <f>I34+I38</f>
        <v>153</v>
      </c>
      <c r="J29" s="111">
        <f t="shared" si="5"/>
        <v>8.869565217391303</v>
      </c>
      <c r="K29" s="109">
        <f>K34+K38</f>
        <v>96</v>
      </c>
      <c r="L29" s="112">
        <f t="shared" si="6"/>
        <v>62.745098039215684</v>
      </c>
      <c r="M29" s="109">
        <f t="shared" si="7"/>
        <v>38</v>
      </c>
      <c r="N29" s="109">
        <f t="shared" si="7"/>
        <v>5</v>
      </c>
      <c r="O29" s="109">
        <f t="shared" si="7"/>
        <v>53</v>
      </c>
      <c r="P29" s="109">
        <f t="shared" si="7"/>
        <v>52</v>
      </c>
      <c r="Q29" s="113">
        <f t="shared" si="7"/>
        <v>5</v>
      </c>
    </row>
    <row r="30" spans="1:17" s="6" customFormat="1" ht="19.5" customHeight="1">
      <c r="A30" s="168"/>
      <c r="B30" s="22"/>
      <c r="C30" s="9" t="s">
        <v>4</v>
      </c>
      <c r="D30" s="10"/>
      <c r="E30" s="114"/>
      <c r="F30" s="115"/>
      <c r="G30" s="115"/>
      <c r="H30" s="116"/>
      <c r="I30" s="114"/>
      <c r="J30" s="116"/>
      <c r="K30" s="114"/>
      <c r="L30" s="116"/>
      <c r="M30" s="114"/>
      <c r="N30" s="114"/>
      <c r="O30" s="114"/>
      <c r="P30" s="114"/>
      <c r="Q30" s="117"/>
    </row>
    <row r="31" spans="1:17" s="6" customFormat="1" ht="16.5" customHeight="1">
      <c r="A31" s="168"/>
      <c r="B31" s="14"/>
      <c r="C31" s="14"/>
      <c r="D31" s="43" t="s">
        <v>20</v>
      </c>
      <c r="E31" s="118"/>
      <c r="F31" s="119"/>
      <c r="G31" s="119"/>
      <c r="H31" s="120"/>
      <c r="I31" s="119"/>
      <c r="J31" s="120"/>
      <c r="K31" s="119"/>
      <c r="L31" s="120"/>
      <c r="M31" s="119"/>
      <c r="N31" s="119"/>
      <c r="O31" s="119"/>
      <c r="P31" s="119"/>
      <c r="Q31" s="121"/>
    </row>
    <row r="32" spans="1:17" s="6" customFormat="1" ht="22.5" customHeight="1" thickBot="1">
      <c r="A32" s="168"/>
      <c r="B32" s="14"/>
      <c r="C32" s="122"/>
      <c r="D32" s="123" t="s">
        <v>15</v>
      </c>
      <c r="E32" s="124">
        <f>SUM(E33:E34)</f>
        <v>38808</v>
      </c>
      <c r="F32" s="124">
        <f aca="true" t="shared" si="8" ref="F32:Q32">SUM(F33:F34)</f>
        <v>1808</v>
      </c>
      <c r="G32" s="124">
        <f t="shared" si="8"/>
        <v>528</v>
      </c>
      <c r="H32" s="125">
        <f>F32/E32*100</f>
        <v>4.658833230261802</v>
      </c>
      <c r="I32" s="124">
        <f t="shared" si="8"/>
        <v>162</v>
      </c>
      <c r="J32" s="126">
        <f t="shared" si="5"/>
        <v>8.960176991150442</v>
      </c>
      <c r="K32" s="124">
        <f t="shared" si="8"/>
        <v>106</v>
      </c>
      <c r="L32" s="127">
        <f t="shared" si="6"/>
        <v>65.4320987654321</v>
      </c>
      <c r="M32" s="124">
        <f t="shared" si="8"/>
        <v>38</v>
      </c>
      <c r="N32" s="124">
        <f t="shared" si="8"/>
        <v>3</v>
      </c>
      <c r="O32" s="124">
        <f t="shared" si="8"/>
        <v>65</v>
      </c>
      <c r="P32" s="124">
        <f t="shared" si="8"/>
        <v>47</v>
      </c>
      <c r="Q32" s="128">
        <f t="shared" si="8"/>
        <v>9</v>
      </c>
    </row>
    <row r="33" spans="1:17" s="6" customFormat="1" ht="22.5" customHeight="1">
      <c r="A33" s="168"/>
      <c r="B33" s="14"/>
      <c r="C33" s="122"/>
      <c r="D33" s="77" t="s">
        <v>3</v>
      </c>
      <c r="E33" s="129">
        <v>23364</v>
      </c>
      <c r="F33" s="130">
        <v>1103</v>
      </c>
      <c r="G33" s="130">
        <v>342</v>
      </c>
      <c r="H33" s="104">
        <f>F33/E33*100</f>
        <v>4.720938195514466</v>
      </c>
      <c r="I33" s="130">
        <v>86</v>
      </c>
      <c r="J33" s="104">
        <f t="shared" si="5"/>
        <v>7.796917497733455</v>
      </c>
      <c r="K33" s="130">
        <v>67</v>
      </c>
      <c r="L33" s="131">
        <f t="shared" si="6"/>
        <v>77.90697674418605</v>
      </c>
      <c r="M33" s="132">
        <v>24</v>
      </c>
      <c r="N33" s="130">
        <v>1</v>
      </c>
      <c r="O33" s="130">
        <v>42</v>
      </c>
      <c r="P33" s="130">
        <v>14</v>
      </c>
      <c r="Q33" s="117">
        <v>5</v>
      </c>
    </row>
    <row r="34" spans="1:18" s="6" customFormat="1" ht="22.5" customHeight="1">
      <c r="A34" s="168"/>
      <c r="B34" s="14"/>
      <c r="C34" s="122"/>
      <c r="D34" s="133" t="s">
        <v>2</v>
      </c>
      <c r="E34" s="134">
        <v>15444</v>
      </c>
      <c r="F34" s="134">
        <v>705</v>
      </c>
      <c r="G34" s="134">
        <v>186</v>
      </c>
      <c r="H34" s="135">
        <f>F34/E34*100</f>
        <v>4.564879564879565</v>
      </c>
      <c r="I34" s="134">
        <v>76</v>
      </c>
      <c r="J34" s="135">
        <f t="shared" si="5"/>
        <v>10.78014184397163</v>
      </c>
      <c r="K34" s="136">
        <v>39</v>
      </c>
      <c r="L34" s="135">
        <f t="shared" si="6"/>
        <v>51.31578947368421</v>
      </c>
      <c r="M34" s="137">
        <v>14</v>
      </c>
      <c r="N34" s="137">
        <v>2</v>
      </c>
      <c r="O34" s="137">
        <v>23</v>
      </c>
      <c r="P34" s="137">
        <v>33</v>
      </c>
      <c r="Q34" s="138">
        <v>4</v>
      </c>
      <c r="R34" s="7"/>
    </row>
    <row r="35" spans="1:18" s="6" customFormat="1" ht="20.25" customHeight="1">
      <c r="A35" s="168"/>
      <c r="B35" s="14"/>
      <c r="C35" s="14"/>
      <c r="D35" s="65" t="s">
        <v>21</v>
      </c>
      <c r="E35" s="139"/>
      <c r="F35" s="140"/>
      <c r="G35" s="140"/>
      <c r="H35" s="141"/>
      <c r="I35" s="140"/>
      <c r="J35" s="141"/>
      <c r="K35" s="142"/>
      <c r="L35" s="141"/>
      <c r="M35" s="143"/>
      <c r="N35" s="143"/>
      <c r="O35" s="143"/>
      <c r="P35" s="143"/>
      <c r="Q35" s="144"/>
      <c r="R35" s="7"/>
    </row>
    <row r="36" spans="1:17" s="6" customFormat="1" ht="22.5" customHeight="1" thickBot="1">
      <c r="A36" s="168"/>
      <c r="B36" s="14"/>
      <c r="C36" s="122"/>
      <c r="D36" s="123" t="s">
        <v>15</v>
      </c>
      <c r="E36" s="124">
        <f>SUM(E37:E38)</f>
        <v>44766</v>
      </c>
      <c r="F36" s="124">
        <f aca="true" t="shared" si="9" ref="F36:Q36">SUM(F37:F38)</f>
        <v>2738</v>
      </c>
      <c r="G36" s="124">
        <f t="shared" si="9"/>
        <v>925</v>
      </c>
      <c r="H36" s="125">
        <f>F36/E36*100</f>
        <v>6.116248938926864</v>
      </c>
      <c r="I36" s="124">
        <f t="shared" si="9"/>
        <v>164</v>
      </c>
      <c r="J36" s="126">
        <f t="shared" si="5"/>
        <v>5.989773557341125</v>
      </c>
      <c r="K36" s="124">
        <f t="shared" si="9"/>
        <v>129</v>
      </c>
      <c r="L36" s="127">
        <f t="shared" si="6"/>
        <v>78.65853658536585</v>
      </c>
      <c r="M36" s="124">
        <f t="shared" si="9"/>
        <v>58</v>
      </c>
      <c r="N36" s="124">
        <f t="shared" si="9"/>
        <v>6</v>
      </c>
      <c r="O36" s="124">
        <f t="shared" si="9"/>
        <v>65</v>
      </c>
      <c r="P36" s="124">
        <f t="shared" si="9"/>
        <v>30</v>
      </c>
      <c r="Q36" s="113">
        <f t="shared" si="9"/>
        <v>5</v>
      </c>
    </row>
    <row r="37" spans="1:17" s="6" customFormat="1" ht="22.5" customHeight="1">
      <c r="A37" s="168"/>
      <c r="B37" s="14"/>
      <c r="C37" s="122"/>
      <c r="D37" s="145" t="s">
        <v>3</v>
      </c>
      <c r="E37" s="146">
        <v>26878</v>
      </c>
      <c r="F37" s="147">
        <v>1718</v>
      </c>
      <c r="G37" s="147">
        <v>585</v>
      </c>
      <c r="H37" s="148">
        <f>F37/E37*100</f>
        <v>6.391844631296971</v>
      </c>
      <c r="I37" s="147">
        <v>87</v>
      </c>
      <c r="J37" s="149">
        <f t="shared" si="5"/>
        <v>5.064027939464494</v>
      </c>
      <c r="K37" s="102">
        <v>72</v>
      </c>
      <c r="L37" s="150">
        <f t="shared" si="6"/>
        <v>82.75862068965517</v>
      </c>
      <c r="M37" s="151">
        <v>34</v>
      </c>
      <c r="N37" s="147">
        <v>3</v>
      </c>
      <c r="O37" s="152">
        <v>35</v>
      </c>
      <c r="P37" s="152">
        <v>11</v>
      </c>
      <c r="Q37" s="121">
        <v>4</v>
      </c>
    </row>
    <row r="38" spans="1:17" s="6" customFormat="1" ht="22.5" customHeight="1" thickBot="1">
      <c r="A38" s="168"/>
      <c r="B38" s="81"/>
      <c r="C38" s="153"/>
      <c r="D38" s="83" t="s">
        <v>2</v>
      </c>
      <c r="E38" s="154">
        <v>17888</v>
      </c>
      <c r="F38" s="155">
        <v>1020</v>
      </c>
      <c r="G38" s="156">
        <v>340</v>
      </c>
      <c r="H38" s="110">
        <f>F38/E38*100</f>
        <v>5.702146690518783</v>
      </c>
      <c r="I38" s="155">
        <v>77</v>
      </c>
      <c r="J38" s="111">
        <f t="shared" si="5"/>
        <v>7.549019607843137</v>
      </c>
      <c r="K38" s="157">
        <v>57</v>
      </c>
      <c r="L38" s="112">
        <f t="shared" si="6"/>
        <v>74.02597402597402</v>
      </c>
      <c r="M38" s="158">
        <v>24</v>
      </c>
      <c r="N38" s="158">
        <v>3</v>
      </c>
      <c r="O38" s="158">
        <v>30</v>
      </c>
      <c r="P38" s="158">
        <v>19</v>
      </c>
      <c r="Q38" s="159">
        <v>1</v>
      </c>
    </row>
    <row r="39" spans="1:18" ht="12.75" customHeight="1">
      <c r="A39" s="168"/>
      <c r="D39" s="160"/>
      <c r="E39" s="161"/>
      <c r="F39" s="161"/>
      <c r="G39" s="161"/>
      <c r="H39" s="162"/>
      <c r="I39" s="161"/>
      <c r="J39" s="162"/>
      <c r="K39" s="161"/>
      <c r="L39" s="163"/>
      <c r="M39" s="164"/>
      <c r="N39" s="164"/>
      <c r="O39" s="164"/>
      <c r="P39" s="164"/>
      <c r="Q39" s="164"/>
      <c r="R39" s="164"/>
    </row>
    <row r="40" spans="1:18" ht="12.75" customHeight="1">
      <c r="A40" s="168"/>
      <c r="B40" s="165"/>
      <c r="D40" s="166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</row>
    <row r="41" spans="1:21" ht="21.75" customHeight="1">
      <c r="A41" s="168"/>
      <c r="B41" s="177" t="s">
        <v>31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U41" s="165"/>
    </row>
    <row r="42" spans="4:18" ht="12.75" customHeight="1">
      <c r="D42" s="166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4:18" ht="12.75" customHeight="1">
      <c r="D43" s="166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</row>
    <row r="44" spans="4:18" ht="12.75" customHeight="1">
      <c r="D44" s="166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</row>
    <row r="45" spans="4:18" ht="12.75" customHeight="1">
      <c r="D45" s="166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</row>
    <row r="46" spans="4:18" ht="12.75" customHeight="1">
      <c r="D46" s="166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</row>
    <row r="47" spans="4:18" ht="12.75" customHeight="1">
      <c r="D47" s="166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</row>
    <row r="48" spans="4:18" ht="12.75" customHeight="1">
      <c r="D48" s="166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</row>
    <row r="49" spans="4:18" ht="12.75" customHeight="1">
      <c r="D49" s="166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</row>
    <row r="50" spans="4:18" ht="12.75" customHeight="1">
      <c r="D50" s="166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</row>
    <row r="51" spans="4:18" ht="12.75" customHeight="1">
      <c r="D51" s="166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4:18" ht="12.75" customHeight="1">
      <c r="D52" s="166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</row>
    <row r="53" spans="4:18" ht="12.75" customHeight="1">
      <c r="D53" s="166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</row>
    <row r="54" spans="4:18" ht="12.75" customHeight="1">
      <c r="D54" s="166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</row>
    <row r="55" spans="4:18" ht="12.75" customHeight="1">
      <c r="D55" s="166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</row>
    <row r="56" spans="4:18" ht="12.75" customHeight="1">
      <c r="D56" s="166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</sheetData>
  <sheetProtection/>
  <mergeCells count="35">
    <mergeCell ref="M24:O24"/>
    <mergeCell ref="C10:D10"/>
    <mergeCell ref="F25:F26"/>
    <mergeCell ref="C28:D28"/>
    <mergeCell ref="C29:D29"/>
    <mergeCell ref="O25:O26"/>
    <mergeCell ref="D23:E23"/>
    <mergeCell ref="O23:Q23"/>
    <mergeCell ref="Q5:Q7"/>
    <mergeCell ref="P24:P26"/>
    <mergeCell ref="R5:R7"/>
    <mergeCell ref="N6:N7"/>
    <mergeCell ref="G25:G26"/>
    <mergeCell ref="M25:M26"/>
    <mergeCell ref="N25:N26"/>
    <mergeCell ref="L5:L6"/>
    <mergeCell ref="K5:K6"/>
    <mergeCell ref="Q24:Q26"/>
    <mergeCell ref="F5:G5"/>
    <mergeCell ref="F6:F7"/>
    <mergeCell ref="M6:M7"/>
    <mergeCell ref="M5:P5"/>
    <mergeCell ref="P6:P7"/>
    <mergeCell ref="O6:O7"/>
    <mergeCell ref="G6:G7"/>
    <mergeCell ref="A1:A41"/>
    <mergeCell ref="B3:H3"/>
    <mergeCell ref="B2:H2"/>
    <mergeCell ref="D4:E4"/>
    <mergeCell ref="C27:D27"/>
    <mergeCell ref="F24:G24"/>
    <mergeCell ref="B41:R41"/>
    <mergeCell ref="P4:R4"/>
    <mergeCell ref="C8:D8"/>
    <mergeCell ref="C9:D9"/>
  </mergeCells>
  <printOptions/>
  <pageMargins left="0.2" right="0.4330708661417323" top="0.7480314960629921" bottom="0.7480314960629921" header="0.31496062992125984" footer="0.31496062992125984"/>
  <pageSetup fitToWidth="0" fitToHeight="1" horizontalDpi="600" verticalDpi="600" orientation="landscape" paperSize="9" scale="71" r:id="rId1"/>
  <colBreaks count="1" manualBreakCount="1">
    <brk id="18" max="65535" man="1"/>
  </colBreaks>
  <ignoredErrors>
    <ignoredError sqref="L10 J10 H17 H36 J36 H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Gifu</cp:lastModifiedBy>
  <cp:lastPrinted>2016-02-03T06:28:48Z</cp:lastPrinted>
  <dcterms:created xsi:type="dcterms:W3CDTF">2004-12-20T04:45:15Z</dcterms:created>
  <dcterms:modified xsi:type="dcterms:W3CDTF">2017-03-10T00:00:27Z</dcterms:modified>
  <cp:category/>
  <cp:version/>
  <cp:contentType/>
  <cp:contentStatus/>
  <cp:revision>20</cp:revision>
</cp:coreProperties>
</file>