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085" windowWidth="15330" windowHeight="4170" tabRatio="609" activeTab="0"/>
  </bookViews>
  <sheets>
    <sheet name="Sheet1" sheetId="1" r:id="rId1"/>
  </sheets>
  <definedNames>
    <definedName name="_xlnm.Print_Area" localSheetId="0">'Sheet1'!$A$1:$BO$45</definedName>
    <definedName name="印刷範囲">'Sheet1'!$AU$2:$BM$24</definedName>
  </definedNames>
  <calcPr fullCalcOnLoad="1"/>
</workbook>
</file>

<file path=xl/sharedStrings.xml><?xml version="1.0" encoding="utf-8"?>
<sst xmlns="http://schemas.openxmlformats.org/spreadsheetml/2006/main" count="282" uniqueCount="62">
  <si>
    <t>＜総数＞</t>
  </si>
  <si>
    <t>＜男＞</t>
  </si>
  <si>
    <t>＜女＞</t>
  </si>
  <si>
    <t xml:space="preserve"> くも膜下出血(再掲)</t>
  </si>
  <si>
    <t>実    数</t>
  </si>
  <si>
    <t>率 *</t>
  </si>
  <si>
    <t>実   数</t>
  </si>
  <si>
    <t>実　数</t>
  </si>
  <si>
    <t>（総数）</t>
  </si>
  <si>
    <t>（男）</t>
  </si>
  <si>
    <t>（女）</t>
  </si>
  <si>
    <t>全    国</t>
  </si>
  <si>
    <t>岐 阜 県</t>
  </si>
  <si>
    <t>管内総数</t>
  </si>
  <si>
    <t>中津川市</t>
  </si>
  <si>
    <t>恵 那 市</t>
  </si>
  <si>
    <t>総      数</t>
  </si>
  <si>
    <t>悪 性 新 生 物</t>
  </si>
  <si>
    <t>脳 　　　血　　　 管　　　 疾　　　 患　</t>
  </si>
  <si>
    <t>管内総数</t>
  </si>
  <si>
    <t>管内総数</t>
  </si>
  <si>
    <t>脳出血(再掲)</t>
  </si>
  <si>
    <t>脳梗塞(再掲)</t>
  </si>
  <si>
    <t>（２）主要死因別死亡数・率（Ｔ２－８）</t>
  </si>
  <si>
    <t>率 *</t>
  </si>
  <si>
    <t>実　　数</t>
  </si>
  <si>
    <t>率 *</t>
  </si>
  <si>
    <t>死因割合 *２</t>
  </si>
  <si>
    <t>*2 死因割合：総数に対する死因別の割合</t>
  </si>
  <si>
    <t>実   数</t>
  </si>
  <si>
    <t>実  数</t>
  </si>
  <si>
    <t>死因割合＊２</t>
  </si>
  <si>
    <t>心　　　　疾　　　　患</t>
  </si>
  <si>
    <t>急性心筋梗塞（再掲）</t>
  </si>
  <si>
    <t>その他の虚血性心疾患</t>
  </si>
  <si>
    <t>肺　　炎</t>
  </si>
  <si>
    <t>不慮の事故</t>
  </si>
  <si>
    <t>老　　衰</t>
  </si>
  <si>
    <t>自　　殺</t>
  </si>
  <si>
    <t>肝　疾　患</t>
  </si>
  <si>
    <t>腎　不　全</t>
  </si>
  <si>
    <t>糖　尿　病</t>
  </si>
  <si>
    <t>結　　核</t>
  </si>
  <si>
    <t>実  数</t>
  </si>
  <si>
    <t>実  数</t>
  </si>
  <si>
    <t>*  率は人口10万対  全国及び岐阜県（総数のみ）は、厚生労働省公表値。</t>
  </si>
  <si>
    <t>*  率は人口10万対  全国は厚生労働省公表値</t>
  </si>
  <si>
    <t>実  数</t>
  </si>
  <si>
    <t>率 *</t>
  </si>
  <si>
    <t>-</t>
  </si>
  <si>
    <t>-</t>
  </si>
  <si>
    <t>実   数</t>
  </si>
  <si>
    <t>→　各表右側(07～O11､AE7～AE11､AU7～AU11)に人口を入力すること。印刷時は「非表示」にする。</t>
  </si>
  <si>
    <t>H26年10月1日現在</t>
  </si>
  <si>
    <t>日本人人口</t>
  </si>
  <si>
    <t>（平成27年）</t>
  </si>
  <si>
    <t>　 岐阜県（男女別）は平成27年10月1日現在推計日本人人口（総務省統計局）、市は平成27年10月1日現在推計総人口（岐阜県統計課）を用いて算出した値</t>
  </si>
  <si>
    <t>岐阜県（男女別）は平成27年10月1日現在推計日本人人口（総務省統計局）、市は平成27年10月1日現在推計総人口（岐阜県統計課）を用いて算出した値</t>
  </si>
  <si>
    <t>　岐阜県（男女別）は平成27年10月1日現在推計日本人人口（総務省統計局）、市は平成27年10月1日現在推計総人口（岐阜県統計課）を用いて算出した値</t>
  </si>
  <si>
    <t>-14-</t>
  </si>
  <si>
    <t>-15-</t>
  </si>
  <si>
    <t>-16-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</si>
</sst>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#,##0.0;\-#,##0.0;\-#"/>
    <numFmt numFmtId="181" formatCode="0_ "/>
    <numFmt numFmtId="182" formatCode="_ * #,##0.0_ ;_ * \-#,##0.0_ ;_ * &quot;-&quot;?_ ;_ @_ "/>
    <numFmt numFmtId="183" formatCode="0.0_ "/>
    <numFmt numFmtId="184" formatCode="#,##0_ ;[Red]\-#,##0\ "/>
    <numFmt numFmtId="185" formatCode="#,##0_ "/>
    <numFmt numFmtId="186" formatCode="0.0_);[Red]\(0.0\)"/>
    <numFmt numFmtId="187" formatCode="#,##0.0_);[Red]\(#,##0.0\)"/>
    <numFmt numFmtId="188" formatCode="0_);[Red]\(0\)"/>
    <numFmt numFmtId="189" formatCode="#,##0_);[Red]\(#,##0\)"/>
    <numFmt numFmtId="190" formatCode="0.0"/>
    <numFmt numFmtId="191" formatCode="&quot;¥&quot;#,##0_);[Red]\(&quot;¥&quot;#,##0\)"/>
    <numFmt numFmtId="192" formatCode="&quot;¥&quot;#,##0.0_);[Red]\(&quot;¥&quot;#,##0.0\)"/>
    <numFmt numFmtId="193" formatCode="#,##0.0;[Red]\-#,##0.0"/>
    <numFmt numFmtId="194" formatCode="_ * #,##0.00_ ;_ * \-#,##0.00_ ;_ * &quot;-&quot;?_ ;_ @_ "/>
    <numFmt numFmtId="195" formatCode="_ * #,##0.000_ ;_ * \-#,##0.000_ ;_ * &quot;-&quot;?_ ;_ @_ "/>
    <numFmt numFmtId="196" formatCode="_ * #,##0.0000_ ;_ * \-#,##0.0000_ ;_ * &quot;-&quot;?_ ;_ @_ "/>
    <numFmt numFmtId="197" formatCode="_ * #,##0.00000_ ;_ * \-#,##0.00000_ ;_ * &quot;-&quot;?_ ;_ @_ "/>
    <numFmt numFmtId="198" formatCode="_ * #,##0.000000_ ;_ * \-#,##0.000000_ ;_ * &quot;-&quot;?_ ;_ @_ "/>
    <numFmt numFmtId="199" formatCode="_ * #,##0.0000000_ ;_ * \-#,##0.0000000_ ;_ * &quot;-&quot;?_ ;_ @_ "/>
    <numFmt numFmtId="200" formatCode="_ * #,##0.00000000_ ;_ * \-#,##0.00000000_ ;_ * &quot;-&quot;?_ ;_ @_ "/>
    <numFmt numFmtId="201" formatCode="_ * #,##0.000000000_ ;_ * \-#,##0.000000000_ ;_ * &quot;-&quot;?_ ;_ @_ "/>
    <numFmt numFmtId="202" formatCode="_ * #,##0.0000000000_ ;_ * \-#,##0.0000000000_ ;_ * &quot;-&quot;?_ ;_ @_ "/>
    <numFmt numFmtId="203" formatCode="_ * #,##0.00000000000_ ;_ * \-#,##0.00000000000_ ;_ * &quot;-&quot;?_ ;_ @_ "/>
    <numFmt numFmtId="204" formatCode="_ * #,##0_ ;_ * \-#,##0_ ;_ * &quot;-&quot;?_ ;_ @_ "/>
    <numFmt numFmtId="205" formatCode="[=0]&quot;-&quot;;General"/>
  </numFmts>
  <fonts count="44">
    <font>
      <sz val="7.2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6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5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5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2">
    <xf numFmtId="3" fontId="0" fillId="0" borderId="0" xfId="0" applyNumberFormat="1" applyAlignment="1">
      <alignment horizontal="center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3" fontId="4" fillId="0" borderId="11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Alignment="1">
      <alignment horizontal="center" vertical="center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distributed" vertical="center"/>
      <protection locked="0"/>
    </xf>
    <xf numFmtId="3" fontId="2" fillId="0" borderId="18" xfId="0" applyNumberFormat="1" applyFont="1" applyFill="1" applyBorder="1" applyAlignment="1" applyProtection="1">
      <alignment horizontal="distributed" vertical="center"/>
      <protection locked="0"/>
    </xf>
    <xf numFmtId="3" fontId="4" fillId="0" borderId="22" xfId="0" applyNumberFormat="1" applyFont="1" applyFill="1" applyBorder="1" applyAlignment="1" applyProtection="1">
      <alignment horizontal="distributed" vertical="center" wrapText="1"/>
      <protection locked="0"/>
    </xf>
    <xf numFmtId="3" fontId="2" fillId="0" borderId="14" xfId="0" applyNumberFormat="1" applyFont="1" applyFill="1" applyBorder="1" applyAlignment="1" applyProtection="1">
      <alignment horizontal="distributed" vertical="center"/>
      <protection locked="0"/>
    </xf>
    <xf numFmtId="3" fontId="4" fillId="0" borderId="23" xfId="0" applyNumberFormat="1" applyFont="1" applyFill="1" applyBorder="1" applyAlignment="1" applyProtection="1">
      <alignment horizontal="distributed" vertical="center" wrapText="1"/>
      <protection locked="0"/>
    </xf>
    <xf numFmtId="3" fontId="4" fillId="0" borderId="24" xfId="0" applyNumberFormat="1" applyFont="1" applyFill="1" applyBorder="1" applyAlignment="1">
      <alignment horizontal="distributed" vertical="center"/>
    </xf>
    <xf numFmtId="3" fontId="4" fillId="0" borderId="18" xfId="0" applyNumberFormat="1" applyFont="1" applyFill="1" applyBorder="1" applyAlignment="1">
      <alignment horizontal="distributed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distributed" vertical="center"/>
    </xf>
    <xf numFmtId="3" fontId="2" fillId="0" borderId="14" xfId="0" applyNumberFormat="1" applyFont="1" applyFill="1" applyBorder="1" applyAlignment="1">
      <alignment horizontal="distributed" vertical="center"/>
    </xf>
    <xf numFmtId="3" fontId="4" fillId="0" borderId="14" xfId="0" applyNumberFormat="1" applyFont="1" applyFill="1" applyBorder="1" applyAlignment="1">
      <alignment horizontal="distributed" vertical="center" wrapText="1"/>
    </xf>
    <xf numFmtId="3" fontId="4" fillId="0" borderId="26" xfId="0" applyNumberFormat="1" applyFont="1" applyFill="1" applyBorder="1" applyAlignment="1">
      <alignment horizontal="distributed" vertical="center"/>
    </xf>
    <xf numFmtId="3" fontId="2" fillId="0" borderId="27" xfId="0" applyNumberFormat="1" applyFont="1" applyFill="1" applyBorder="1" applyAlignment="1">
      <alignment horizontal="distributed" vertical="center"/>
    </xf>
    <xf numFmtId="3" fontId="4" fillId="0" borderId="27" xfId="0" applyNumberFormat="1" applyFont="1" applyFill="1" applyBorder="1" applyAlignment="1">
      <alignment horizontal="distributed" vertical="center" wrapText="1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 applyProtection="1">
      <alignment horizontal="distributed" vertical="center" wrapText="1"/>
      <protection locked="0"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Alignment="1">
      <alignment horizontal="left" vertical="center"/>
    </xf>
    <xf numFmtId="3" fontId="4" fillId="0" borderId="11" xfId="0" applyNumberFormat="1" applyFont="1" applyFill="1" applyBorder="1" applyAlignment="1" applyProtection="1">
      <alignment horizontal="left" vertical="center"/>
      <protection locked="0"/>
    </xf>
    <xf numFmtId="3" fontId="4" fillId="0" borderId="11" xfId="0" applyNumberFormat="1" applyFont="1" applyFill="1" applyBorder="1" applyAlignment="1" applyProtection="1">
      <alignment horizontal="distributed" vertical="center" wrapText="1"/>
      <protection locked="0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distributed" vertical="center" wrapText="1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horizontal="distributed" vertical="center"/>
      <protection locked="0"/>
    </xf>
    <xf numFmtId="3" fontId="4" fillId="0" borderId="28" xfId="0" applyNumberFormat="1" applyFont="1" applyFill="1" applyBorder="1" applyAlignment="1" applyProtection="1">
      <alignment horizontal="distributed" vertical="center"/>
      <protection locked="0"/>
    </xf>
    <xf numFmtId="3" fontId="4" fillId="0" borderId="29" xfId="0" applyNumberFormat="1" applyFont="1" applyFill="1" applyBorder="1" applyAlignment="1" applyProtection="1">
      <alignment horizontal="distributed" vertical="center" wrapText="1"/>
      <protection locked="0"/>
    </xf>
    <xf numFmtId="3" fontId="4" fillId="0" borderId="18" xfId="0" applyNumberFormat="1" applyFont="1" applyFill="1" applyBorder="1" applyAlignment="1" applyProtection="1">
      <alignment horizontal="distributed" vertical="center"/>
      <protection locked="0"/>
    </xf>
    <xf numFmtId="3" fontId="4" fillId="0" borderId="18" xfId="0" applyNumberFormat="1" applyFont="1" applyFill="1" applyBorder="1" applyAlignment="1">
      <alignment horizontal="distributed" vertical="center"/>
    </xf>
    <xf numFmtId="3" fontId="4" fillId="0" borderId="30" xfId="0" applyNumberFormat="1" applyFont="1" applyFill="1" applyBorder="1" applyAlignment="1">
      <alignment horizontal="distributed" vertical="center" wrapText="1"/>
    </xf>
    <xf numFmtId="3" fontId="4" fillId="0" borderId="14" xfId="0" applyNumberFormat="1" applyFont="1" applyFill="1" applyBorder="1" applyAlignment="1">
      <alignment horizontal="distributed" vertical="center"/>
    </xf>
    <xf numFmtId="3" fontId="4" fillId="0" borderId="27" xfId="0" applyNumberFormat="1" applyFont="1" applyFill="1" applyBorder="1" applyAlignment="1">
      <alignment horizontal="distributed" vertic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 applyProtection="1">
      <alignment/>
      <protection locked="0"/>
    </xf>
    <xf numFmtId="178" fontId="5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 horizontal="distributed" vertical="center"/>
    </xf>
    <xf numFmtId="38" fontId="2" fillId="0" borderId="0" xfId="49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distributed" vertical="center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33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 applyProtection="1">
      <alignment horizontal="center" vertical="center"/>
      <protection locked="0"/>
    </xf>
    <xf numFmtId="41" fontId="2" fillId="0" borderId="34" xfId="0" applyNumberFormat="1" applyFont="1" applyFill="1" applyBorder="1" applyAlignment="1" applyProtection="1">
      <alignment vertical="center"/>
      <protection locked="0"/>
    </xf>
    <xf numFmtId="41" fontId="2" fillId="0" borderId="34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38" fontId="2" fillId="0" borderId="34" xfId="49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Alignment="1">
      <alignment horizontal="center" vertical="center"/>
    </xf>
    <xf numFmtId="49" fontId="7" fillId="0" borderId="0" xfId="0" applyNumberFormat="1" applyFont="1" applyFill="1" applyAlignment="1">
      <alignment vertical="center" textRotation="180"/>
    </xf>
    <xf numFmtId="38" fontId="4" fillId="0" borderId="0" xfId="49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8" fontId="4" fillId="0" borderId="0" xfId="52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Alignment="1">
      <alignment horizontal="left"/>
    </xf>
    <xf numFmtId="182" fontId="0" fillId="0" borderId="0" xfId="0" applyNumberFormat="1" applyFill="1" applyAlignment="1">
      <alignment horizontal="center"/>
    </xf>
    <xf numFmtId="204" fontId="2" fillId="0" borderId="0" xfId="0" applyNumberFormat="1" applyFont="1" applyFill="1" applyBorder="1" applyAlignment="1" applyProtection="1">
      <alignment horizontal="right" vertical="center"/>
      <protection locked="0"/>
    </xf>
    <xf numFmtId="204" fontId="2" fillId="0" borderId="0" xfId="0" applyNumberFormat="1" applyFont="1" applyFill="1" applyAlignment="1">
      <alignment horizontal="left"/>
    </xf>
    <xf numFmtId="204" fontId="4" fillId="0" borderId="0" xfId="0" applyNumberFormat="1" applyFont="1" applyFill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horizontal="left"/>
      <protection locked="0"/>
    </xf>
    <xf numFmtId="3" fontId="4" fillId="0" borderId="37" xfId="0" applyNumberFormat="1" applyFont="1" applyFill="1" applyBorder="1" applyAlignment="1" applyProtection="1">
      <alignment horizontal="center" vertical="center"/>
      <protection locked="0"/>
    </xf>
    <xf numFmtId="38" fontId="4" fillId="0" borderId="0" xfId="51" applyNumberFormat="1" applyFont="1" applyFill="1" applyAlignment="1">
      <alignment/>
    </xf>
    <xf numFmtId="38" fontId="4" fillId="0" borderId="0" xfId="52" applyFont="1" applyFill="1" applyAlignment="1">
      <alignment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4" fillId="0" borderId="40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right"/>
    </xf>
    <xf numFmtId="3" fontId="0" fillId="0" borderId="31" xfId="0" applyNumberFormat="1" applyFill="1" applyBorder="1" applyAlignment="1">
      <alignment horizontal="center" vertical="center"/>
    </xf>
    <xf numFmtId="38" fontId="2" fillId="0" borderId="41" xfId="49" applyFont="1" applyFill="1" applyBorder="1" applyAlignment="1" applyProtection="1">
      <alignment horizontal="right" vertical="center"/>
      <protection locked="0"/>
    </xf>
    <xf numFmtId="38" fontId="2" fillId="0" borderId="42" xfId="49" applyFont="1" applyFill="1" applyBorder="1" applyAlignment="1" applyProtection="1">
      <alignment horizontal="right" vertical="center"/>
      <protection locked="0"/>
    </xf>
    <xf numFmtId="38" fontId="2" fillId="0" borderId="17" xfId="49" applyFont="1" applyFill="1" applyBorder="1" applyAlignment="1" applyProtection="1">
      <alignment horizontal="right" vertical="center"/>
      <protection locked="0"/>
    </xf>
    <xf numFmtId="0" fontId="2" fillId="0" borderId="17" xfId="49" applyNumberFormat="1" applyFont="1" applyFill="1" applyBorder="1" applyAlignment="1" applyProtection="1">
      <alignment vertical="center"/>
      <protection locked="0"/>
    </xf>
    <xf numFmtId="38" fontId="2" fillId="0" borderId="41" xfId="49" applyFont="1" applyFill="1" applyBorder="1" applyAlignment="1" applyProtection="1">
      <alignment vertical="center"/>
      <protection locked="0"/>
    </xf>
    <xf numFmtId="38" fontId="2" fillId="0" borderId="42" xfId="49" applyFont="1" applyFill="1" applyBorder="1" applyAlignment="1" applyProtection="1">
      <alignment vertical="center"/>
      <protection locked="0"/>
    </xf>
    <xf numFmtId="38" fontId="2" fillId="0" borderId="17" xfId="49" applyFont="1" applyFill="1" applyBorder="1" applyAlignment="1" applyProtection="1">
      <alignment vertical="center"/>
      <protection locked="0"/>
    </xf>
    <xf numFmtId="38" fontId="2" fillId="0" borderId="43" xfId="49" applyFont="1" applyFill="1" applyBorder="1" applyAlignment="1" applyProtection="1">
      <alignment vertical="center"/>
      <protection locked="0"/>
    </xf>
    <xf numFmtId="38" fontId="2" fillId="0" borderId="44" xfId="49" applyFont="1" applyFill="1" applyBorder="1" applyAlignment="1" applyProtection="1">
      <alignment vertical="center"/>
      <protection locked="0"/>
    </xf>
    <xf numFmtId="38" fontId="2" fillId="0" borderId="45" xfId="49" applyFont="1" applyFill="1" applyBorder="1" applyAlignment="1" applyProtection="1">
      <alignment vertical="center"/>
      <protection locked="0"/>
    </xf>
    <xf numFmtId="38" fontId="2" fillId="0" borderId="42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47" xfId="49" applyFont="1" applyFill="1" applyBorder="1" applyAlignment="1" applyProtection="1">
      <alignment horizontal="right" vertical="center"/>
      <protection locked="0"/>
    </xf>
    <xf numFmtId="38" fontId="2" fillId="0" borderId="48" xfId="49" applyFont="1" applyFill="1" applyBorder="1" applyAlignment="1" applyProtection="1">
      <alignment horizontal="right" vertical="center"/>
      <protection locked="0"/>
    </xf>
    <xf numFmtId="38" fontId="2" fillId="0" borderId="49" xfId="49" applyFont="1" applyFill="1" applyBorder="1" applyAlignment="1">
      <alignment horizontal="right" vertical="center"/>
    </xf>
    <xf numFmtId="38" fontId="2" fillId="0" borderId="46" xfId="49" applyFont="1" applyFill="1" applyBorder="1" applyAlignment="1" applyProtection="1">
      <alignment horizontal="right" vertical="center"/>
      <protection locked="0"/>
    </xf>
    <xf numFmtId="38" fontId="2" fillId="0" borderId="50" xfId="49" applyFont="1" applyFill="1" applyBorder="1" applyAlignment="1" applyProtection="1">
      <alignment vertical="center"/>
      <protection locked="0"/>
    </xf>
    <xf numFmtId="38" fontId="2" fillId="0" borderId="51" xfId="49" applyFont="1" applyFill="1" applyBorder="1" applyAlignment="1" applyProtection="1">
      <alignment vertical="center"/>
      <protection locked="0"/>
    </xf>
    <xf numFmtId="38" fontId="2" fillId="0" borderId="52" xfId="49" applyFont="1" applyFill="1" applyBorder="1" applyAlignment="1">
      <alignment vertical="center"/>
    </xf>
    <xf numFmtId="38" fontId="2" fillId="0" borderId="47" xfId="49" applyFont="1" applyFill="1" applyBorder="1" applyAlignment="1" applyProtection="1">
      <alignment vertical="center"/>
      <protection locked="0"/>
    </xf>
    <xf numFmtId="38" fontId="2" fillId="0" borderId="48" xfId="49" applyFont="1" applyFill="1" applyBorder="1" applyAlignment="1" applyProtection="1">
      <alignment vertical="center"/>
      <protection locked="0"/>
    </xf>
    <xf numFmtId="38" fontId="2" fillId="0" borderId="49" xfId="49" applyFont="1" applyFill="1" applyBorder="1" applyAlignment="1">
      <alignment vertical="center"/>
    </xf>
    <xf numFmtId="38" fontId="2" fillId="0" borderId="49" xfId="49" applyFont="1" applyFill="1" applyBorder="1" applyAlignment="1" applyProtection="1">
      <alignment vertical="center"/>
      <protection locked="0"/>
    </xf>
    <xf numFmtId="38" fontId="2" fillId="0" borderId="47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47" xfId="49" applyFont="1" applyFill="1" applyBorder="1" applyAlignment="1">
      <alignment horizontal="right" vertical="center"/>
    </xf>
    <xf numFmtId="38" fontId="2" fillId="0" borderId="49" xfId="49" applyFont="1" applyFill="1" applyBorder="1" applyAlignment="1" applyProtection="1">
      <alignment horizontal="right" vertical="center"/>
      <protection locked="0"/>
    </xf>
    <xf numFmtId="38" fontId="2" fillId="0" borderId="53" xfId="49" applyFont="1" applyFill="1" applyBorder="1" applyAlignment="1" applyProtection="1">
      <alignment vertical="center"/>
      <protection locked="0"/>
    </xf>
    <xf numFmtId="38" fontId="2" fillId="0" borderId="50" xfId="49" applyFont="1" applyFill="1" applyBorder="1" applyAlignment="1">
      <alignment vertical="center"/>
    </xf>
    <xf numFmtId="193" fontId="2" fillId="0" borderId="54" xfId="49" applyNumberFormat="1" applyFont="1" applyFill="1" applyBorder="1" applyAlignment="1">
      <alignment vertical="center"/>
    </xf>
    <xf numFmtId="193" fontId="2" fillId="0" borderId="55" xfId="49" applyNumberFormat="1" applyFont="1" applyFill="1" applyBorder="1" applyAlignment="1">
      <alignment vertical="center"/>
    </xf>
    <xf numFmtId="193" fontId="2" fillId="0" borderId="42" xfId="49" applyNumberFormat="1" applyFont="1" applyFill="1" applyBorder="1" applyAlignment="1">
      <alignment vertical="center"/>
    </xf>
    <xf numFmtId="193" fontId="2" fillId="0" borderId="46" xfId="49" applyNumberFormat="1" applyFont="1" applyFill="1" applyBorder="1" applyAlignment="1">
      <alignment vertical="center"/>
    </xf>
    <xf numFmtId="193" fontId="2" fillId="0" borderId="17" xfId="49" applyNumberFormat="1" applyFont="1" applyFill="1" applyBorder="1" applyAlignment="1">
      <alignment vertical="center"/>
    </xf>
    <xf numFmtId="193" fontId="2" fillId="0" borderId="56" xfId="49" applyNumberFormat="1" applyFont="1" applyFill="1" applyBorder="1" applyAlignment="1">
      <alignment vertical="center"/>
    </xf>
    <xf numFmtId="193" fontId="2" fillId="0" borderId="17" xfId="49" applyNumberFormat="1" applyFont="1" applyFill="1" applyBorder="1" applyAlignment="1">
      <alignment horizontal="right" vertical="center"/>
    </xf>
    <xf numFmtId="193" fontId="2" fillId="0" borderId="49" xfId="49" applyNumberFormat="1" applyFont="1" applyFill="1" applyBorder="1" applyAlignment="1">
      <alignment vertical="center"/>
    </xf>
    <xf numFmtId="193" fontId="2" fillId="0" borderId="50" xfId="49" applyNumberFormat="1" applyFont="1" applyFill="1" applyBorder="1" applyAlignment="1">
      <alignment vertical="center"/>
    </xf>
    <xf numFmtId="193" fontId="2" fillId="0" borderId="48" xfId="49" applyNumberFormat="1" applyFont="1" applyFill="1" applyBorder="1" applyAlignment="1">
      <alignment vertical="center"/>
    </xf>
    <xf numFmtId="193" fontId="2" fillId="0" borderId="19" xfId="49" applyNumberFormat="1" applyFont="1" applyFill="1" applyBorder="1" applyAlignment="1">
      <alignment vertical="center"/>
    </xf>
    <xf numFmtId="193" fontId="2" fillId="0" borderId="47" xfId="49" applyNumberFormat="1" applyFont="1" applyFill="1" applyBorder="1" applyAlignment="1">
      <alignment vertical="center"/>
    </xf>
    <xf numFmtId="193" fontId="2" fillId="0" borderId="20" xfId="49" applyNumberFormat="1" applyFont="1" applyFill="1" applyBorder="1" applyAlignment="1">
      <alignment vertical="center"/>
    </xf>
    <xf numFmtId="193" fontId="2" fillId="0" borderId="57" xfId="49" applyNumberFormat="1" applyFont="1" applyFill="1" applyBorder="1" applyAlignment="1">
      <alignment vertical="center"/>
    </xf>
    <xf numFmtId="193" fontId="2" fillId="0" borderId="42" xfId="49" applyNumberFormat="1" applyFont="1" applyFill="1" applyBorder="1" applyAlignment="1">
      <alignment horizontal="right" vertical="center"/>
    </xf>
    <xf numFmtId="193" fontId="2" fillId="0" borderId="56" xfId="49" applyNumberFormat="1" applyFont="1" applyFill="1" applyBorder="1" applyAlignment="1">
      <alignment horizontal="right" vertical="center"/>
    </xf>
    <xf numFmtId="193" fontId="2" fillId="0" borderId="58" xfId="49" applyNumberFormat="1" applyFont="1" applyFill="1" applyBorder="1" applyAlignment="1">
      <alignment horizontal="right" vertical="center"/>
    </xf>
    <xf numFmtId="193" fontId="2" fillId="0" borderId="59" xfId="49" applyNumberFormat="1" applyFont="1" applyFill="1" applyBorder="1" applyAlignment="1">
      <alignment vertical="center"/>
    </xf>
    <xf numFmtId="193" fontId="2" fillId="0" borderId="60" xfId="49" applyNumberFormat="1" applyFont="1" applyFill="1" applyBorder="1" applyAlignment="1">
      <alignment vertical="center"/>
    </xf>
    <xf numFmtId="193" fontId="2" fillId="0" borderId="61" xfId="49" applyNumberFormat="1" applyFont="1" applyFill="1" applyBorder="1" applyAlignment="1">
      <alignment horizontal="right" vertical="center"/>
    </xf>
    <xf numFmtId="193" fontId="2" fillId="0" borderId="31" xfId="49" applyNumberFormat="1" applyFont="1" applyFill="1" applyBorder="1" applyAlignment="1">
      <alignment vertical="center"/>
    </xf>
    <xf numFmtId="193" fontId="2" fillId="0" borderId="15" xfId="49" applyNumberFormat="1" applyFont="1" applyFill="1" applyBorder="1" applyAlignment="1">
      <alignment vertical="center"/>
    </xf>
    <xf numFmtId="193" fontId="2" fillId="0" borderId="46" xfId="49" applyNumberFormat="1" applyFont="1" applyFill="1" applyBorder="1" applyAlignment="1">
      <alignment horizontal="right" vertical="center"/>
    </xf>
    <xf numFmtId="193" fontId="2" fillId="0" borderId="62" xfId="49" applyNumberFormat="1" applyFont="1" applyFill="1" applyBorder="1" applyAlignment="1">
      <alignment horizontal="right" vertical="center"/>
    </xf>
    <xf numFmtId="193" fontId="2" fillId="0" borderId="63" xfId="49" applyNumberFormat="1" applyFont="1" applyFill="1" applyBorder="1" applyAlignment="1">
      <alignment vertical="center"/>
    </xf>
    <xf numFmtId="193" fontId="2" fillId="0" borderId="64" xfId="49" applyNumberFormat="1" applyFont="1" applyFill="1" applyBorder="1" applyAlignment="1">
      <alignment vertical="center"/>
    </xf>
    <xf numFmtId="193" fontId="2" fillId="0" borderId="35" xfId="49" applyNumberFormat="1" applyFont="1" applyFill="1" applyBorder="1" applyAlignment="1">
      <alignment horizontal="right" vertical="center"/>
    </xf>
    <xf numFmtId="38" fontId="2" fillId="0" borderId="41" xfId="49" applyNumberFormat="1" applyFont="1" applyFill="1" applyBorder="1" applyAlignment="1" applyProtection="1">
      <alignment vertical="center"/>
      <protection locked="0"/>
    </xf>
    <xf numFmtId="38" fontId="2" fillId="0" borderId="42" xfId="49" applyNumberFormat="1" applyFont="1" applyFill="1" applyBorder="1" applyAlignment="1">
      <alignment vertical="center"/>
    </xf>
    <xf numFmtId="38" fontId="2" fillId="0" borderId="43" xfId="49" applyNumberFormat="1" applyFont="1" applyFill="1" applyBorder="1" applyAlignment="1" applyProtection="1">
      <alignment vertical="center"/>
      <protection locked="0"/>
    </xf>
    <xf numFmtId="38" fontId="2" fillId="0" borderId="42" xfId="49" applyNumberFormat="1" applyFont="1" applyFill="1" applyBorder="1" applyAlignment="1" applyProtection="1">
      <alignment vertical="center"/>
      <protection locked="0"/>
    </xf>
    <xf numFmtId="38" fontId="2" fillId="0" borderId="44" xfId="49" applyNumberFormat="1" applyFont="1" applyFill="1" applyBorder="1" applyAlignment="1" applyProtection="1">
      <alignment vertical="center"/>
      <protection locked="0"/>
    </xf>
    <xf numFmtId="38" fontId="2" fillId="0" borderId="46" xfId="49" applyNumberFormat="1" applyFont="1" applyFill="1" applyBorder="1" applyAlignment="1">
      <alignment vertical="center"/>
    </xf>
    <xf numFmtId="38" fontId="2" fillId="0" borderId="17" xfId="49" applyNumberFormat="1" applyFont="1" applyFill="1" applyBorder="1" applyAlignment="1" applyProtection="1">
      <alignment vertical="center"/>
      <protection locked="0"/>
    </xf>
    <xf numFmtId="38" fontId="2" fillId="0" borderId="17" xfId="49" applyNumberFormat="1" applyFont="1" applyFill="1" applyBorder="1" applyAlignment="1" applyProtection="1">
      <alignment horizontal="right" vertical="center"/>
      <protection locked="0"/>
    </xf>
    <xf numFmtId="38" fontId="2" fillId="0" borderId="45" xfId="49" applyNumberFormat="1" applyFont="1" applyFill="1" applyBorder="1" applyAlignment="1" applyProtection="1">
      <alignment vertical="center"/>
      <protection locked="0"/>
    </xf>
    <xf numFmtId="193" fontId="2" fillId="0" borderId="65" xfId="49" applyNumberFormat="1" applyFont="1" applyFill="1" applyBorder="1" applyAlignment="1">
      <alignment vertical="center"/>
    </xf>
    <xf numFmtId="193" fontId="2" fillId="0" borderId="61" xfId="49" applyNumberFormat="1" applyFont="1" applyFill="1" applyBorder="1" applyAlignment="1">
      <alignment vertical="center"/>
    </xf>
    <xf numFmtId="193" fontId="2" fillId="0" borderId="62" xfId="49" applyNumberFormat="1" applyFont="1" applyFill="1" applyBorder="1" applyAlignment="1">
      <alignment vertical="center"/>
    </xf>
    <xf numFmtId="193" fontId="2" fillId="0" borderId="59" xfId="49" applyNumberFormat="1" applyFont="1" applyFill="1" applyBorder="1" applyAlignment="1">
      <alignment horizontal="right" vertical="center"/>
    </xf>
    <xf numFmtId="193" fontId="2" fillId="0" borderId="66" xfId="49" applyNumberFormat="1" applyFont="1" applyFill="1" applyBorder="1" applyAlignment="1">
      <alignment vertical="center"/>
    </xf>
    <xf numFmtId="193" fontId="2" fillId="0" borderId="41" xfId="49" applyNumberFormat="1" applyFont="1" applyFill="1" applyBorder="1" applyAlignment="1">
      <alignment vertical="center"/>
    </xf>
    <xf numFmtId="193" fontId="2" fillId="0" borderId="67" xfId="49" applyNumberFormat="1" applyFont="1" applyFill="1" applyBorder="1" applyAlignment="1">
      <alignment vertical="center"/>
    </xf>
    <xf numFmtId="193" fontId="2" fillId="0" borderId="68" xfId="49" applyNumberFormat="1" applyFont="1" applyFill="1" applyBorder="1" applyAlignment="1">
      <alignment vertical="center"/>
    </xf>
    <xf numFmtId="193" fontId="2" fillId="0" borderId="69" xfId="49" applyNumberFormat="1" applyFont="1" applyFill="1" applyBorder="1" applyAlignment="1">
      <alignment vertical="center"/>
    </xf>
    <xf numFmtId="193" fontId="2" fillId="0" borderId="70" xfId="49" applyNumberFormat="1" applyFont="1" applyFill="1" applyBorder="1" applyAlignment="1">
      <alignment vertical="center"/>
    </xf>
    <xf numFmtId="193" fontId="2" fillId="0" borderId="71" xfId="49" applyNumberFormat="1" applyFont="1" applyFill="1" applyBorder="1" applyAlignment="1">
      <alignment vertical="center"/>
    </xf>
    <xf numFmtId="193" fontId="2" fillId="0" borderId="35" xfId="49" applyNumberFormat="1" applyFont="1" applyFill="1" applyBorder="1" applyAlignment="1">
      <alignment vertical="center"/>
    </xf>
    <xf numFmtId="193" fontId="2" fillId="0" borderId="72" xfId="49" applyNumberFormat="1" applyFont="1" applyFill="1" applyBorder="1" applyAlignment="1">
      <alignment vertical="center"/>
    </xf>
    <xf numFmtId="193" fontId="2" fillId="0" borderId="73" xfId="49" applyNumberFormat="1" applyFont="1" applyFill="1" applyBorder="1" applyAlignment="1">
      <alignment vertical="center"/>
    </xf>
    <xf numFmtId="38" fontId="2" fillId="0" borderId="55" xfId="49" applyFont="1" applyFill="1" applyBorder="1" applyAlignment="1" applyProtection="1">
      <alignment horizontal="right" vertical="center"/>
      <protection locked="0"/>
    </xf>
    <xf numFmtId="38" fontId="2" fillId="0" borderId="74" xfId="49" applyNumberFormat="1" applyFont="1" applyFill="1" applyBorder="1" applyAlignment="1" applyProtection="1">
      <alignment horizontal="right" vertical="center"/>
      <protection locked="0"/>
    </xf>
    <xf numFmtId="193" fontId="2" fillId="0" borderId="68" xfId="49" applyNumberFormat="1" applyFont="1" applyFill="1" applyBorder="1" applyAlignment="1">
      <alignment horizontal="right" vertical="center"/>
    </xf>
    <xf numFmtId="193" fontId="2" fillId="0" borderId="53" xfId="49" applyNumberFormat="1" applyFont="1" applyFill="1" applyBorder="1" applyAlignment="1">
      <alignment vertical="center"/>
    </xf>
    <xf numFmtId="193" fontId="2" fillId="0" borderId="75" xfId="49" applyNumberFormat="1" applyFont="1" applyFill="1" applyBorder="1" applyAlignment="1">
      <alignment vertical="center"/>
    </xf>
    <xf numFmtId="193" fontId="2" fillId="0" borderId="76" xfId="49" applyNumberFormat="1" applyFont="1" applyFill="1" applyBorder="1" applyAlignment="1">
      <alignment vertical="center"/>
    </xf>
    <xf numFmtId="38" fontId="4" fillId="0" borderId="77" xfId="52" applyFont="1" applyFill="1" applyBorder="1" applyAlignment="1">
      <alignment/>
    </xf>
    <xf numFmtId="49" fontId="7" fillId="0" borderId="0" xfId="0" applyNumberFormat="1" applyFont="1" applyFill="1" applyAlignment="1" applyProtection="1">
      <alignment vertical="center" textRotation="180"/>
      <protection locked="0"/>
    </xf>
    <xf numFmtId="49" fontId="7" fillId="0" borderId="0" xfId="0" applyNumberFormat="1" applyFont="1" applyFill="1" applyAlignment="1">
      <alignment horizontal="center" vertical="center" textRotation="180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80" xfId="0" applyNumberFormat="1" applyFont="1" applyFill="1" applyBorder="1" applyAlignment="1" applyProtection="1">
      <alignment horizontal="center" vertical="center" wrapText="1"/>
      <protection locked="0"/>
    </xf>
    <xf numFmtId="193" fontId="2" fillId="0" borderId="13" xfId="49" applyNumberFormat="1" applyFont="1" applyFill="1" applyBorder="1" applyAlignment="1" applyProtection="1">
      <alignment horizontal="center" vertical="center" wrapText="1"/>
      <protection locked="0"/>
    </xf>
    <xf numFmtId="3" fontId="2" fillId="0" borderId="34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41" fontId="2" fillId="0" borderId="42" xfId="49" applyNumberFormat="1" applyFont="1" applyFill="1" applyBorder="1" applyAlignment="1" applyProtection="1">
      <alignment vertical="center"/>
      <protection locked="0"/>
    </xf>
    <xf numFmtId="41" fontId="2" fillId="0" borderId="42" xfId="49" applyNumberFormat="1" applyFont="1" applyFill="1" applyBorder="1" applyAlignment="1">
      <alignment vertical="center"/>
    </xf>
    <xf numFmtId="41" fontId="2" fillId="0" borderId="61" xfId="49" applyNumberFormat="1" applyFont="1" applyFill="1" applyBorder="1" applyAlignment="1">
      <alignment vertical="center"/>
    </xf>
    <xf numFmtId="41" fontId="2" fillId="0" borderId="46" xfId="49" applyNumberFormat="1" applyFont="1" applyFill="1" applyBorder="1" applyAlignment="1" applyProtection="1">
      <alignment vertical="center"/>
      <protection locked="0"/>
    </xf>
    <xf numFmtId="41" fontId="2" fillId="0" borderId="46" xfId="49" applyNumberFormat="1" applyFont="1" applyFill="1" applyBorder="1" applyAlignment="1">
      <alignment vertical="center"/>
    </xf>
    <xf numFmtId="41" fontId="2" fillId="0" borderId="62" xfId="49" applyNumberFormat="1" applyFont="1" applyFill="1" applyBorder="1" applyAlignment="1">
      <alignment vertical="center"/>
    </xf>
    <xf numFmtId="41" fontId="2" fillId="0" borderId="17" xfId="49" applyNumberFormat="1" applyFont="1" applyFill="1" applyBorder="1" applyAlignment="1" applyProtection="1">
      <alignment horizontal="right" vertical="center"/>
      <protection locked="0"/>
    </xf>
    <xf numFmtId="205" fontId="2" fillId="0" borderId="42" xfId="49" applyNumberFormat="1" applyFont="1" applyFill="1" applyBorder="1" applyAlignment="1" applyProtection="1">
      <alignment vertical="center"/>
      <protection locked="0"/>
    </xf>
    <xf numFmtId="205" fontId="2" fillId="0" borderId="42" xfId="49" applyNumberFormat="1" applyFont="1" applyFill="1" applyBorder="1" applyAlignment="1">
      <alignment vertical="center"/>
    </xf>
    <xf numFmtId="205" fontId="2" fillId="0" borderId="61" xfId="49" applyNumberFormat="1" applyFont="1" applyFill="1" applyBorder="1" applyAlignment="1">
      <alignment vertical="center"/>
    </xf>
    <xf numFmtId="205" fontId="2" fillId="0" borderId="46" xfId="49" applyNumberFormat="1" applyFont="1" applyFill="1" applyBorder="1" applyAlignment="1" applyProtection="1">
      <alignment vertical="center"/>
      <protection locked="0"/>
    </xf>
    <xf numFmtId="205" fontId="2" fillId="0" borderId="46" xfId="49" applyNumberFormat="1" applyFont="1" applyFill="1" applyBorder="1" applyAlignment="1">
      <alignment vertical="center"/>
    </xf>
    <xf numFmtId="205" fontId="2" fillId="0" borderId="62" xfId="49" applyNumberFormat="1" applyFont="1" applyFill="1" applyBorder="1" applyAlignment="1">
      <alignment vertical="center"/>
    </xf>
    <xf numFmtId="205" fontId="2" fillId="0" borderId="17" xfId="49" applyNumberFormat="1" applyFont="1" applyFill="1" applyBorder="1" applyAlignment="1" applyProtection="1">
      <alignment horizontal="right" vertical="center"/>
      <protection locked="0"/>
    </xf>
    <xf numFmtId="205" fontId="2" fillId="0" borderId="17" xfId="49" applyNumberFormat="1" applyFont="1" applyFill="1" applyBorder="1" applyAlignment="1">
      <alignment vertical="center"/>
    </xf>
    <xf numFmtId="205" fontId="2" fillId="0" borderId="41" xfId="49" applyNumberFormat="1" applyFont="1" applyFill="1" applyBorder="1" applyAlignment="1" applyProtection="1">
      <alignment horizontal="right" vertical="center"/>
      <protection locked="0"/>
    </xf>
    <xf numFmtId="205" fontId="2" fillId="0" borderId="54" xfId="49" applyNumberFormat="1" applyFont="1" applyFill="1" applyBorder="1" applyAlignment="1" applyProtection="1">
      <alignment horizontal="right" vertical="center"/>
      <protection locked="0"/>
    </xf>
    <xf numFmtId="3" fontId="2" fillId="0" borderId="81" xfId="0" applyNumberFormat="1" applyFont="1" applyFill="1" applyBorder="1" applyAlignment="1" applyProtection="1">
      <alignment horizontal="left" shrinkToFit="1"/>
      <protection locked="0"/>
    </xf>
    <xf numFmtId="3" fontId="0" fillId="0" borderId="8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left" shrinkToFit="1"/>
      <protection locked="0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center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0" fillId="0" borderId="31" xfId="0" applyNumberFormat="1" applyFill="1" applyBorder="1" applyAlignment="1">
      <alignment vertical="center"/>
    </xf>
    <xf numFmtId="3" fontId="0" fillId="0" borderId="82" xfId="0" applyNumberFormat="1" applyFill="1" applyBorder="1" applyAlignment="1">
      <alignment vertical="center"/>
    </xf>
    <xf numFmtId="3" fontId="4" fillId="0" borderId="65" xfId="0" applyNumberFormat="1" applyFont="1" applyFill="1" applyBorder="1" applyAlignment="1" applyProtection="1">
      <alignment horizontal="center" vertical="center"/>
      <protection locked="0"/>
    </xf>
    <xf numFmtId="3" fontId="0" fillId="0" borderId="81" xfId="0" applyNumberFormat="1" applyFill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3" fontId="0" fillId="0" borderId="84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85" xfId="0" applyNumberFormat="1" applyFill="1" applyBorder="1" applyAlignment="1">
      <alignment horizontal="center" vertical="center"/>
    </xf>
    <xf numFmtId="3" fontId="4" fillId="0" borderId="81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0" fillId="0" borderId="82" xfId="0" applyNumberFormat="1" applyFill="1" applyBorder="1" applyAlignment="1">
      <alignment horizontal="center" vertical="center"/>
    </xf>
    <xf numFmtId="3" fontId="4" fillId="0" borderId="86" xfId="0" applyNumberFormat="1" applyFont="1" applyFill="1" applyBorder="1" applyAlignment="1">
      <alignment horizontal="center" vertical="center"/>
    </xf>
    <xf numFmtId="3" fontId="4" fillId="0" borderId="87" xfId="0" applyNumberFormat="1" applyFont="1" applyFill="1" applyBorder="1" applyAlignment="1">
      <alignment horizontal="center" vertical="center"/>
    </xf>
    <xf numFmtId="3" fontId="0" fillId="0" borderId="88" xfId="0" applyNumberFormat="1" applyFill="1" applyBorder="1" applyAlignment="1">
      <alignment horizontal="center" vertical="center"/>
    </xf>
    <xf numFmtId="3" fontId="0" fillId="0" borderId="89" xfId="0" applyNumberFormat="1" applyFill="1" applyBorder="1" applyAlignment="1">
      <alignment horizontal="center" vertical="center"/>
    </xf>
    <xf numFmtId="3" fontId="4" fillId="0" borderId="84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0" fillId="0" borderId="90" xfId="0" applyNumberFormat="1" applyFill="1" applyBorder="1" applyAlignment="1">
      <alignment horizontal="center" vertical="center"/>
    </xf>
    <xf numFmtId="3" fontId="0" fillId="0" borderId="91" xfId="0" applyNumberFormat="1" applyFill="1" applyBorder="1" applyAlignment="1">
      <alignment horizontal="center" vertical="center"/>
    </xf>
    <xf numFmtId="3" fontId="0" fillId="0" borderId="92" xfId="0" applyNumberFormat="1" applyFill="1" applyBorder="1" applyAlignment="1">
      <alignment horizontal="center" vertical="center"/>
    </xf>
    <xf numFmtId="3" fontId="4" fillId="0" borderId="93" xfId="0" applyNumberFormat="1" applyFont="1" applyFill="1" applyBorder="1" applyAlignment="1" applyProtection="1">
      <alignment horizontal="center" vertical="center"/>
      <protection locked="0"/>
    </xf>
    <xf numFmtId="3" fontId="4" fillId="0" borderId="94" xfId="0" applyNumberFormat="1" applyFont="1" applyFill="1" applyBorder="1" applyAlignment="1" applyProtection="1">
      <alignment horizontal="center" vertical="center"/>
      <protection locked="0"/>
    </xf>
    <xf numFmtId="3" fontId="0" fillId="0" borderId="32" xfId="0" applyNumberFormat="1" applyFill="1" applyBorder="1" applyAlignment="1">
      <alignment horizontal="center" vertical="center"/>
    </xf>
    <xf numFmtId="3" fontId="4" fillId="0" borderId="95" xfId="0" applyNumberFormat="1" applyFont="1" applyFill="1" applyBorder="1" applyAlignment="1">
      <alignment horizontal="center" vertical="center"/>
    </xf>
    <xf numFmtId="3" fontId="4" fillId="0" borderId="96" xfId="0" applyNumberFormat="1" applyFont="1" applyFill="1" applyBorder="1" applyAlignment="1">
      <alignment horizontal="center" vertical="center"/>
    </xf>
    <xf numFmtId="3" fontId="4" fillId="0" borderId="97" xfId="0" applyNumberFormat="1" applyFont="1" applyFill="1" applyBorder="1" applyAlignment="1">
      <alignment horizontal="center" vertical="center"/>
    </xf>
    <xf numFmtId="3" fontId="4" fillId="0" borderId="9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3" fontId="4" fillId="0" borderId="83" xfId="0" applyNumberFormat="1" applyFont="1" applyFill="1" applyBorder="1" applyAlignment="1" applyProtection="1">
      <alignment horizontal="center" vertical="center"/>
      <protection locked="0"/>
    </xf>
    <xf numFmtId="3" fontId="4" fillId="0" borderId="85" xfId="0" applyNumberFormat="1" applyFont="1" applyFill="1" applyBorder="1" applyAlignment="1" applyProtection="1">
      <alignment horizontal="center" vertical="center"/>
      <protection locked="0"/>
    </xf>
    <xf numFmtId="3" fontId="4" fillId="0" borderId="32" xfId="0" applyNumberFormat="1" applyFont="1" applyFill="1" applyBorder="1" applyAlignment="1" applyProtection="1">
      <alignment horizontal="center" vertical="center"/>
      <protection locked="0"/>
    </xf>
    <xf numFmtId="3" fontId="4" fillId="0" borderId="8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center"/>
    </xf>
    <xf numFmtId="3" fontId="4" fillId="0" borderId="86" xfId="0" applyNumberFormat="1" applyFont="1" applyFill="1" applyBorder="1" applyAlignment="1">
      <alignment horizontal="center" vertical="center" shrinkToFit="1"/>
    </xf>
    <xf numFmtId="3" fontId="4" fillId="0" borderId="87" xfId="0" applyNumberFormat="1" applyFont="1" applyFill="1" applyBorder="1" applyAlignment="1">
      <alignment horizontal="center" vertical="center" shrinkToFit="1"/>
    </xf>
    <xf numFmtId="3" fontId="0" fillId="0" borderId="88" xfId="0" applyNumberFormat="1" applyFill="1" applyBorder="1" applyAlignment="1">
      <alignment horizontal="center" vertical="center" shrinkToFit="1"/>
    </xf>
    <xf numFmtId="3" fontId="4" fillId="0" borderId="95" xfId="0" applyNumberFormat="1" applyFont="1" applyFill="1" applyBorder="1" applyAlignment="1">
      <alignment horizontal="center" vertical="center" shrinkToFit="1"/>
    </xf>
    <xf numFmtId="3" fontId="4" fillId="0" borderId="96" xfId="0" applyNumberFormat="1" applyFont="1" applyFill="1" applyBorder="1" applyAlignment="1">
      <alignment horizontal="center" vertical="center" shrinkToFit="1"/>
    </xf>
    <xf numFmtId="3" fontId="0" fillId="0" borderId="98" xfId="0" applyNumberFormat="1" applyFill="1" applyBorder="1" applyAlignment="1">
      <alignment horizontal="center" vertical="center" shrinkToFit="1"/>
    </xf>
    <xf numFmtId="3" fontId="4" fillId="0" borderId="91" xfId="0" applyNumberFormat="1" applyFont="1" applyFill="1" applyBorder="1" applyAlignment="1" applyProtection="1">
      <alignment horizontal="center" vertical="center"/>
      <protection locked="0"/>
    </xf>
    <xf numFmtId="3" fontId="4" fillId="0" borderId="92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Alignment="1" applyProtection="1">
      <alignment horizontal="left" wrapText="1" shrinkToFit="1"/>
      <protection locked="0"/>
    </xf>
    <xf numFmtId="3" fontId="4" fillId="0" borderId="41" xfId="0" applyNumberFormat="1" applyFont="1" applyFill="1" applyBorder="1" applyAlignment="1" applyProtection="1">
      <alignment horizontal="center" vertical="center"/>
      <protection locked="0"/>
    </xf>
    <xf numFmtId="3" fontId="4" fillId="0" borderId="99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00" xfId="0" applyNumberFormat="1" applyFont="1" applyFill="1" applyBorder="1" applyAlignment="1" applyProtection="1">
      <alignment horizontal="center" vertical="center"/>
      <protection locked="0"/>
    </xf>
    <xf numFmtId="3" fontId="4" fillId="0" borderId="101" xfId="0" applyNumberFormat="1" applyFont="1" applyFill="1" applyBorder="1" applyAlignment="1" applyProtection="1">
      <alignment horizontal="center" vertical="center"/>
      <protection locked="0"/>
    </xf>
    <xf numFmtId="3" fontId="4" fillId="0" borderId="98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97" xfId="0" applyNumberFormat="1" applyFill="1" applyBorder="1" applyAlignment="1">
      <alignment horizontal="center" vertical="center"/>
    </xf>
    <xf numFmtId="3" fontId="0" fillId="0" borderId="98" xfId="0" applyNumberFormat="1" applyFill="1" applyBorder="1" applyAlignment="1">
      <alignment horizontal="center" vertical="center"/>
    </xf>
    <xf numFmtId="3" fontId="4" fillId="0" borderId="98" xfId="0" applyNumberFormat="1" applyFont="1" applyFill="1" applyBorder="1" applyAlignment="1">
      <alignment horizontal="center" vertical="center" shrinkToFit="1"/>
    </xf>
    <xf numFmtId="3" fontId="4" fillId="0" borderId="65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4" fillId="0" borderId="86" xfId="0" applyNumberFormat="1" applyFont="1" applyFill="1" applyBorder="1" applyAlignment="1" applyProtection="1">
      <alignment vertical="center"/>
      <protection locked="0"/>
    </xf>
    <xf numFmtId="3" fontId="0" fillId="0" borderId="87" xfId="0" applyNumberFormat="1" applyFill="1" applyBorder="1" applyAlignment="1">
      <alignment vertical="center"/>
    </xf>
    <xf numFmtId="3" fontId="0" fillId="0" borderId="88" xfId="0" applyNumberFormat="1" applyFill="1" applyBorder="1" applyAlignment="1">
      <alignment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81" xfId="0" applyNumberFormat="1" applyFont="1" applyFill="1" applyBorder="1" applyAlignment="1">
      <alignment horizontal="center" vertical="center"/>
    </xf>
    <xf numFmtId="3" fontId="4" fillId="0" borderId="90" xfId="0" applyNumberFormat="1" applyFont="1" applyFill="1" applyBorder="1" applyAlignment="1">
      <alignment horizontal="center" vertical="center"/>
    </xf>
    <xf numFmtId="3" fontId="4" fillId="0" borderId="84" xfId="0" applyNumberFormat="1" applyFont="1" applyFill="1" applyBorder="1" applyAlignment="1">
      <alignment horizontal="center" vertical="center"/>
    </xf>
    <xf numFmtId="3" fontId="4" fillId="0" borderId="91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9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center" textRotation="180"/>
    </xf>
    <xf numFmtId="49" fontId="7" fillId="0" borderId="0" xfId="0" applyNumberFormat="1" applyFont="1" applyFill="1" applyAlignment="1" applyProtection="1">
      <alignment vertical="center" textRotation="180"/>
      <protection locked="0"/>
    </xf>
    <xf numFmtId="49" fontId="7" fillId="0" borderId="0" xfId="0" applyNumberFormat="1" applyFont="1" applyFill="1" applyAlignment="1">
      <alignment horizontal="center" vertical="center" textRotation="180"/>
    </xf>
    <xf numFmtId="3" fontId="4" fillId="0" borderId="86" xfId="0" applyNumberFormat="1" applyFont="1" applyFill="1" applyBorder="1" applyAlignment="1" applyProtection="1">
      <alignment horizontal="center" vertical="center"/>
      <protection locked="0"/>
    </xf>
    <xf numFmtId="3" fontId="0" fillId="0" borderId="87" xfId="0" applyNumberFormat="1" applyFill="1" applyBorder="1" applyAlignment="1">
      <alignment horizontal="center" vertical="center"/>
    </xf>
    <xf numFmtId="3" fontId="4" fillId="0" borderId="87" xfId="0" applyNumberFormat="1" applyFont="1" applyFill="1" applyBorder="1" applyAlignment="1" applyProtection="1">
      <alignment horizontal="center" vertical="center"/>
      <protection locked="0"/>
    </xf>
    <xf numFmtId="3" fontId="4" fillId="0" borderId="88" xfId="0" applyNumberFormat="1" applyFont="1" applyFill="1" applyBorder="1" applyAlignment="1" applyProtection="1">
      <alignment horizontal="center" vertical="center"/>
      <protection locked="0"/>
    </xf>
    <xf numFmtId="3" fontId="4" fillId="0" borderId="87" xfId="0" applyNumberFormat="1" applyFont="1" applyFill="1" applyBorder="1" applyAlignment="1" applyProtection="1">
      <alignment vertical="center"/>
      <protection locked="0"/>
    </xf>
    <xf numFmtId="3" fontId="4" fillId="0" borderId="88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9"/>
  <sheetViews>
    <sheetView tabSelected="1" view="pageBreakPreview" zoomScale="80" zoomScaleSheetLayoutView="80" zoomScalePageLayoutView="90" workbookViewId="0" topLeftCell="AO1">
      <selection activeCell="AS1" sqref="AS1:AS45"/>
    </sheetView>
  </sheetViews>
  <sheetFormatPr defaultColWidth="10.66015625" defaultRowHeight="9" customHeight="1"/>
  <cols>
    <col min="1" max="1" width="12.66015625" style="3" customWidth="1"/>
    <col min="2" max="2" width="5.16015625" style="3" customWidth="1"/>
    <col min="3" max="3" width="15.66015625" style="3" customWidth="1"/>
    <col min="4" max="4" width="19.83203125" style="3" customWidth="1"/>
    <col min="5" max="5" width="13.83203125" style="3" customWidth="1"/>
    <col min="6" max="6" width="11.16015625" style="3" customWidth="1"/>
    <col min="7" max="7" width="13.83203125" style="3" customWidth="1"/>
    <col min="8" max="8" width="11.16015625" style="3" customWidth="1"/>
    <col min="9" max="9" width="10.66015625" style="3" customWidth="1"/>
    <col min="10" max="10" width="13.83203125" style="3" customWidth="1"/>
    <col min="11" max="11" width="11.83203125" style="3" customWidth="1"/>
    <col min="12" max="12" width="11" style="3" customWidth="1"/>
    <col min="13" max="13" width="13.83203125" style="3" customWidth="1"/>
    <col min="14" max="15" width="11.16015625" style="3" customWidth="1"/>
    <col min="16" max="16" width="13.66015625" style="3" customWidth="1"/>
    <col min="17" max="18" width="11.83203125" style="3" customWidth="1"/>
    <col min="19" max="19" width="13.83203125" style="3" customWidth="1"/>
    <col min="20" max="20" width="11.16015625" style="3" customWidth="1"/>
    <col min="21" max="21" width="10.66015625" style="3" customWidth="1"/>
    <col min="22" max="22" width="24.16015625" style="3" hidden="1" customWidth="1"/>
    <col min="23" max="23" width="12.66015625" style="3" customWidth="1"/>
    <col min="24" max="24" width="5.16015625" style="3" customWidth="1"/>
    <col min="25" max="26" width="15.66015625" style="3" customWidth="1"/>
    <col min="27" max="27" width="13.66015625" style="3" customWidth="1"/>
    <col min="28" max="28" width="11.66015625" style="3" customWidth="1"/>
    <col min="29" max="29" width="13.83203125" style="3" customWidth="1"/>
    <col min="30" max="31" width="11.66015625" style="3" customWidth="1"/>
    <col min="32" max="32" width="13.16015625" style="3" customWidth="1"/>
    <col min="33" max="34" width="11.83203125" style="3" customWidth="1"/>
    <col min="35" max="35" width="12.16015625" style="3" customWidth="1"/>
    <col min="36" max="37" width="11.33203125" style="3" customWidth="1"/>
    <col min="38" max="38" width="13.66015625" style="3" customWidth="1"/>
    <col min="39" max="40" width="11.83203125" style="3" customWidth="1"/>
    <col min="41" max="41" width="13.33203125" style="3" customWidth="1"/>
    <col min="42" max="42" width="11.66015625" style="3" customWidth="1"/>
    <col min="43" max="43" width="11.16015625" style="3" customWidth="1"/>
    <col min="44" max="44" width="30.33203125" style="3" hidden="1" customWidth="1"/>
    <col min="45" max="45" width="12.66015625" style="3" customWidth="1"/>
    <col min="46" max="46" width="5.16015625" style="3" customWidth="1"/>
    <col min="47" max="47" width="15.66015625" style="3" customWidth="1"/>
    <col min="48" max="48" width="20.83203125" style="3" bestFit="1" customWidth="1"/>
    <col min="49" max="49" width="13.66015625" style="3" customWidth="1"/>
    <col min="50" max="50" width="11.33203125" style="3" customWidth="1"/>
    <col min="51" max="51" width="20" style="3" bestFit="1" customWidth="1"/>
    <col min="52" max="53" width="11.66015625" style="3" customWidth="1"/>
    <col min="54" max="54" width="13.16015625" style="3" customWidth="1"/>
    <col min="55" max="55" width="10.83203125" style="3" customWidth="1"/>
    <col min="56" max="56" width="11.66015625" style="3" customWidth="1"/>
    <col min="57" max="57" width="12.66015625" style="3" customWidth="1"/>
    <col min="58" max="58" width="11.16015625" style="3" customWidth="1"/>
    <col min="59" max="59" width="10.83203125" style="3" customWidth="1"/>
    <col min="60" max="60" width="13.33203125" style="3" customWidth="1"/>
    <col min="61" max="61" width="11.16015625" style="3" customWidth="1"/>
    <col min="62" max="62" width="10.16015625" style="3" customWidth="1"/>
    <col min="63" max="63" width="13.16015625" style="3" customWidth="1"/>
    <col min="64" max="64" width="11.66015625" style="3" customWidth="1"/>
    <col min="65" max="65" width="10.16015625" style="3" customWidth="1"/>
    <col min="66" max="66" width="35.16015625" style="3" hidden="1" customWidth="1"/>
    <col min="67" max="67" width="23.16015625" style="3" hidden="1" customWidth="1"/>
    <col min="68" max="16384" width="10.66015625" style="3" customWidth="1"/>
  </cols>
  <sheetData>
    <row r="1" spans="1:66" ht="10.5" customHeight="1">
      <c r="A1" s="313"/>
      <c r="B1" s="92"/>
      <c r="C1" s="1"/>
      <c r="D1" s="1"/>
      <c r="E1" s="1"/>
      <c r="F1" s="1"/>
      <c r="G1" s="1"/>
      <c r="H1" s="1"/>
      <c r="I1" s="1"/>
      <c r="J1" s="1"/>
      <c r="Q1" s="2"/>
      <c r="S1" s="2"/>
      <c r="V1" s="1"/>
      <c r="W1" s="314"/>
      <c r="X1" s="208"/>
      <c r="Y1" s="1"/>
      <c r="Z1" s="1"/>
      <c r="AA1" s="1"/>
      <c r="AC1" s="1"/>
      <c r="AD1" s="1"/>
      <c r="AE1" s="1"/>
      <c r="AF1" s="1"/>
      <c r="AN1" s="1"/>
      <c r="AO1" s="1"/>
      <c r="AP1" s="1"/>
      <c r="AQ1" s="1"/>
      <c r="AR1" s="1"/>
      <c r="AS1" s="314"/>
      <c r="AT1" s="208"/>
      <c r="AU1" s="1"/>
      <c r="AV1" s="1"/>
      <c r="AX1" s="1"/>
      <c r="AY1" s="1"/>
      <c r="AZ1" s="1"/>
      <c r="BA1" s="1"/>
      <c r="BB1" s="1"/>
      <c r="BC1" s="1"/>
      <c r="BD1" s="1"/>
      <c r="BK1" s="1"/>
      <c r="BL1" s="1"/>
      <c r="BM1" s="1"/>
      <c r="BN1" s="1"/>
    </row>
    <row r="2" spans="1:66" ht="31.5" customHeight="1">
      <c r="A2" s="313"/>
      <c r="B2" s="92"/>
      <c r="C2" s="285" t="s">
        <v>23</v>
      </c>
      <c r="D2" s="285"/>
      <c r="E2" s="285"/>
      <c r="F2" s="285"/>
      <c r="G2" s="285"/>
      <c r="H2" s="285"/>
      <c r="I2" s="285"/>
      <c r="J2" s="285"/>
      <c r="Q2" s="2"/>
      <c r="S2" s="2"/>
      <c r="V2" s="1"/>
      <c r="W2" s="314"/>
      <c r="X2" s="208"/>
      <c r="Y2" s="1"/>
      <c r="Z2" s="1"/>
      <c r="AA2" s="1"/>
      <c r="AC2" s="1"/>
      <c r="AD2" s="1"/>
      <c r="AE2" s="1"/>
      <c r="AF2" s="1"/>
      <c r="AN2" s="1"/>
      <c r="AO2" s="1"/>
      <c r="AP2" s="1"/>
      <c r="AQ2" s="1"/>
      <c r="AR2" s="1"/>
      <c r="AS2" s="315"/>
      <c r="AT2" s="209"/>
      <c r="AU2" s="1"/>
      <c r="AV2" s="1"/>
      <c r="AX2" s="1"/>
      <c r="AY2" s="1"/>
      <c r="AZ2" s="1"/>
      <c r="BA2" s="1"/>
      <c r="BB2" s="1"/>
      <c r="BC2" s="1"/>
      <c r="BD2" s="1"/>
      <c r="BK2" s="1"/>
      <c r="BL2" s="1"/>
      <c r="BM2" s="1"/>
      <c r="BN2" s="1"/>
    </row>
    <row r="3" spans="1:66" ht="18.75" customHeight="1" thickBot="1">
      <c r="A3" s="313"/>
      <c r="B3" s="92"/>
      <c r="C3" s="211" t="s">
        <v>0</v>
      </c>
      <c r="D3" s="4"/>
      <c r="E3" s="4"/>
      <c r="F3" s="4"/>
      <c r="G3" s="4"/>
      <c r="H3" s="4"/>
      <c r="I3" s="4"/>
      <c r="J3" s="1"/>
      <c r="K3" s="1"/>
      <c r="L3" s="1"/>
      <c r="M3" s="2"/>
      <c r="P3" s="2"/>
      <c r="S3" s="2"/>
      <c r="U3" s="210" t="s">
        <v>55</v>
      </c>
      <c r="V3" s="1"/>
      <c r="W3" s="314"/>
      <c r="X3" s="208"/>
      <c r="Y3" s="218" t="s">
        <v>1</v>
      </c>
      <c r="Z3" s="1"/>
      <c r="AA3" s="1"/>
      <c r="AB3" s="1"/>
      <c r="AC3" s="1"/>
      <c r="AD3" s="1"/>
      <c r="AE3" s="1"/>
      <c r="AF3" s="1"/>
      <c r="AN3" s="1"/>
      <c r="AO3" s="1"/>
      <c r="AP3" s="1"/>
      <c r="AQ3" s="210" t="s">
        <v>55</v>
      </c>
      <c r="AR3" s="1"/>
      <c r="AS3" s="315"/>
      <c r="AT3" s="209"/>
      <c r="AU3" s="218" t="s">
        <v>2</v>
      </c>
      <c r="AV3" s="1"/>
      <c r="AW3" s="1"/>
      <c r="AX3" s="1"/>
      <c r="AY3" s="1"/>
      <c r="AZ3" s="1"/>
      <c r="BA3" s="1"/>
      <c r="BB3" s="1"/>
      <c r="BC3" s="1"/>
      <c r="BD3" s="1"/>
      <c r="BK3" s="1"/>
      <c r="BL3" s="1"/>
      <c r="BM3" s="210" t="s">
        <v>55</v>
      </c>
      <c r="BN3" s="1"/>
    </row>
    <row r="4" spans="1:233" s="8" customFormat="1" ht="13.5">
      <c r="A4" s="313"/>
      <c r="B4" s="92"/>
      <c r="C4" s="5"/>
      <c r="D4" s="245" t="s">
        <v>16</v>
      </c>
      <c r="E4" s="251"/>
      <c r="F4" s="247"/>
      <c r="G4" s="245" t="s">
        <v>17</v>
      </c>
      <c r="H4" s="251"/>
      <c r="I4" s="247"/>
      <c r="J4" s="286" t="s">
        <v>18</v>
      </c>
      <c r="K4" s="286"/>
      <c r="L4" s="286"/>
      <c r="M4" s="286"/>
      <c r="N4" s="286"/>
      <c r="O4" s="286"/>
      <c r="P4" s="286"/>
      <c r="Q4" s="286"/>
      <c r="R4" s="286"/>
      <c r="S4" s="286"/>
      <c r="T4" s="287"/>
      <c r="U4" s="270"/>
      <c r="V4" s="105" t="s">
        <v>53</v>
      </c>
      <c r="W4" s="314"/>
      <c r="X4" s="208"/>
      <c r="Y4" s="6"/>
      <c r="Z4" s="245" t="s">
        <v>16</v>
      </c>
      <c r="AA4" s="251"/>
      <c r="AB4" s="272"/>
      <c r="AC4" s="245" t="s">
        <v>17</v>
      </c>
      <c r="AD4" s="251"/>
      <c r="AE4" s="272"/>
      <c r="AF4" s="245" t="s">
        <v>18</v>
      </c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70"/>
      <c r="AR4" s="105" t="s">
        <v>53</v>
      </c>
      <c r="AS4" s="315"/>
      <c r="AT4" s="209"/>
      <c r="AU4" s="6"/>
      <c r="AV4" s="245" t="s">
        <v>16</v>
      </c>
      <c r="AW4" s="251"/>
      <c r="AX4" s="247"/>
      <c r="AY4" s="245" t="s">
        <v>17</v>
      </c>
      <c r="AZ4" s="251"/>
      <c r="BA4" s="247"/>
      <c r="BB4" s="245" t="s">
        <v>18</v>
      </c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61"/>
      <c r="BN4" s="105" t="s">
        <v>53</v>
      </c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</row>
    <row r="5" spans="1:66" s="8" customFormat="1" ht="13.5">
      <c r="A5" s="313"/>
      <c r="B5" s="92"/>
      <c r="C5" s="9"/>
      <c r="D5" s="259"/>
      <c r="E5" s="252"/>
      <c r="F5" s="250"/>
      <c r="G5" s="259"/>
      <c r="H5" s="252"/>
      <c r="I5" s="250"/>
      <c r="J5" s="288"/>
      <c r="K5" s="288"/>
      <c r="L5" s="288"/>
      <c r="M5" s="289"/>
      <c r="N5" s="289"/>
      <c r="O5" s="289"/>
      <c r="P5" s="289"/>
      <c r="Q5" s="289"/>
      <c r="R5" s="289"/>
      <c r="S5" s="288"/>
      <c r="T5" s="290"/>
      <c r="U5" s="263"/>
      <c r="V5" s="70"/>
      <c r="W5" s="314"/>
      <c r="X5" s="208"/>
      <c r="Y5" s="11"/>
      <c r="Z5" s="259"/>
      <c r="AA5" s="252"/>
      <c r="AB5" s="273"/>
      <c r="AC5" s="259"/>
      <c r="AD5" s="252"/>
      <c r="AE5" s="273"/>
      <c r="AF5" s="259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83"/>
      <c r="AR5" s="70"/>
      <c r="AS5" s="315"/>
      <c r="AT5" s="209"/>
      <c r="AU5" s="11"/>
      <c r="AV5" s="259"/>
      <c r="AW5" s="252"/>
      <c r="AX5" s="250"/>
      <c r="AY5" s="259"/>
      <c r="AZ5" s="252"/>
      <c r="BA5" s="250"/>
      <c r="BB5" s="259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62"/>
      <c r="BN5" s="70"/>
    </row>
    <row r="6" spans="1:66" s="16" customFormat="1" ht="19.5" customHeight="1">
      <c r="A6" s="313"/>
      <c r="B6" s="92"/>
      <c r="C6" s="12"/>
      <c r="D6" s="260"/>
      <c r="E6" s="253"/>
      <c r="F6" s="254"/>
      <c r="G6" s="260"/>
      <c r="H6" s="253"/>
      <c r="I6" s="254"/>
      <c r="J6" s="242"/>
      <c r="K6" s="243"/>
      <c r="L6" s="244"/>
      <c r="M6" s="277" t="s">
        <v>3</v>
      </c>
      <c r="N6" s="278"/>
      <c r="O6" s="279"/>
      <c r="P6" s="255" t="s">
        <v>21</v>
      </c>
      <c r="Q6" s="256"/>
      <c r="R6" s="257"/>
      <c r="S6" s="255" t="s">
        <v>22</v>
      </c>
      <c r="T6" s="256"/>
      <c r="U6" s="258"/>
      <c r="V6" s="69" t="s">
        <v>54</v>
      </c>
      <c r="W6" s="314"/>
      <c r="X6" s="208"/>
      <c r="Y6" s="15"/>
      <c r="Z6" s="264"/>
      <c r="AA6" s="265"/>
      <c r="AB6" s="274"/>
      <c r="AC6" s="264"/>
      <c r="AD6" s="265"/>
      <c r="AE6" s="274"/>
      <c r="AF6" s="13"/>
      <c r="AG6" s="72"/>
      <c r="AH6" s="73"/>
      <c r="AI6" s="280" t="s">
        <v>3</v>
      </c>
      <c r="AJ6" s="281"/>
      <c r="AK6" s="297"/>
      <c r="AL6" s="267" t="s">
        <v>21</v>
      </c>
      <c r="AM6" s="268"/>
      <c r="AN6" s="291"/>
      <c r="AO6" s="267" t="s">
        <v>22</v>
      </c>
      <c r="AP6" s="268"/>
      <c r="AQ6" s="269"/>
      <c r="AR6" s="69" t="s">
        <v>54</v>
      </c>
      <c r="AS6" s="315"/>
      <c r="AT6" s="209"/>
      <c r="AU6" s="15"/>
      <c r="AV6" s="264"/>
      <c r="AW6" s="265"/>
      <c r="AX6" s="266"/>
      <c r="AY6" s="264"/>
      <c r="AZ6" s="265"/>
      <c r="BA6" s="266"/>
      <c r="BB6" s="13"/>
      <c r="BC6" s="72"/>
      <c r="BD6" s="73"/>
      <c r="BE6" s="280" t="s">
        <v>3</v>
      </c>
      <c r="BF6" s="281"/>
      <c r="BG6" s="282"/>
      <c r="BH6" s="267" t="s">
        <v>21</v>
      </c>
      <c r="BI6" s="268"/>
      <c r="BJ6" s="296"/>
      <c r="BK6" s="267" t="s">
        <v>22</v>
      </c>
      <c r="BL6" s="268"/>
      <c r="BM6" s="295"/>
      <c r="BN6" s="69" t="s">
        <v>54</v>
      </c>
    </row>
    <row r="7" spans="1:66" s="16" customFormat="1" ht="33" customHeight="1" thickBot="1">
      <c r="A7" s="313"/>
      <c r="B7" s="92"/>
      <c r="C7" s="17"/>
      <c r="D7" s="18" t="s">
        <v>29</v>
      </c>
      <c r="E7" s="18" t="s">
        <v>24</v>
      </c>
      <c r="F7" s="212" t="s">
        <v>27</v>
      </c>
      <c r="G7" s="18" t="s">
        <v>29</v>
      </c>
      <c r="H7" s="18" t="s">
        <v>24</v>
      </c>
      <c r="I7" s="212" t="s">
        <v>27</v>
      </c>
      <c r="J7" s="10" t="s">
        <v>6</v>
      </c>
      <c r="K7" s="18" t="s">
        <v>24</v>
      </c>
      <c r="L7" s="212" t="s">
        <v>27</v>
      </c>
      <c r="M7" s="10" t="s">
        <v>43</v>
      </c>
      <c r="N7" s="18" t="s">
        <v>24</v>
      </c>
      <c r="O7" s="212" t="s">
        <v>27</v>
      </c>
      <c r="P7" s="10" t="s">
        <v>43</v>
      </c>
      <c r="Q7" s="18" t="s">
        <v>24</v>
      </c>
      <c r="R7" s="212" t="s">
        <v>27</v>
      </c>
      <c r="S7" s="10" t="s">
        <v>44</v>
      </c>
      <c r="T7" s="18" t="s">
        <v>24</v>
      </c>
      <c r="U7" s="213" t="s">
        <v>27</v>
      </c>
      <c r="V7" s="69" t="s">
        <v>8</v>
      </c>
      <c r="W7" s="314"/>
      <c r="X7" s="208"/>
      <c r="Y7" s="20"/>
      <c r="Z7" s="21" t="s">
        <v>4</v>
      </c>
      <c r="AA7" s="21" t="s">
        <v>5</v>
      </c>
      <c r="AB7" s="214" t="s">
        <v>27</v>
      </c>
      <c r="AC7" s="21" t="s">
        <v>51</v>
      </c>
      <c r="AD7" s="22" t="s">
        <v>5</v>
      </c>
      <c r="AE7" s="214" t="s">
        <v>27</v>
      </c>
      <c r="AF7" s="21" t="s">
        <v>6</v>
      </c>
      <c r="AG7" s="21" t="s">
        <v>5</v>
      </c>
      <c r="AH7" s="214" t="s">
        <v>27</v>
      </c>
      <c r="AI7" s="21" t="s">
        <v>6</v>
      </c>
      <c r="AJ7" s="21" t="s">
        <v>5</v>
      </c>
      <c r="AK7" s="214" t="s">
        <v>27</v>
      </c>
      <c r="AL7" s="21" t="s">
        <v>6</v>
      </c>
      <c r="AM7" s="21" t="s">
        <v>5</v>
      </c>
      <c r="AN7" s="214" t="s">
        <v>27</v>
      </c>
      <c r="AO7" s="21" t="s">
        <v>6</v>
      </c>
      <c r="AP7" s="21" t="s">
        <v>5</v>
      </c>
      <c r="AQ7" s="215" t="s">
        <v>27</v>
      </c>
      <c r="AR7" s="69" t="s">
        <v>9</v>
      </c>
      <c r="AS7" s="315"/>
      <c r="AT7" s="209"/>
      <c r="AU7" s="15"/>
      <c r="AV7" s="23" t="s">
        <v>4</v>
      </c>
      <c r="AW7" s="23" t="s">
        <v>26</v>
      </c>
      <c r="AX7" s="214" t="s">
        <v>27</v>
      </c>
      <c r="AY7" s="23" t="s">
        <v>25</v>
      </c>
      <c r="AZ7" s="23" t="s">
        <v>5</v>
      </c>
      <c r="BA7" s="214" t="s">
        <v>27</v>
      </c>
      <c r="BB7" s="23" t="s">
        <v>6</v>
      </c>
      <c r="BC7" s="23" t="s">
        <v>5</v>
      </c>
      <c r="BD7" s="214" t="s">
        <v>27</v>
      </c>
      <c r="BE7" s="23" t="s">
        <v>6</v>
      </c>
      <c r="BF7" s="23" t="s">
        <v>5</v>
      </c>
      <c r="BG7" s="214" t="s">
        <v>27</v>
      </c>
      <c r="BH7" s="23" t="s">
        <v>6</v>
      </c>
      <c r="BI7" s="23" t="s">
        <v>5</v>
      </c>
      <c r="BJ7" s="214" t="s">
        <v>27</v>
      </c>
      <c r="BK7" s="23" t="s">
        <v>6</v>
      </c>
      <c r="BL7" s="23" t="s">
        <v>5</v>
      </c>
      <c r="BM7" s="215" t="s">
        <v>27</v>
      </c>
      <c r="BN7" s="106" t="s">
        <v>10</v>
      </c>
    </row>
    <row r="8" spans="1:66" s="16" customFormat="1" ht="21" customHeight="1" thickBot="1">
      <c r="A8" s="313"/>
      <c r="B8" s="92"/>
      <c r="C8" s="24" t="s">
        <v>11</v>
      </c>
      <c r="D8" s="120">
        <v>1290444</v>
      </c>
      <c r="E8" s="153">
        <f>IF(V8=0,0,ROUND(D8/V8*100000,1))</f>
        <v>1029.7</v>
      </c>
      <c r="F8" s="153">
        <v>100</v>
      </c>
      <c r="G8" s="124">
        <v>370346</v>
      </c>
      <c r="H8" s="153">
        <f>IF(V8=0,0,ROUND(G8/V8*100000,1))</f>
        <v>295.5</v>
      </c>
      <c r="I8" s="156">
        <f>G8/D8*100</f>
        <v>28.699114413333703</v>
      </c>
      <c r="J8" s="124">
        <v>111973</v>
      </c>
      <c r="K8" s="153">
        <f>IF(V8=0,0,ROUND(J8/V8*100000,1))</f>
        <v>89.4</v>
      </c>
      <c r="L8" s="156">
        <f>J8/D8*100</f>
        <v>8.677090985738243</v>
      </c>
      <c r="M8" s="124">
        <v>12476</v>
      </c>
      <c r="N8" s="153">
        <f>IF(V8=0,0,ROUND(M8/V8*100000,1))</f>
        <v>10</v>
      </c>
      <c r="O8" s="156">
        <f>M8/D8*100</f>
        <v>0.9667990242118217</v>
      </c>
      <c r="P8" s="124">
        <v>32113</v>
      </c>
      <c r="Q8" s="151">
        <f>IF(V8=0,0,ROUND(P8/V8*100000,1))</f>
        <v>25.6</v>
      </c>
      <c r="R8" s="153">
        <f>P8/D8*100</f>
        <v>2.4885233299546514</v>
      </c>
      <c r="S8" s="124">
        <v>64523</v>
      </c>
      <c r="T8" s="151">
        <f>IF(V8=0,0,ROUND(S8/V8*100000,1))</f>
        <v>51.5</v>
      </c>
      <c r="U8" s="188">
        <f>S8/D8*100</f>
        <v>5.000061994166349</v>
      </c>
      <c r="V8" s="107">
        <v>125319000</v>
      </c>
      <c r="W8" s="314"/>
      <c r="X8" s="208"/>
      <c r="Y8" s="25" t="s">
        <v>11</v>
      </c>
      <c r="Z8" s="133">
        <v>666707</v>
      </c>
      <c r="AA8" s="158">
        <f>IF(AR8=0,0,ROUND(Z8/AR8*100000,1))</f>
        <v>1092.6</v>
      </c>
      <c r="AB8" s="162">
        <v>100</v>
      </c>
      <c r="AC8" s="137">
        <v>219508</v>
      </c>
      <c r="AD8" s="204">
        <f>IF(AR8=0,0,ROUND(AC8/AR8*100000,1))</f>
        <v>359.7</v>
      </c>
      <c r="AE8" s="162">
        <f>AC8/Z8*100</f>
        <v>32.92420808541083</v>
      </c>
      <c r="AF8" s="140">
        <v>53576</v>
      </c>
      <c r="AG8" s="204">
        <f>IF(AR8=0,0,ROUND(AF8/AR8*100000,1))</f>
        <v>87.8</v>
      </c>
      <c r="AH8" s="162">
        <f>AF8/Z8*100</f>
        <v>8.035913827213454</v>
      </c>
      <c r="AI8" s="140">
        <v>4643</v>
      </c>
      <c r="AJ8" s="204">
        <f>IF(AR8=0,0,ROUND(AI8/AR8*100000,1))</f>
        <v>7.6</v>
      </c>
      <c r="AK8" s="162">
        <f>AI8/Z8*100</f>
        <v>0.6964078673240269</v>
      </c>
      <c r="AL8" s="144">
        <v>17541</v>
      </c>
      <c r="AM8" s="204">
        <f>IF(AR8=0,0,ROUND(AL8/AR8*100000,1))</f>
        <v>28.7</v>
      </c>
      <c r="AN8" s="162">
        <f>AL8/Z8*100</f>
        <v>2.630990825055084</v>
      </c>
      <c r="AO8" s="140">
        <v>30070</v>
      </c>
      <c r="AP8" s="204">
        <f>IF(AR8=0,0,ROUND(AO8/AR8*100000,1))</f>
        <v>49.3</v>
      </c>
      <c r="AQ8" s="196">
        <f>AO8/Z8*100</f>
        <v>4.510227131258559</v>
      </c>
      <c r="AR8" s="108">
        <v>61023000</v>
      </c>
      <c r="AS8" s="315"/>
      <c r="AT8" s="209"/>
      <c r="AU8" s="26" t="s">
        <v>11</v>
      </c>
      <c r="AV8" s="148">
        <v>623737</v>
      </c>
      <c r="AW8" s="158">
        <f>IF(BN8=0,0,ROUND(AV8/BN8*100000,1))</f>
        <v>970.1</v>
      </c>
      <c r="AX8" s="158">
        <v>100</v>
      </c>
      <c r="AY8" s="143">
        <v>150838</v>
      </c>
      <c r="AZ8" s="158">
        <f>IF(BN8=0,0,ROUND(AY8/BN8*100000,1))</f>
        <v>234.6</v>
      </c>
      <c r="BA8" s="158">
        <f>AY8/AV8*100</f>
        <v>24.182948903143473</v>
      </c>
      <c r="BB8" s="143">
        <v>58397</v>
      </c>
      <c r="BC8" s="158">
        <f>IF(BN8=0,0,ROUND(BB8/BN8*100000,1))</f>
        <v>90.8</v>
      </c>
      <c r="BD8" s="158">
        <f>BB8/AV8*100</f>
        <v>9.362439617980014</v>
      </c>
      <c r="BE8" s="142">
        <v>7833</v>
      </c>
      <c r="BF8" s="158">
        <f>IF(BN8=0,0,ROUND(BE8/BN8*100000,1))</f>
        <v>12.2</v>
      </c>
      <c r="BG8" s="158">
        <f>BE8/AV8*100</f>
        <v>1.2558177565223805</v>
      </c>
      <c r="BH8" s="142">
        <v>14572</v>
      </c>
      <c r="BI8" s="158">
        <f>IF(BN8=0,0,ROUND(BH8/BN8*100000,1))</f>
        <v>22.7</v>
      </c>
      <c r="BJ8" s="158">
        <f>BH8/AV8*100</f>
        <v>2.3362410759663126</v>
      </c>
      <c r="BK8" s="143">
        <v>34453</v>
      </c>
      <c r="BL8" s="158">
        <f>IF(BN8=0,0,ROUND(BK8/BN8*100000,1))</f>
        <v>53.6</v>
      </c>
      <c r="BM8" s="195">
        <f>BK8/AV8*100</f>
        <v>5.523642176109482</v>
      </c>
      <c r="BN8" s="207">
        <v>64297000</v>
      </c>
    </row>
    <row r="9" spans="1:66" s="16" customFormat="1" ht="21" customHeight="1" thickBot="1">
      <c r="A9" s="313"/>
      <c r="B9" s="92"/>
      <c r="C9" s="24" t="s">
        <v>12</v>
      </c>
      <c r="D9" s="120">
        <v>21996</v>
      </c>
      <c r="E9" s="152">
        <f>IF(V9=0,0,ROUND(D9/V9*100000,1))</f>
        <v>1102</v>
      </c>
      <c r="F9" s="152">
        <v>100</v>
      </c>
      <c r="G9" s="124">
        <v>6069</v>
      </c>
      <c r="H9" s="153">
        <f>IF(V9=0,0,ROUND(G9/V9*100000,1))</f>
        <v>304.1</v>
      </c>
      <c r="I9" s="156">
        <f>G9/D9*100</f>
        <v>27.591380250954717</v>
      </c>
      <c r="J9" s="124">
        <v>1881</v>
      </c>
      <c r="K9" s="153">
        <f>IF(V9=0,0,ROUND(J9/V9*100000,1))</f>
        <v>94.2</v>
      </c>
      <c r="L9" s="156">
        <f>J9/D9*100</f>
        <v>8.551554828150573</v>
      </c>
      <c r="M9" s="124">
        <v>239</v>
      </c>
      <c r="N9" s="153">
        <f>IF(V9=0,0,ROUND(M9/V9*100000,1))</f>
        <v>12</v>
      </c>
      <c r="O9" s="156">
        <f>M9/D9*100</f>
        <v>1.0865611929441716</v>
      </c>
      <c r="P9" s="124">
        <v>524</v>
      </c>
      <c r="Q9" s="151">
        <f>IF(V9=0,0,ROUND(P9/V9*100000,1))</f>
        <v>26.3</v>
      </c>
      <c r="R9" s="152">
        <f>P9/D9*100</f>
        <v>2.3822513184215315</v>
      </c>
      <c r="S9" s="124">
        <v>1089</v>
      </c>
      <c r="T9" s="151">
        <f>IF(V9=0,0,ROUND(S9/V9*100000,1))</f>
        <v>54.6</v>
      </c>
      <c r="U9" s="200">
        <f>S9/D9*100</f>
        <v>4.950900163666121</v>
      </c>
      <c r="V9" s="109">
        <v>1996000</v>
      </c>
      <c r="W9" s="314"/>
      <c r="X9" s="208"/>
      <c r="Y9" s="27" t="s">
        <v>12</v>
      </c>
      <c r="Z9" s="134">
        <v>11391</v>
      </c>
      <c r="AA9" s="158">
        <f>IF(AR9=0,0,ROUND(Z9/AR9*100000,1))</f>
        <v>1176.8</v>
      </c>
      <c r="AB9" s="160">
        <v>100</v>
      </c>
      <c r="AC9" s="138">
        <v>3630</v>
      </c>
      <c r="AD9" s="160">
        <f>IF(AR9=0,0,ROUND(AC9/AR9*100000,1))</f>
        <v>375</v>
      </c>
      <c r="AE9" s="160">
        <f>AC9/Z9*100</f>
        <v>31.867263629180933</v>
      </c>
      <c r="AF9" s="141">
        <v>901</v>
      </c>
      <c r="AG9" s="160">
        <f>IF(AR9=0,0,ROUND(AF9/AR9*100000,1))</f>
        <v>93.1</v>
      </c>
      <c r="AH9" s="160">
        <f>AF9/Z9*100</f>
        <v>7.909753314019841</v>
      </c>
      <c r="AI9" s="141">
        <v>90</v>
      </c>
      <c r="AJ9" s="160">
        <f>IF(AR9=0,0,ROUND(AI9/AR9*100000,1))</f>
        <v>9.3</v>
      </c>
      <c r="AK9" s="160">
        <f>AI9/Z9*100</f>
        <v>0.7900974453515933</v>
      </c>
      <c r="AL9" s="145">
        <v>281</v>
      </c>
      <c r="AM9" s="160">
        <f>IF(AR9=0,0,ROUND(AL9/AR9*100000,1))</f>
        <v>29</v>
      </c>
      <c r="AN9" s="160">
        <f>AL9/Z9*100</f>
        <v>2.4668598015977525</v>
      </c>
      <c r="AO9" s="141">
        <v>517</v>
      </c>
      <c r="AP9" s="160">
        <f>IF(AR9=0,0,ROUND(AO9/AR9*100000,1))</f>
        <v>53.4</v>
      </c>
      <c r="AQ9" s="199">
        <f>AO9/Z9*100</f>
        <v>4.5386708805197085</v>
      </c>
      <c r="AR9" s="110">
        <v>968000</v>
      </c>
      <c r="AS9" s="315"/>
      <c r="AT9" s="209"/>
      <c r="AU9" s="28" t="s">
        <v>12</v>
      </c>
      <c r="AV9" s="148">
        <v>10605</v>
      </c>
      <c r="AW9" s="158">
        <f>IF(BN9=0,0,ROUND(AV9/BN9*100000,1))</f>
        <v>1031.6</v>
      </c>
      <c r="AX9" s="158">
        <v>100</v>
      </c>
      <c r="AY9" s="143">
        <v>2439</v>
      </c>
      <c r="AZ9" s="158">
        <f>IF(BN9=0,0,ROUND(AY9/BN9*100000,1))</f>
        <v>237.3</v>
      </c>
      <c r="BA9" s="158">
        <f>AY9/AV9*100</f>
        <v>22.998585572842998</v>
      </c>
      <c r="BB9" s="149">
        <v>980</v>
      </c>
      <c r="BC9" s="158">
        <f>IF(BN9=0,0,ROUND(BB9/BN9*100000,1))</f>
        <v>95.3</v>
      </c>
      <c r="BD9" s="158">
        <f>BB9/AV9*100</f>
        <v>9.24092409240924</v>
      </c>
      <c r="BE9" s="142">
        <v>149</v>
      </c>
      <c r="BF9" s="158">
        <f>IF(BN9=0,0,ROUND(BE9/BN9*100000,1))</f>
        <v>14.5</v>
      </c>
      <c r="BG9" s="158">
        <f>BE9/AV9*100</f>
        <v>1.404997642621405</v>
      </c>
      <c r="BH9" s="142">
        <v>243</v>
      </c>
      <c r="BI9" s="158">
        <f>IF(BN9=0,0,ROUND(BH9/BN9*100000,1))</f>
        <v>23.6</v>
      </c>
      <c r="BJ9" s="158">
        <f>BH9/AV9*100</f>
        <v>2.2913719943422914</v>
      </c>
      <c r="BK9" s="149">
        <v>572</v>
      </c>
      <c r="BL9" s="158">
        <f>IF(BN9=0,0,ROUND(BK9/BN9*100000,1))</f>
        <v>55.6</v>
      </c>
      <c r="BM9" s="195">
        <f>BK9/AV9*100</f>
        <v>5.393682225365393</v>
      </c>
      <c r="BN9" s="111">
        <v>1028000</v>
      </c>
    </row>
    <row r="10" spans="1:66" s="16" customFormat="1" ht="21" customHeight="1" thickBot="1">
      <c r="A10" s="313"/>
      <c r="B10" s="92"/>
      <c r="C10" s="29" t="s">
        <v>19</v>
      </c>
      <c r="D10" s="121">
        <f>SUM(D11:D12)</f>
        <v>1750</v>
      </c>
      <c r="E10" s="153">
        <f>IF(V10=0,0,ROUND(D10/V10*100000,1))</f>
        <v>1346.6</v>
      </c>
      <c r="F10" s="165">
        <v>100</v>
      </c>
      <c r="G10" s="125">
        <f>SUM(G11:G12)</f>
        <v>442</v>
      </c>
      <c r="H10" s="153">
        <f>IF(V10=0,0,ROUND(G10/V10*100000,1))</f>
        <v>340.1</v>
      </c>
      <c r="I10" s="153">
        <f>G10/D10*100</f>
        <v>25.257142857142856</v>
      </c>
      <c r="J10" s="125">
        <f>SUM(J11:J12)</f>
        <v>151</v>
      </c>
      <c r="K10" s="153">
        <f>IF(V10=0,0,ROUND(J10/V10*100000,1))</f>
        <v>116.2</v>
      </c>
      <c r="L10" s="153">
        <f>J10/D10*100</f>
        <v>8.628571428571428</v>
      </c>
      <c r="M10" s="125">
        <f>SUM(M11:M12)</f>
        <v>18</v>
      </c>
      <c r="N10" s="153">
        <f>IF(V10=0,0,ROUND(M10/V10*100000,1))</f>
        <v>13.9</v>
      </c>
      <c r="O10" s="153">
        <f>M10/D10*100</f>
        <v>1.0285714285714285</v>
      </c>
      <c r="P10" s="125">
        <f>SUM(P11:P12)</f>
        <v>50</v>
      </c>
      <c r="Q10" s="153">
        <f>IF(V10=0,0,ROUND(P10/V10*100000,1))</f>
        <v>38.5</v>
      </c>
      <c r="R10" s="153">
        <f>P10/D10*100</f>
        <v>2.857142857142857</v>
      </c>
      <c r="S10" s="125">
        <f>SUM(S11:S12)</f>
        <v>81</v>
      </c>
      <c r="T10" s="153">
        <f>IF(V10=0,0,ROUND(S10/V10*100000,1))</f>
        <v>62.3</v>
      </c>
      <c r="U10" s="188">
        <f>S10/D10*100</f>
        <v>4.628571428571428</v>
      </c>
      <c r="V10" s="112">
        <f>SUM(V11:V12)</f>
        <v>129956</v>
      </c>
      <c r="W10" s="314"/>
      <c r="X10" s="208"/>
      <c r="Y10" s="71" t="s">
        <v>13</v>
      </c>
      <c r="Z10" s="135">
        <f>SUM(Z11:Z12)</f>
        <v>884</v>
      </c>
      <c r="AA10" s="158">
        <f>IF(AR10=0,0,ROUND(Z10/AR10*100000,1))</f>
        <v>1402.6</v>
      </c>
      <c r="AB10" s="158">
        <v>100</v>
      </c>
      <c r="AC10" s="139">
        <f>SUM(AC11:AC12)</f>
        <v>258</v>
      </c>
      <c r="AD10" s="190">
        <f>IF(AR10=0,0,ROUND(AC10/AR10*100000,1))</f>
        <v>409.3</v>
      </c>
      <c r="AE10" s="164">
        <f>AC10/Z10*100</f>
        <v>29.185520361990953</v>
      </c>
      <c r="AF10" s="142">
        <f>SUM(AF11:AF12)</f>
        <v>60</v>
      </c>
      <c r="AG10" s="158">
        <f>IF(AR10=0,0,ROUND(AF10/AR10*100000,1))</f>
        <v>95.2</v>
      </c>
      <c r="AH10" s="158">
        <f>AF10/Z10*100</f>
        <v>6.787330316742081</v>
      </c>
      <c r="AI10" s="143">
        <f>SUM(AI11:AI12)</f>
        <v>5</v>
      </c>
      <c r="AJ10" s="158">
        <f>IF(AR10=0,0,ROUND(AI10/AR10*100000,1))</f>
        <v>7.9</v>
      </c>
      <c r="AK10" s="158">
        <f>AI10/Z10*100</f>
        <v>0.5656108597285068</v>
      </c>
      <c r="AL10" s="142">
        <f>SUM(AL11:AL12)</f>
        <v>20</v>
      </c>
      <c r="AM10" s="158">
        <f>IF(AR10=0,0,ROUND(AL10/AR10*100000,1))</f>
        <v>31.7</v>
      </c>
      <c r="AN10" s="158">
        <f>AL10/Z10*100</f>
        <v>2.262443438914027</v>
      </c>
      <c r="AO10" s="142">
        <f>SUM(AO11:AO12)</f>
        <v>34</v>
      </c>
      <c r="AP10" s="158">
        <f>IF(AR10=0,0,ROUND(AO10/AR10*100000,1))</f>
        <v>53.9</v>
      </c>
      <c r="AQ10" s="195">
        <f>AO10/Z10*100</f>
        <v>3.8461538461538463</v>
      </c>
      <c r="AR10" s="113">
        <f>AR11+AR12</f>
        <v>63027</v>
      </c>
      <c r="AS10" s="315"/>
      <c r="AT10" s="209"/>
      <c r="AU10" s="30" t="s">
        <v>20</v>
      </c>
      <c r="AV10" s="147">
        <f>SUM(AV11:AV12)</f>
        <v>866</v>
      </c>
      <c r="AW10" s="159">
        <f>IF(BN10=0,0,ROUND(AV10/BN10*100000,1))</f>
        <v>1293.9</v>
      </c>
      <c r="AX10" s="162">
        <v>100</v>
      </c>
      <c r="AY10" s="144">
        <f>SUM(AY11:AY12)</f>
        <v>184</v>
      </c>
      <c r="AZ10" s="159">
        <f>IF(BN10=0,0,ROUND(AY10/BN10*100000,1))</f>
        <v>274.9</v>
      </c>
      <c r="BA10" s="162">
        <f>AY10/AV10*100</f>
        <v>21.247113163972287</v>
      </c>
      <c r="BB10" s="144">
        <f>SUM(BB11:BB12)</f>
        <v>91</v>
      </c>
      <c r="BC10" s="162">
        <f>IF(BN10=0,0,ROUND(BB10/BN10*100000,1))</f>
        <v>136</v>
      </c>
      <c r="BD10" s="162">
        <f>BB10/AV10*100</f>
        <v>10.508083140877599</v>
      </c>
      <c r="BE10" s="150">
        <f>SUM(BE11:BE12)</f>
        <v>13</v>
      </c>
      <c r="BF10" s="160">
        <f>IF(BN10=0,0,ROUND(BE10/BN10*100000,1))</f>
        <v>19.4</v>
      </c>
      <c r="BG10" s="191">
        <f>BE10/AV10*100</f>
        <v>1.5011547344110854</v>
      </c>
      <c r="BH10" s="144">
        <f>SUM(BH11:BH12)</f>
        <v>30</v>
      </c>
      <c r="BI10" s="162">
        <f>IF(BN10=0,0,ROUND(BH10/BN10*100000,1))</f>
        <v>44.8</v>
      </c>
      <c r="BJ10" s="162">
        <f>BH10/AV10*100</f>
        <v>3.4642032332563506</v>
      </c>
      <c r="BK10" s="144">
        <f>SUM(BK11:BK12)</f>
        <v>47</v>
      </c>
      <c r="BL10" s="162">
        <f>IF(BN10=0,0,ROUND(BK10/BN10*100000,1))</f>
        <v>70.2</v>
      </c>
      <c r="BM10" s="196">
        <f>BK10/AV10*100</f>
        <v>5.427251732101617</v>
      </c>
      <c r="BN10" s="111">
        <f>BN11+BN12</f>
        <v>66929</v>
      </c>
    </row>
    <row r="11" spans="1:66" s="16" customFormat="1" ht="21" customHeight="1">
      <c r="A11" s="313"/>
      <c r="B11" s="92"/>
      <c r="C11" s="32" t="s">
        <v>14</v>
      </c>
      <c r="D11" s="120">
        <v>1024</v>
      </c>
      <c r="E11" s="154">
        <f>IF(V11=0,0,ROUND(D11/V11*100000,1))</f>
        <v>1298.1</v>
      </c>
      <c r="F11" s="154">
        <v>100</v>
      </c>
      <c r="G11" s="124">
        <v>272</v>
      </c>
      <c r="H11" s="154">
        <f>IF(V11=0,0,ROUND(G11/V11*100000,1))</f>
        <v>344.8</v>
      </c>
      <c r="I11" s="154">
        <f>G11/D11*100</f>
        <v>26.5625</v>
      </c>
      <c r="J11" s="124">
        <v>91</v>
      </c>
      <c r="K11" s="154">
        <f>IF(V11=0,0,ROUND(J11/V11*100000,1))</f>
        <v>115.4</v>
      </c>
      <c r="L11" s="154">
        <f>J11/D11*100</f>
        <v>8.88671875</v>
      </c>
      <c r="M11" s="124">
        <v>11</v>
      </c>
      <c r="N11" s="154">
        <f>IF(V11=0,0,ROUND(M11/V11*100000,1))</f>
        <v>13.9</v>
      </c>
      <c r="O11" s="154">
        <f>M11/D11*100</f>
        <v>1.07421875</v>
      </c>
      <c r="P11" s="124">
        <v>32</v>
      </c>
      <c r="Q11" s="154">
        <f>IF(V11=0,0,ROUND(P11/V11*100000,1))</f>
        <v>40.6</v>
      </c>
      <c r="R11" s="154">
        <f>P11/D11*100</f>
        <v>3.125</v>
      </c>
      <c r="S11" s="124">
        <v>47</v>
      </c>
      <c r="T11" s="154">
        <f>IF(V11=0,0,ROUND(S11/V11*100000,1))</f>
        <v>59.6</v>
      </c>
      <c r="U11" s="189">
        <f>S11/D11*100</f>
        <v>4.58984375</v>
      </c>
      <c r="V11" s="109">
        <v>78883</v>
      </c>
      <c r="W11" s="314"/>
      <c r="X11" s="208"/>
      <c r="Y11" s="33" t="s">
        <v>14</v>
      </c>
      <c r="Z11" s="136">
        <v>499</v>
      </c>
      <c r="AA11" s="160">
        <f>IF(AR11=0,0,ROUND(Z11/AR11*100000,1))</f>
        <v>1301</v>
      </c>
      <c r="AB11" s="192">
        <v>100</v>
      </c>
      <c r="AC11" s="136">
        <v>157</v>
      </c>
      <c r="AD11" s="160">
        <f>IF(AR11=0,0,ROUND(AC11/AR11*100000,1))</f>
        <v>409.3</v>
      </c>
      <c r="AE11" s="192">
        <f>AC11/Z11*100</f>
        <v>31.462925851703403</v>
      </c>
      <c r="AF11" s="136">
        <v>29</v>
      </c>
      <c r="AG11" s="160">
        <f>IF(AR11=0,0,ROUND(AF11/AR11*100000,1))</f>
        <v>75.6</v>
      </c>
      <c r="AH11" s="192">
        <f>AF11/Z11*100</f>
        <v>5.811623246492986</v>
      </c>
      <c r="AI11" s="136">
        <v>2</v>
      </c>
      <c r="AJ11" s="160">
        <f>IF(AR11=0,0,ROUND(AI11/AR11*100000,1))</f>
        <v>5.2</v>
      </c>
      <c r="AK11" s="192">
        <f>AI11/Z11*100</f>
        <v>0.4008016032064128</v>
      </c>
      <c r="AL11" s="136">
        <v>9</v>
      </c>
      <c r="AM11" s="160">
        <f>IF(AR11=0,0,ROUND(AL11/AR11*100000,1))</f>
        <v>23.5</v>
      </c>
      <c r="AN11" s="192">
        <f>AL11/Z11*100</f>
        <v>1.8036072144288577</v>
      </c>
      <c r="AO11" s="136">
        <v>17</v>
      </c>
      <c r="AP11" s="160">
        <f>IF(AR11=0,0,ROUND(AO11/AR11*100000,1))</f>
        <v>44.3</v>
      </c>
      <c r="AQ11" s="197">
        <f>AO11/Z11*100</f>
        <v>3.406813627254509</v>
      </c>
      <c r="AR11" s="113">
        <v>38354</v>
      </c>
      <c r="AS11" s="315"/>
      <c r="AT11" s="209"/>
      <c r="AU11" s="34" t="s">
        <v>14</v>
      </c>
      <c r="AV11" s="136">
        <v>525</v>
      </c>
      <c r="AW11" s="160">
        <f>IF(BN11=0,0,ROUND(AV11/BN11*100000,1))</f>
        <v>1295.4</v>
      </c>
      <c r="AX11" s="192">
        <v>100</v>
      </c>
      <c r="AY11" s="136">
        <v>115</v>
      </c>
      <c r="AZ11" s="160">
        <f>IF(BN11=0,0,ROUND(AY11/BN11*100000,1))</f>
        <v>283.7</v>
      </c>
      <c r="BA11" s="192">
        <f>AY11/AV11*100</f>
        <v>21.904761904761905</v>
      </c>
      <c r="BB11" s="136">
        <v>62</v>
      </c>
      <c r="BC11" s="160">
        <f>IF(BN11=0,0,ROUND(BB11/BN11*100000,1))</f>
        <v>153</v>
      </c>
      <c r="BD11" s="192">
        <f>BB11/AV11*100</f>
        <v>11.80952380952381</v>
      </c>
      <c r="BE11" s="201">
        <v>9</v>
      </c>
      <c r="BF11" s="205">
        <f>IF(BN11=0,0,ROUND(BE11/BN11*100000,1))</f>
        <v>22.2</v>
      </c>
      <c r="BG11" s="193">
        <f>BE11/AV11*100</f>
        <v>1.7142857142857144</v>
      </c>
      <c r="BH11" s="136">
        <v>23</v>
      </c>
      <c r="BI11" s="160">
        <f>IF(BN11=0,0,ROUND(BH11/BN11*100000,1))</f>
        <v>56.7</v>
      </c>
      <c r="BJ11" s="192">
        <f>BH11/AV11*100</f>
        <v>4.380952380952381</v>
      </c>
      <c r="BK11" s="136">
        <v>30</v>
      </c>
      <c r="BL11" s="160">
        <f>IF(BN11=0,0,ROUND(BK11/BN11*100000,1))</f>
        <v>74</v>
      </c>
      <c r="BM11" s="197">
        <f>BK11/AV11*100</f>
        <v>5.714285714285714</v>
      </c>
      <c r="BN11" s="111">
        <v>40529</v>
      </c>
    </row>
    <row r="12" spans="1:66" s="16" customFormat="1" ht="23.25" customHeight="1" thickBot="1">
      <c r="A12" s="313"/>
      <c r="B12" s="92"/>
      <c r="C12" s="35" t="s">
        <v>15</v>
      </c>
      <c r="D12" s="122">
        <v>726</v>
      </c>
      <c r="E12" s="155">
        <f>IF(V12=0,0,ROUND(D12/V12*100000,1))</f>
        <v>1421.5</v>
      </c>
      <c r="F12" s="155">
        <v>100</v>
      </c>
      <c r="G12" s="126">
        <v>170</v>
      </c>
      <c r="H12" s="157">
        <f>IF(V12=0,0,ROUND(G12/V12*100000,1))</f>
        <v>332.9</v>
      </c>
      <c r="I12" s="155">
        <f>G12/D12*100</f>
        <v>23.415977961432507</v>
      </c>
      <c r="J12" s="126">
        <v>60</v>
      </c>
      <c r="K12" s="155">
        <f>IF(V12=0,0,ROUND(J12/V12*100000,1))</f>
        <v>117.5</v>
      </c>
      <c r="L12" s="155">
        <f>J12/D12*100</f>
        <v>8.264462809917356</v>
      </c>
      <c r="M12" s="126">
        <v>7</v>
      </c>
      <c r="N12" s="155">
        <f>IF(V12=0,0,ROUND(M12/V12*100000,1))</f>
        <v>13.7</v>
      </c>
      <c r="O12" s="155">
        <f>M12/D12*100</f>
        <v>0.9641873278236914</v>
      </c>
      <c r="P12" s="126">
        <v>18</v>
      </c>
      <c r="Q12" s="155">
        <f>IF(V12=0,0,ROUND(P12/V12*100000,1))</f>
        <v>35.2</v>
      </c>
      <c r="R12" s="155">
        <f>P12/D12*100</f>
        <v>2.479338842975207</v>
      </c>
      <c r="S12" s="126">
        <v>34</v>
      </c>
      <c r="T12" s="155">
        <f>IF(V12=0,0,ROUND(S12/V12*100000,1))</f>
        <v>66.6</v>
      </c>
      <c r="U12" s="198">
        <f>S12/D12*100</f>
        <v>4.683195592286501</v>
      </c>
      <c r="V12" s="114">
        <v>51073</v>
      </c>
      <c r="W12" s="314"/>
      <c r="X12" s="208"/>
      <c r="Y12" s="36" t="s">
        <v>15</v>
      </c>
      <c r="Z12" s="122">
        <v>385</v>
      </c>
      <c r="AA12" s="161">
        <f>IF(AR12=0,0,ROUND(Z12/AR12*100000,1))</f>
        <v>1560.4</v>
      </c>
      <c r="AB12" s="155">
        <v>100</v>
      </c>
      <c r="AC12" s="122">
        <v>101</v>
      </c>
      <c r="AD12" s="163">
        <f>IF(AR12=0,0,ROUND(AC12/AR12*100000,1))</f>
        <v>409.4</v>
      </c>
      <c r="AE12" s="194">
        <f>AC12/Z12*100</f>
        <v>26.233766233766232</v>
      </c>
      <c r="AF12" s="122">
        <v>31</v>
      </c>
      <c r="AG12" s="161">
        <f>IF(AR12=0,0,ROUND(AF12/AR12*100000,1))</f>
        <v>125.6</v>
      </c>
      <c r="AH12" s="151">
        <f>AF12/Z12*100</f>
        <v>8.051948051948052</v>
      </c>
      <c r="AI12" s="122">
        <v>3</v>
      </c>
      <c r="AJ12" s="155">
        <f>IF(AR12=0,0,ROUND(AI12/AR12*100000,1))</f>
        <v>12.2</v>
      </c>
      <c r="AK12" s="157" t="s">
        <v>50</v>
      </c>
      <c r="AL12" s="122">
        <v>11</v>
      </c>
      <c r="AM12" s="161">
        <f>IF(AR12=0,0,ROUND(AL12/AR12*100000,1))</f>
        <v>44.6</v>
      </c>
      <c r="AN12" s="155">
        <f>AL12/Z12*100</f>
        <v>2.857142857142857</v>
      </c>
      <c r="AO12" s="122">
        <v>17</v>
      </c>
      <c r="AP12" s="161">
        <f>IF(AR12=0,0,ROUND(AO12/AR12*100000,1))</f>
        <v>68.9</v>
      </c>
      <c r="AQ12" s="198">
        <f>AO12/Z12*100</f>
        <v>4.415584415584416</v>
      </c>
      <c r="AR12" s="115">
        <v>24673</v>
      </c>
      <c r="AS12" s="315"/>
      <c r="AT12" s="209"/>
      <c r="AU12" s="37" t="s">
        <v>15</v>
      </c>
      <c r="AV12" s="122">
        <v>341</v>
      </c>
      <c r="AW12" s="161">
        <f>IF(BN12=0,0,ROUND(AV12/BN12*100000,1))</f>
        <v>1291.7</v>
      </c>
      <c r="AX12" s="155">
        <v>100</v>
      </c>
      <c r="AY12" s="122">
        <v>69</v>
      </c>
      <c r="AZ12" s="161">
        <f>IF(BN12=0,0,ROUND(AY12/BN12*100000,1))</f>
        <v>261.4</v>
      </c>
      <c r="BA12" s="155">
        <f>AY12/AV12*100</f>
        <v>20.234604105571847</v>
      </c>
      <c r="BB12" s="122">
        <v>29</v>
      </c>
      <c r="BC12" s="161">
        <f>IF(BN12=0,0,ROUND(BB12/BN12*100000,1))</f>
        <v>109.8</v>
      </c>
      <c r="BD12" s="155">
        <f>BB12/AV12*100</f>
        <v>8.504398826979472</v>
      </c>
      <c r="BE12" s="202">
        <v>4</v>
      </c>
      <c r="BF12" s="206">
        <f>IF(BN12=0,0,ROUND(BE12/BN12*100000,1))</f>
        <v>15.2</v>
      </c>
      <c r="BG12" s="203" t="s">
        <v>49</v>
      </c>
      <c r="BH12" s="122">
        <v>7</v>
      </c>
      <c r="BI12" s="161">
        <f>IF(BN12=0,0,ROUND(BH12/BN12*100000,1))</f>
        <v>26.5</v>
      </c>
      <c r="BJ12" s="151">
        <f>BH12/AV12*100</f>
        <v>2.0527859237536656</v>
      </c>
      <c r="BK12" s="122">
        <v>17</v>
      </c>
      <c r="BL12" s="161">
        <f>IF(BN12=0,0,ROUND(BK12/BN12*100000,1))</f>
        <v>64.4</v>
      </c>
      <c r="BM12" s="198">
        <f>BK12/AV12*100</f>
        <v>4.9853372434017595</v>
      </c>
      <c r="BN12" s="116">
        <v>26400</v>
      </c>
    </row>
    <row r="13" spans="1:66" s="16" customFormat="1" ht="25.5" customHeight="1">
      <c r="A13" s="313"/>
      <c r="B13" s="92"/>
      <c r="C13" s="58"/>
      <c r="D13" s="59"/>
      <c r="E13" s="60"/>
      <c r="F13" s="60"/>
      <c r="G13" s="59"/>
      <c r="H13" s="60"/>
      <c r="I13" s="60"/>
      <c r="J13" s="59"/>
      <c r="K13" s="60"/>
      <c r="L13" s="60"/>
      <c r="M13" s="59"/>
      <c r="N13" s="61"/>
      <c r="O13" s="61"/>
      <c r="P13" s="59"/>
      <c r="Q13" s="61"/>
      <c r="R13" s="61"/>
      <c r="S13" s="59"/>
      <c r="T13" s="61"/>
      <c r="U13" s="61"/>
      <c r="V13" s="62"/>
      <c r="W13" s="314"/>
      <c r="X13" s="208"/>
      <c r="Y13" s="63"/>
      <c r="Z13" s="64"/>
      <c r="AA13" s="60"/>
      <c r="AB13" s="60"/>
      <c r="AC13" s="64"/>
      <c r="AD13" s="60"/>
      <c r="AE13" s="60"/>
      <c r="AF13" s="64"/>
      <c r="AG13" s="61"/>
      <c r="AH13" s="61"/>
      <c r="AI13" s="64"/>
      <c r="AJ13" s="61"/>
      <c r="AK13" s="61"/>
      <c r="AL13" s="64"/>
      <c r="AM13" s="61"/>
      <c r="AN13" s="61"/>
      <c r="AO13" s="102"/>
      <c r="AP13" s="61"/>
      <c r="AQ13" s="61"/>
      <c r="AR13" s="65"/>
      <c r="AS13" s="315"/>
      <c r="AT13" s="209"/>
      <c r="AU13" s="66"/>
      <c r="AV13" s="64"/>
      <c r="AW13" s="67"/>
      <c r="AX13" s="67"/>
      <c r="AY13" s="102"/>
      <c r="AZ13" s="67"/>
      <c r="BA13" s="67"/>
      <c r="BB13" s="64"/>
      <c r="BC13" s="68"/>
      <c r="BD13" s="68"/>
      <c r="BE13" s="64"/>
      <c r="BF13" s="68"/>
      <c r="BG13" s="68"/>
      <c r="BH13" s="64"/>
      <c r="BI13" s="68"/>
      <c r="BJ13" s="68"/>
      <c r="BK13" s="64"/>
      <c r="BL13" s="68"/>
      <c r="BM13" s="68"/>
      <c r="BN13" s="65"/>
    </row>
    <row r="14" spans="1:66" s="16" customFormat="1" ht="25.5" customHeight="1">
      <c r="A14" s="313"/>
      <c r="B14" s="92"/>
      <c r="C14" s="58"/>
      <c r="D14" s="59"/>
      <c r="E14" s="60"/>
      <c r="F14" s="60"/>
      <c r="G14" s="59"/>
      <c r="H14" s="60"/>
      <c r="I14" s="60"/>
      <c r="J14" s="59"/>
      <c r="K14" s="60"/>
      <c r="L14" s="60"/>
      <c r="M14" s="59"/>
      <c r="N14" s="61"/>
      <c r="O14" s="61"/>
      <c r="P14" s="59"/>
      <c r="Q14" s="61"/>
      <c r="R14" s="61"/>
      <c r="S14" s="59"/>
      <c r="T14" s="61"/>
      <c r="U14" s="61"/>
      <c r="V14" s="62"/>
      <c r="W14" s="314"/>
      <c r="X14" s="208"/>
      <c r="Y14" s="63"/>
      <c r="Z14" s="64"/>
      <c r="AA14" s="60"/>
      <c r="AB14" s="60"/>
      <c r="AC14" s="64"/>
      <c r="AD14" s="60"/>
      <c r="AE14" s="60"/>
      <c r="AF14" s="64"/>
      <c r="AG14" s="61"/>
      <c r="AH14" s="61"/>
      <c r="AI14" s="64"/>
      <c r="AJ14" s="61"/>
      <c r="AK14" s="61"/>
      <c r="AL14" s="64"/>
      <c r="AM14" s="61"/>
      <c r="AN14" s="61"/>
      <c r="AO14" s="64"/>
      <c r="AP14" s="61"/>
      <c r="AQ14" s="61"/>
      <c r="AR14" s="65"/>
      <c r="AS14" s="315"/>
      <c r="AT14" s="209"/>
      <c r="AU14" s="66"/>
      <c r="AV14" s="64"/>
      <c r="AW14" s="67"/>
      <c r="AX14" s="67"/>
      <c r="AY14" s="102"/>
      <c r="AZ14" s="67"/>
      <c r="BA14" s="67"/>
      <c r="BB14" s="64"/>
      <c r="BC14" s="68"/>
      <c r="BD14" s="68"/>
      <c r="BE14" s="64"/>
      <c r="BF14" s="68"/>
      <c r="BG14" s="68"/>
      <c r="BH14" s="64"/>
      <c r="BI14" s="68"/>
      <c r="BJ14" s="68"/>
      <c r="BK14" s="64"/>
      <c r="BL14" s="68"/>
      <c r="BM14" s="68"/>
      <c r="BN14" s="65"/>
    </row>
    <row r="15" spans="1:65" s="16" customFormat="1" ht="25.5" customHeight="1" thickBot="1">
      <c r="A15" s="313"/>
      <c r="B15" s="9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8"/>
      <c r="P15" s="38"/>
      <c r="S15" s="38"/>
      <c r="W15" s="314"/>
      <c r="X15" s="208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38"/>
      <c r="AL15" s="38"/>
      <c r="AM15" s="14"/>
      <c r="AN15" s="14"/>
      <c r="AO15" s="14"/>
      <c r="AP15" s="14"/>
      <c r="AQ15" s="14"/>
      <c r="AS15" s="315"/>
      <c r="AT15" s="209"/>
      <c r="AU15" s="39"/>
      <c r="AV15" s="14"/>
      <c r="AW15" s="14"/>
      <c r="AX15" s="14"/>
      <c r="AY15" s="104"/>
      <c r="AZ15" s="14"/>
      <c r="BA15" s="14"/>
      <c r="BB15" s="14"/>
      <c r="BC15" s="14"/>
      <c r="BD15" s="14"/>
      <c r="BE15" s="38"/>
      <c r="BH15" s="38"/>
      <c r="BI15" s="14"/>
      <c r="BJ15" s="14"/>
      <c r="BK15" s="14"/>
      <c r="BL15" s="14"/>
      <c r="BM15" s="14"/>
    </row>
    <row r="16" spans="1:233" s="16" customFormat="1" ht="13.5">
      <c r="A16" s="313"/>
      <c r="B16" s="92"/>
      <c r="C16" s="40"/>
      <c r="D16" s="245" t="s">
        <v>32</v>
      </c>
      <c r="E16" s="246"/>
      <c r="F16" s="246"/>
      <c r="G16" s="246"/>
      <c r="H16" s="246"/>
      <c r="I16" s="246"/>
      <c r="J16" s="246"/>
      <c r="K16" s="246"/>
      <c r="L16" s="247"/>
      <c r="M16" s="251" t="s">
        <v>35</v>
      </c>
      <c r="N16" s="251"/>
      <c r="O16" s="247"/>
      <c r="P16" s="245" t="s">
        <v>36</v>
      </c>
      <c r="Q16" s="251"/>
      <c r="R16" s="247"/>
      <c r="S16" s="245" t="s">
        <v>37</v>
      </c>
      <c r="T16" s="251"/>
      <c r="U16" s="261"/>
      <c r="V16" s="93"/>
      <c r="W16" s="314"/>
      <c r="X16" s="208"/>
      <c r="Y16" s="42"/>
      <c r="Z16" s="245" t="s">
        <v>32</v>
      </c>
      <c r="AA16" s="251"/>
      <c r="AB16" s="251"/>
      <c r="AC16" s="251"/>
      <c r="AD16" s="251"/>
      <c r="AE16" s="251"/>
      <c r="AF16" s="251"/>
      <c r="AG16" s="251"/>
      <c r="AH16" s="272"/>
      <c r="AI16" s="245" t="s">
        <v>35</v>
      </c>
      <c r="AJ16" s="251"/>
      <c r="AK16" s="272"/>
      <c r="AL16" s="245" t="s">
        <v>36</v>
      </c>
      <c r="AM16" s="251"/>
      <c r="AN16" s="272"/>
      <c r="AO16" s="245" t="s">
        <v>37</v>
      </c>
      <c r="AP16" s="251"/>
      <c r="AQ16" s="270"/>
      <c r="AR16" s="41"/>
      <c r="AS16" s="315"/>
      <c r="AT16" s="209"/>
      <c r="AU16" s="43"/>
      <c r="AV16" s="245" t="s">
        <v>32</v>
      </c>
      <c r="AW16" s="246"/>
      <c r="AX16" s="246"/>
      <c r="AY16" s="246"/>
      <c r="AZ16" s="246"/>
      <c r="BA16" s="246"/>
      <c r="BB16" s="246"/>
      <c r="BC16" s="246"/>
      <c r="BD16" s="247"/>
      <c r="BE16" s="251" t="s">
        <v>35</v>
      </c>
      <c r="BF16" s="251"/>
      <c r="BG16" s="247"/>
      <c r="BH16" s="245" t="s">
        <v>36</v>
      </c>
      <c r="BI16" s="251"/>
      <c r="BJ16" s="247"/>
      <c r="BK16" s="245" t="s">
        <v>37</v>
      </c>
      <c r="BL16" s="251"/>
      <c r="BM16" s="26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</row>
    <row r="17" spans="1:65" s="16" customFormat="1" ht="13.5">
      <c r="A17" s="313"/>
      <c r="B17" s="92"/>
      <c r="C17" s="44"/>
      <c r="D17" s="248"/>
      <c r="E17" s="249"/>
      <c r="F17" s="249"/>
      <c r="G17" s="249"/>
      <c r="H17" s="249"/>
      <c r="I17" s="249"/>
      <c r="J17" s="249"/>
      <c r="K17" s="249"/>
      <c r="L17" s="250"/>
      <c r="M17" s="252"/>
      <c r="N17" s="252"/>
      <c r="O17" s="250"/>
      <c r="P17" s="259"/>
      <c r="Q17" s="252"/>
      <c r="R17" s="250"/>
      <c r="S17" s="259"/>
      <c r="T17" s="252"/>
      <c r="U17" s="262"/>
      <c r="V17" s="118"/>
      <c r="W17" s="314"/>
      <c r="X17" s="208"/>
      <c r="Y17" s="31"/>
      <c r="Z17" s="259"/>
      <c r="AA17" s="252"/>
      <c r="AB17" s="252"/>
      <c r="AC17" s="252"/>
      <c r="AD17" s="252"/>
      <c r="AE17" s="252"/>
      <c r="AF17" s="252"/>
      <c r="AG17" s="252"/>
      <c r="AH17" s="273"/>
      <c r="AI17" s="259"/>
      <c r="AJ17" s="252"/>
      <c r="AK17" s="273"/>
      <c r="AL17" s="259"/>
      <c r="AM17" s="252"/>
      <c r="AN17" s="273"/>
      <c r="AO17" s="259"/>
      <c r="AP17" s="252"/>
      <c r="AQ17" s="283"/>
      <c r="AS17" s="315"/>
      <c r="AT17" s="209"/>
      <c r="AU17" s="34"/>
      <c r="AV17" s="248"/>
      <c r="AW17" s="249"/>
      <c r="AX17" s="249"/>
      <c r="AY17" s="249"/>
      <c r="AZ17" s="249"/>
      <c r="BA17" s="249"/>
      <c r="BB17" s="249"/>
      <c r="BC17" s="249"/>
      <c r="BD17" s="250"/>
      <c r="BE17" s="252"/>
      <c r="BF17" s="252"/>
      <c r="BG17" s="250"/>
      <c r="BH17" s="259"/>
      <c r="BI17" s="252"/>
      <c r="BJ17" s="250"/>
      <c r="BK17" s="259"/>
      <c r="BL17" s="252"/>
      <c r="BM17" s="262"/>
    </row>
    <row r="18" spans="1:65" s="16" customFormat="1" ht="19.5" customHeight="1">
      <c r="A18" s="313"/>
      <c r="B18" s="92"/>
      <c r="C18" s="12"/>
      <c r="D18" s="78"/>
      <c r="E18" s="79"/>
      <c r="F18" s="119"/>
      <c r="G18" s="316" t="s">
        <v>33</v>
      </c>
      <c r="H18" s="317"/>
      <c r="I18" s="257"/>
      <c r="J18" s="301" t="s">
        <v>34</v>
      </c>
      <c r="K18" s="302"/>
      <c r="L18" s="303"/>
      <c r="M18" s="253"/>
      <c r="N18" s="253"/>
      <c r="O18" s="254"/>
      <c r="P18" s="260"/>
      <c r="Q18" s="253"/>
      <c r="R18" s="254"/>
      <c r="S18" s="260"/>
      <c r="T18" s="253"/>
      <c r="U18" s="263"/>
      <c r="V18" s="93"/>
      <c r="W18" s="314"/>
      <c r="X18" s="208"/>
      <c r="Y18" s="15"/>
      <c r="Z18" s="78"/>
      <c r="AA18" s="79"/>
      <c r="AB18" s="119"/>
      <c r="AC18" s="316" t="s">
        <v>33</v>
      </c>
      <c r="AD18" s="318"/>
      <c r="AE18" s="319"/>
      <c r="AF18" s="301" t="s">
        <v>34</v>
      </c>
      <c r="AG18" s="320"/>
      <c r="AH18" s="321"/>
      <c r="AI18" s="260"/>
      <c r="AJ18" s="253"/>
      <c r="AK18" s="275"/>
      <c r="AL18" s="260"/>
      <c r="AM18" s="253"/>
      <c r="AN18" s="275"/>
      <c r="AO18" s="260"/>
      <c r="AP18" s="253"/>
      <c r="AQ18" s="284"/>
      <c r="AS18" s="315"/>
      <c r="AT18" s="209"/>
      <c r="AU18" s="45"/>
      <c r="AV18" s="78"/>
      <c r="AW18" s="79"/>
      <c r="AX18" s="119"/>
      <c r="AY18" s="316" t="s">
        <v>33</v>
      </c>
      <c r="AZ18" s="317"/>
      <c r="BA18" s="257"/>
      <c r="BB18" s="301" t="s">
        <v>34</v>
      </c>
      <c r="BC18" s="302"/>
      <c r="BD18" s="303"/>
      <c r="BE18" s="253"/>
      <c r="BF18" s="253"/>
      <c r="BG18" s="254"/>
      <c r="BH18" s="260"/>
      <c r="BI18" s="253"/>
      <c r="BJ18" s="254"/>
      <c r="BK18" s="260"/>
      <c r="BL18" s="253"/>
      <c r="BM18" s="263"/>
    </row>
    <row r="19" spans="1:65" s="16" customFormat="1" ht="32.25" customHeight="1" thickBot="1">
      <c r="A19" s="313"/>
      <c r="B19" s="92"/>
      <c r="C19" s="12"/>
      <c r="D19" s="10" t="s">
        <v>6</v>
      </c>
      <c r="E19" s="18" t="s">
        <v>24</v>
      </c>
      <c r="F19" s="212" t="s">
        <v>27</v>
      </c>
      <c r="G19" s="19" t="s">
        <v>7</v>
      </c>
      <c r="H19" s="18" t="s">
        <v>5</v>
      </c>
      <c r="I19" s="88" t="s">
        <v>27</v>
      </c>
      <c r="J19" s="75" t="s">
        <v>7</v>
      </c>
      <c r="K19" s="18" t="s">
        <v>5</v>
      </c>
      <c r="L19" s="88" t="s">
        <v>31</v>
      </c>
      <c r="M19" s="89" t="s">
        <v>47</v>
      </c>
      <c r="N19" s="90" t="s">
        <v>48</v>
      </c>
      <c r="O19" s="212" t="s">
        <v>27</v>
      </c>
      <c r="P19" s="10" t="s">
        <v>30</v>
      </c>
      <c r="Q19" s="18" t="s">
        <v>24</v>
      </c>
      <c r="R19" s="212" t="s">
        <v>27</v>
      </c>
      <c r="S19" s="10" t="s">
        <v>30</v>
      </c>
      <c r="T19" s="18" t="s">
        <v>24</v>
      </c>
      <c r="U19" s="213" t="s">
        <v>27</v>
      </c>
      <c r="V19" s="93"/>
      <c r="W19" s="314"/>
      <c r="X19" s="208"/>
      <c r="Y19" s="46"/>
      <c r="Z19" s="10" t="s">
        <v>6</v>
      </c>
      <c r="AA19" s="18" t="s">
        <v>24</v>
      </c>
      <c r="AB19" s="212" t="s">
        <v>27</v>
      </c>
      <c r="AC19" s="19" t="s">
        <v>7</v>
      </c>
      <c r="AD19" s="18" t="s">
        <v>5</v>
      </c>
      <c r="AE19" s="88" t="s">
        <v>27</v>
      </c>
      <c r="AF19" s="75" t="s">
        <v>7</v>
      </c>
      <c r="AG19" s="18" t="s">
        <v>5</v>
      </c>
      <c r="AH19" s="88" t="s">
        <v>31</v>
      </c>
      <c r="AI19" s="80" t="s">
        <v>6</v>
      </c>
      <c r="AJ19" s="18" t="s">
        <v>24</v>
      </c>
      <c r="AK19" s="212" t="s">
        <v>27</v>
      </c>
      <c r="AL19" s="10" t="s">
        <v>30</v>
      </c>
      <c r="AM19" s="18" t="s">
        <v>24</v>
      </c>
      <c r="AN19" s="212" t="s">
        <v>27</v>
      </c>
      <c r="AO19" s="10" t="s">
        <v>30</v>
      </c>
      <c r="AP19" s="18" t="s">
        <v>24</v>
      </c>
      <c r="AQ19" s="213" t="s">
        <v>27</v>
      </c>
      <c r="AS19" s="315"/>
      <c r="AT19" s="209"/>
      <c r="AU19" s="45"/>
      <c r="AV19" s="10" t="s">
        <v>6</v>
      </c>
      <c r="AW19" s="18" t="s">
        <v>24</v>
      </c>
      <c r="AX19" s="212" t="s">
        <v>27</v>
      </c>
      <c r="AY19" s="19" t="s">
        <v>7</v>
      </c>
      <c r="AZ19" s="18" t="s">
        <v>5</v>
      </c>
      <c r="BA19" s="88" t="s">
        <v>27</v>
      </c>
      <c r="BB19" s="75" t="s">
        <v>7</v>
      </c>
      <c r="BC19" s="18" t="s">
        <v>5</v>
      </c>
      <c r="BD19" s="88" t="s">
        <v>31</v>
      </c>
      <c r="BE19" s="80" t="s">
        <v>6</v>
      </c>
      <c r="BF19" s="18" t="s">
        <v>24</v>
      </c>
      <c r="BG19" s="212" t="s">
        <v>27</v>
      </c>
      <c r="BH19" s="10" t="s">
        <v>30</v>
      </c>
      <c r="BI19" s="18" t="s">
        <v>24</v>
      </c>
      <c r="BJ19" s="212" t="s">
        <v>27</v>
      </c>
      <c r="BK19" s="10" t="s">
        <v>30</v>
      </c>
      <c r="BL19" s="18" t="s">
        <v>24</v>
      </c>
      <c r="BM19" s="213" t="s">
        <v>27</v>
      </c>
    </row>
    <row r="20" spans="1:65" s="16" customFormat="1" ht="21" customHeight="1" thickBot="1">
      <c r="A20" s="313"/>
      <c r="B20" s="92"/>
      <c r="C20" s="47" t="s">
        <v>11</v>
      </c>
      <c r="D20" s="124">
        <v>196113</v>
      </c>
      <c r="E20" s="151">
        <f>D20/V8*100000</f>
        <v>156.4910348789888</v>
      </c>
      <c r="F20" s="153">
        <f>D20/D8*100</f>
        <v>15.197327431488697</v>
      </c>
      <c r="G20" s="124">
        <v>37222</v>
      </c>
      <c r="H20" s="168">
        <f>G20/V8*100000</f>
        <v>29.701801003838202</v>
      </c>
      <c r="I20" s="153">
        <f>G20/D8*100</f>
        <v>2.8844335748006116</v>
      </c>
      <c r="J20" s="124">
        <v>34451</v>
      </c>
      <c r="K20" s="169">
        <f>J20/V8*100000</f>
        <v>27.490643876826336</v>
      </c>
      <c r="L20" s="156">
        <f>J20/D8*100</f>
        <v>2.6697012811094476</v>
      </c>
      <c r="M20" s="127">
        <v>120953</v>
      </c>
      <c r="N20" s="165">
        <f>M20/V8*100000</f>
        <v>96.5160909359315</v>
      </c>
      <c r="O20" s="166">
        <f>M20/D8*100</f>
        <v>9.372975503005167</v>
      </c>
      <c r="P20" s="124">
        <v>38306</v>
      </c>
      <c r="Q20" s="165">
        <f>P20/V8*100000</f>
        <v>30.56679354287857</v>
      </c>
      <c r="R20" s="166">
        <f>P20/D8*100</f>
        <v>2.968435670203434</v>
      </c>
      <c r="S20" s="124">
        <v>84810</v>
      </c>
      <c r="T20" s="165">
        <f>S20/V8*100000</f>
        <v>67.67529265314916</v>
      </c>
      <c r="U20" s="167">
        <f>S20/D8*100</f>
        <v>6.572156560067698</v>
      </c>
      <c r="V20" s="93"/>
      <c r="W20" s="314"/>
      <c r="X20" s="208"/>
      <c r="Y20" s="48" t="s">
        <v>11</v>
      </c>
      <c r="Z20" s="124">
        <v>92142</v>
      </c>
      <c r="AA20" s="151">
        <f>Z20/AR8*100000</f>
        <v>150.99552627697753</v>
      </c>
      <c r="AB20" s="153">
        <f>Z20/Z8*100</f>
        <v>13.820463861936352</v>
      </c>
      <c r="AC20" s="124">
        <v>21137</v>
      </c>
      <c r="AD20" s="168">
        <f>AC20/AR8*100000</f>
        <v>34.637759533290726</v>
      </c>
      <c r="AE20" s="153">
        <f>AC20/Z8*100</f>
        <v>3.1703581933293035</v>
      </c>
      <c r="AF20" s="124">
        <v>19939</v>
      </c>
      <c r="AG20" s="169">
        <f>AF20/AR8*100000</f>
        <v>32.67456532782721</v>
      </c>
      <c r="AH20" s="156">
        <f>AF20/Z8*100</f>
        <v>2.9906690645215965</v>
      </c>
      <c r="AI20" s="127">
        <v>65609</v>
      </c>
      <c r="AJ20" s="165">
        <f>AI20/AR8*100000</f>
        <v>107.51519918719171</v>
      </c>
      <c r="AK20" s="166">
        <f>AI20/Z8*100</f>
        <v>9.840754634344623</v>
      </c>
      <c r="AL20" s="124">
        <v>22121</v>
      </c>
      <c r="AM20" s="165">
        <f>AL20/AR8*100000</f>
        <v>36.25026629303705</v>
      </c>
      <c r="AN20" s="166">
        <f>AL20/Z8*100</f>
        <v>3.3179492640695236</v>
      </c>
      <c r="AO20" s="124">
        <v>20894</v>
      </c>
      <c r="AP20" s="165">
        <f>AO20/AR8*100000</f>
        <v>34.239549022499716</v>
      </c>
      <c r="AQ20" s="167">
        <f>AO20/Z8*100</f>
        <v>3.1339103984208956</v>
      </c>
      <c r="AS20" s="315"/>
      <c r="AT20" s="209"/>
      <c r="AU20" s="49" t="s">
        <v>11</v>
      </c>
      <c r="AV20" s="178">
        <v>103971</v>
      </c>
      <c r="AW20" s="151">
        <f>AV20/BN8*100000</f>
        <v>161.70427858220447</v>
      </c>
      <c r="AX20" s="153">
        <f>AV20/AV8*100</f>
        <v>16.669044805743447</v>
      </c>
      <c r="AY20" s="178">
        <v>16085</v>
      </c>
      <c r="AZ20" s="168">
        <f>AY20/BN8*100000</f>
        <v>25.016719287058493</v>
      </c>
      <c r="BA20" s="153">
        <f>AY20/AV8*100</f>
        <v>2.578811261797841</v>
      </c>
      <c r="BB20" s="178">
        <v>14512</v>
      </c>
      <c r="BC20" s="169">
        <f>BB20/BN8*100000</f>
        <v>22.570259887708602</v>
      </c>
      <c r="BD20" s="156">
        <f>BB20/AV8*100</f>
        <v>2.3266216370040578</v>
      </c>
      <c r="BE20" s="180">
        <v>55344</v>
      </c>
      <c r="BF20" s="165">
        <f>BE20/BN8*100000</f>
        <v>86.07555562467923</v>
      </c>
      <c r="BG20" s="166">
        <f>BE20/AV8*100</f>
        <v>8.872970498783943</v>
      </c>
      <c r="BH20" s="178">
        <v>16185</v>
      </c>
      <c r="BI20" s="165">
        <f>BH20/BN8*100000</f>
        <v>25.17224753876542</v>
      </c>
      <c r="BJ20" s="166">
        <f>BH20/AV8*100</f>
        <v>2.594843660068266</v>
      </c>
      <c r="BK20" s="178">
        <v>63916</v>
      </c>
      <c r="BL20" s="165">
        <f>BK20/BN8*100000</f>
        <v>99.40743736099662</v>
      </c>
      <c r="BM20" s="167">
        <f>BK20/AV8*100</f>
        <v>10.247267678524763</v>
      </c>
    </row>
    <row r="21" spans="1:65" s="16" customFormat="1" ht="21" customHeight="1" thickBot="1">
      <c r="A21" s="313"/>
      <c r="B21" s="92"/>
      <c r="C21" s="47" t="s">
        <v>12</v>
      </c>
      <c r="D21" s="124">
        <v>3494</v>
      </c>
      <c r="E21" s="151">
        <f>D21/V9*100000</f>
        <v>175.0501002004008</v>
      </c>
      <c r="F21" s="152">
        <f>D21/D9*100</f>
        <v>15.884706310238226</v>
      </c>
      <c r="G21" s="124">
        <v>808</v>
      </c>
      <c r="H21" s="168">
        <f>G21/V9*100000</f>
        <v>40.480961923847694</v>
      </c>
      <c r="I21" s="153">
        <f>G21/D9*100</f>
        <v>3.673395162756865</v>
      </c>
      <c r="J21" s="124">
        <v>389</v>
      </c>
      <c r="K21" s="169">
        <f>J21/V9*100000</f>
        <v>19.48897795591182</v>
      </c>
      <c r="L21" s="153">
        <f>J21/D9*100</f>
        <v>1.768503364248045</v>
      </c>
      <c r="M21" s="127">
        <v>1929</v>
      </c>
      <c r="N21" s="165">
        <f>M21/V9*100000</f>
        <v>96.64328657314628</v>
      </c>
      <c r="O21" s="166">
        <f>M21/D9*100</f>
        <v>8.769776322967813</v>
      </c>
      <c r="P21" s="124">
        <v>801</v>
      </c>
      <c r="Q21" s="165">
        <f>P21/V9*100000</f>
        <v>40.13026052104208</v>
      </c>
      <c r="R21" s="166">
        <f>P21/D9*100</f>
        <v>3.641571194762684</v>
      </c>
      <c r="S21" s="124">
        <v>1769</v>
      </c>
      <c r="T21" s="165">
        <f>S21/V9*100000</f>
        <v>88.62725450901803</v>
      </c>
      <c r="U21" s="167">
        <f>S21/D9*100</f>
        <v>8.04237134024368</v>
      </c>
      <c r="V21" s="76"/>
      <c r="W21" s="314"/>
      <c r="X21" s="208"/>
      <c r="Y21" s="50" t="s">
        <v>12</v>
      </c>
      <c r="Z21" s="124">
        <v>1666</v>
      </c>
      <c r="AA21" s="151">
        <f>Z21/AR9*100000</f>
        <v>172.10743801652893</v>
      </c>
      <c r="AB21" s="152">
        <f>Z21/Z9*100</f>
        <v>14.625581599508383</v>
      </c>
      <c r="AC21" s="124">
        <v>464</v>
      </c>
      <c r="AD21" s="168">
        <f>AC21/AR9*100000</f>
        <v>47.93388429752066</v>
      </c>
      <c r="AE21" s="153">
        <f>AC21/Z9*100</f>
        <v>4.073391273812659</v>
      </c>
      <c r="AF21" s="124">
        <v>228</v>
      </c>
      <c r="AG21" s="169">
        <f>AF21/AR9*100000</f>
        <v>23.553719008264462</v>
      </c>
      <c r="AH21" s="153">
        <f>AF21/Z9*100</f>
        <v>2.0015801948907033</v>
      </c>
      <c r="AI21" s="127">
        <v>1053</v>
      </c>
      <c r="AJ21" s="165">
        <f>AI21/AR9*100000</f>
        <v>108.78099173553719</v>
      </c>
      <c r="AK21" s="166">
        <f>AI21/Z9*100</f>
        <v>9.244140110613642</v>
      </c>
      <c r="AL21" s="124">
        <v>448</v>
      </c>
      <c r="AM21" s="165">
        <f>AL21/AR9*100000</f>
        <v>46.28099173553719</v>
      </c>
      <c r="AN21" s="166">
        <f>AL21/Z9*100</f>
        <v>3.932929505750154</v>
      </c>
      <c r="AO21" s="124">
        <v>475</v>
      </c>
      <c r="AP21" s="165">
        <f>AO21/AR9*100000</f>
        <v>49.0702479338843</v>
      </c>
      <c r="AQ21" s="167">
        <f>AO21/Z9*100</f>
        <v>4.169958739355631</v>
      </c>
      <c r="AS21" s="315"/>
      <c r="AT21" s="209"/>
      <c r="AU21" s="26" t="s">
        <v>12</v>
      </c>
      <c r="AV21" s="178">
        <v>1828</v>
      </c>
      <c r="AW21" s="151">
        <f>AV21/BN9*100000</f>
        <v>177.82101167315176</v>
      </c>
      <c r="AX21" s="152">
        <f>AV21/AV9*100</f>
        <v>17.23715228665724</v>
      </c>
      <c r="AY21" s="178">
        <v>344</v>
      </c>
      <c r="AZ21" s="168">
        <f>AY21/BN9*100000</f>
        <v>33.463035019455255</v>
      </c>
      <c r="BA21" s="153">
        <f>AY21/AV9*100</f>
        <v>3.243752946723244</v>
      </c>
      <c r="BB21" s="178">
        <v>161</v>
      </c>
      <c r="BC21" s="169">
        <f>BB21/BN9*100000</f>
        <v>15.66147859922179</v>
      </c>
      <c r="BD21" s="153">
        <f>BB21/AV9*100</f>
        <v>1.518151815181518</v>
      </c>
      <c r="BE21" s="180">
        <v>876</v>
      </c>
      <c r="BF21" s="165">
        <f>BE21/BN9*100000</f>
        <v>85.21400778210118</v>
      </c>
      <c r="BG21" s="166">
        <f>BE21/AV9*100</f>
        <v>8.26025459688826</v>
      </c>
      <c r="BH21" s="178">
        <v>353</v>
      </c>
      <c r="BI21" s="165">
        <f>BH21/BN9*100000</f>
        <v>34.33852140077821</v>
      </c>
      <c r="BJ21" s="166">
        <f>BH21/AV9*100</f>
        <v>3.3286185761433287</v>
      </c>
      <c r="BK21" s="178">
        <v>1294</v>
      </c>
      <c r="BL21" s="165">
        <f>BK21/BN9*100000</f>
        <v>125.87548638132297</v>
      </c>
      <c r="BM21" s="167">
        <f>BK21/AV9*100</f>
        <v>12.2017916077322</v>
      </c>
    </row>
    <row r="22" spans="1:65" s="16" customFormat="1" ht="21" customHeight="1" thickBot="1">
      <c r="A22" s="313"/>
      <c r="B22" s="92"/>
      <c r="C22" s="29" t="s">
        <v>19</v>
      </c>
      <c r="D22" s="125">
        <f>SUM(D23:D24)</f>
        <v>257</v>
      </c>
      <c r="E22" s="153">
        <f>D22/V10*100000</f>
        <v>197.75924158946106</v>
      </c>
      <c r="F22" s="153">
        <f>D22/D10*100</f>
        <v>14.685714285714285</v>
      </c>
      <c r="G22" s="125">
        <f>SUM(G23:G24)</f>
        <v>68</v>
      </c>
      <c r="H22" s="168">
        <f>G22/V10*100000</f>
        <v>52.32540244390409</v>
      </c>
      <c r="I22" s="153">
        <f>G22/D10*100</f>
        <v>3.8857142857142852</v>
      </c>
      <c r="J22" s="125">
        <f>SUM(J23:J24)</f>
        <v>31</v>
      </c>
      <c r="K22" s="164">
        <f>J22/V10*100000</f>
        <v>23.854227584720984</v>
      </c>
      <c r="L22" s="153">
        <f>J22/D10*100</f>
        <v>1.7714285714285714</v>
      </c>
      <c r="M22" s="128">
        <f>SUM(M23:M24)</f>
        <v>109</v>
      </c>
      <c r="N22" s="165">
        <f>M22/V10*100000</f>
        <v>83.87454215272862</v>
      </c>
      <c r="O22" s="165">
        <f>M22/D10*100</f>
        <v>6.228571428571429</v>
      </c>
      <c r="P22" s="128">
        <f>SUM(P23:P24)</f>
        <v>72</v>
      </c>
      <c r="Q22" s="165">
        <f>P22/V10*100000</f>
        <v>55.40336729354551</v>
      </c>
      <c r="R22" s="165">
        <f>P22/D10*100</f>
        <v>4.114285714285714</v>
      </c>
      <c r="S22" s="125">
        <f>S23+S24</f>
        <v>245</v>
      </c>
      <c r="T22" s="165">
        <f>S22/V10*100000</f>
        <v>188.52534704053681</v>
      </c>
      <c r="U22" s="170">
        <f>S22/D10*100</f>
        <v>14.000000000000002</v>
      </c>
      <c r="V22" s="76"/>
      <c r="W22" s="314"/>
      <c r="X22" s="208"/>
      <c r="Y22" s="51" t="s">
        <v>20</v>
      </c>
      <c r="Z22" s="125">
        <f>SUM(Z23:Z24)</f>
        <v>129</v>
      </c>
      <c r="AA22" s="153">
        <f>Z22/AR10*100000</f>
        <v>204.674187253082</v>
      </c>
      <c r="AB22" s="153">
        <f>Z22/Z10*100</f>
        <v>14.592760180995477</v>
      </c>
      <c r="AC22" s="125">
        <f>SUM(AC23:AC24)</f>
        <v>38</v>
      </c>
      <c r="AD22" s="168">
        <f>AC22/AR10*100000</f>
        <v>60.29162105129547</v>
      </c>
      <c r="AE22" s="153">
        <f>AC22/Z10*100</f>
        <v>4.298642533936651</v>
      </c>
      <c r="AF22" s="125">
        <f>SUM(AF23:AF24)</f>
        <v>18</v>
      </c>
      <c r="AG22" s="164">
        <f>AF22/AR10*100000</f>
        <v>28.559188919034696</v>
      </c>
      <c r="AH22" s="153">
        <f>AF22/Z10*100</f>
        <v>2.0361990950226243</v>
      </c>
      <c r="AI22" s="128">
        <f>SUM(AI23:AI24)</f>
        <v>64</v>
      </c>
      <c r="AJ22" s="165">
        <f>AI22/AR10*100000</f>
        <v>101.54378282323448</v>
      </c>
      <c r="AK22" s="165">
        <f>AI22/Z10*100</f>
        <v>7.239819004524888</v>
      </c>
      <c r="AL22" s="125">
        <f>SUM(AL23:AL24)</f>
        <v>40</v>
      </c>
      <c r="AM22" s="165">
        <f>AL22/AR10*100000</f>
        <v>63.46486426452155</v>
      </c>
      <c r="AN22" s="165">
        <f>AL22/Z10*100</f>
        <v>4.524886877828054</v>
      </c>
      <c r="AO22" s="125">
        <f>SUM(AO23:AO24)</f>
        <v>68</v>
      </c>
      <c r="AP22" s="165">
        <f>AO22/AR10*100000</f>
        <v>107.89026924968664</v>
      </c>
      <c r="AQ22" s="170">
        <f>AO22/Z10*100</f>
        <v>7.6923076923076925</v>
      </c>
      <c r="AS22" s="315"/>
      <c r="AT22" s="209"/>
      <c r="AU22" s="52" t="s">
        <v>20</v>
      </c>
      <c r="AV22" s="181">
        <f>SUM(AV23:AV24)</f>
        <v>128</v>
      </c>
      <c r="AW22" s="153">
        <f>AV22/BN10*100000</f>
        <v>191.24744131841206</v>
      </c>
      <c r="AX22" s="153">
        <f>AV22/AV10*100</f>
        <v>14.780600461893764</v>
      </c>
      <c r="AY22" s="181">
        <f>SUM(AY23:AY24)</f>
        <v>30</v>
      </c>
      <c r="AZ22" s="168">
        <f>AY22/BN10*100000</f>
        <v>44.82361905900283</v>
      </c>
      <c r="BA22" s="153">
        <f>AY22/AV10*100</f>
        <v>3.4642032332563506</v>
      </c>
      <c r="BB22" s="181">
        <f>SUM(BB23:BB24)</f>
        <v>13</v>
      </c>
      <c r="BC22" s="164">
        <f>BB22/BN10*100000</f>
        <v>19.423568258901224</v>
      </c>
      <c r="BD22" s="153">
        <f>BB22/AV10*100</f>
        <v>1.5011547344110854</v>
      </c>
      <c r="BE22" s="182">
        <f>SUM(BE23:BE24)</f>
        <v>45</v>
      </c>
      <c r="BF22" s="165">
        <f>BE22/BN10*100000</f>
        <v>67.23542858850423</v>
      </c>
      <c r="BG22" s="165">
        <f>BE22/AV10*100</f>
        <v>5.196304849884527</v>
      </c>
      <c r="BH22" s="181">
        <f>SUM(BH23:BH24)</f>
        <v>32</v>
      </c>
      <c r="BI22" s="165">
        <f>BH22/BN10*100000</f>
        <v>47.811860329603014</v>
      </c>
      <c r="BJ22" s="165">
        <f>BH22/AV10*100</f>
        <v>3.695150115473441</v>
      </c>
      <c r="BK22" s="181">
        <f>SUM(BK23:BK24)</f>
        <v>177</v>
      </c>
      <c r="BL22" s="165">
        <f>BK22/BN10*100000</f>
        <v>264.45935244811665</v>
      </c>
      <c r="BM22" s="170">
        <f>BK22/AV10*100</f>
        <v>20.438799076212472</v>
      </c>
    </row>
    <row r="23" spans="1:65" s="16" customFormat="1" ht="21" customHeight="1">
      <c r="A23" s="313"/>
      <c r="B23" s="92"/>
      <c r="C23" s="32" t="s">
        <v>14</v>
      </c>
      <c r="D23" s="124">
        <v>115</v>
      </c>
      <c r="E23" s="154">
        <f>D23/V11*100000</f>
        <v>145.78553046917585</v>
      </c>
      <c r="F23" s="154">
        <f>D23/D11*100</f>
        <v>11.23046875</v>
      </c>
      <c r="G23" s="124">
        <v>25</v>
      </c>
      <c r="H23" s="171">
        <f>G23/V11*100000</f>
        <v>31.69250662373388</v>
      </c>
      <c r="I23" s="154">
        <f>G23/D11*100</f>
        <v>2.44140625</v>
      </c>
      <c r="J23" s="124">
        <v>16</v>
      </c>
      <c r="K23" s="172">
        <f>J23/V11*100000</f>
        <v>20.283204239189686</v>
      </c>
      <c r="L23" s="154">
        <f>J23/D11*100</f>
        <v>1.5625</v>
      </c>
      <c r="M23" s="127">
        <v>65</v>
      </c>
      <c r="N23" s="173">
        <f>M23/V11*100000</f>
        <v>82.4005172217081</v>
      </c>
      <c r="O23" s="173">
        <f>M23/D11*100</f>
        <v>6.34765625</v>
      </c>
      <c r="P23" s="124">
        <v>46</v>
      </c>
      <c r="Q23" s="173">
        <f>P23/V11*100000</f>
        <v>58.31421218767034</v>
      </c>
      <c r="R23" s="173">
        <f>P23/D11*100</f>
        <v>4.4921875</v>
      </c>
      <c r="S23" s="124">
        <v>133</v>
      </c>
      <c r="T23" s="173">
        <f>S23/V11*100000</f>
        <v>168.60413523826426</v>
      </c>
      <c r="U23" s="174">
        <f>S23/D11*100</f>
        <v>12.98828125</v>
      </c>
      <c r="V23" s="76"/>
      <c r="W23" s="314"/>
      <c r="X23" s="208"/>
      <c r="Y23" s="53" t="s">
        <v>14</v>
      </c>
      <c r="Z23" s="124">
        <v>54</v>
      </c>
      <c r="AA23" s="154">
        <f>Z23/AR11*100000</f>
        <v>140.79365907076186</v>
      </c>
      <c r="AB23" s="154">
        <f>Z23/Z11*100</f>
        <v>10.821643286573146</v>
      </c>
      <c r="AC23" s="124">
        <v>14</v>
      </c>
      <c r="AD23" s="171">
        <f>AC23/AR11*100000</f>
        <v>36.50205975908641</v>
      </c>
      <c r="AE23" s="154">
        <f>AC23/Z11*100</f>
        <v>2.80561122244489</v>
      </c>
      <c r="AF23" s="124">
        <v>9</v>
      </c>
      <c r="AG23" s="172">
        <f>AF23/AR11*100000</f>
        <v>23.465609845126977</v>
      </c>
      <c r="AH23" s="154">
        <f>AF23/Z11*100</f>
        <v>1.8036072144288577</v>
      </c>
      <c r="AI23" s="127">
        <v>35</v>
      </c>
      <c r="AJ23" s="173">
        <f>AI23/AR11*100000</f>
        <v>91.25514939771601</v>
      </c>
      <c r="AK23" s="173">
        <f>AI23/Z11*100</f>
        <v>7.014028056112225</v>
      </c>
      <c r="AL23" s="124">
        <v>27</v>
      </c>
      <c r="AM23" s="173">
        <f>AL23/AR11*100000</f>
        <v>70.39682953538093</v>
      </c>
      <c r="AN23" s="173">
        <f>AL23/Z11*100</f>
        <v>5.410821643286573</v>
      </c>
      <c r="AO23" s="124">
        <v>36</v>
      </c>
      <c r="AP23" s="173">
        <f>AO23/AR11*100000</f>
        <v>93.86243938050791</v>
      </c>
      <c r="AQ23" s="174">
        <f>AO23/Z11*100</f>
        <v>7.214428857715431</v>
      </c>
      <c r="AS23" s="315"/>
      <c r="AT23" s="209"/>
      <c r="AU23" s="34" t="s">
        <v>14</v>
      </c>
      <c r="AV23" s="178">
        <v>61</v>
      </c>
      <c r="AW23" s="154">
        <f>AV23/BN11*100000</f>
        <v>150.50951170766612</v>
      </c>
      <c r="AX23" s="154">
        <f>AV23/AV11*100</f>
        <v>11.619047619047619</v>
      </c>
      <c r="AY23" s="178">
        <v>11</v>
      </c>
      <c r="AZ23" s="171">
        <f>AY23/BN11*100000</f>
        <v>27.14105948826766</v>
      </c>
      <c r="BA23" s="154">
        <f>AY23/AV11*100</f>
        <v>2.0952380952380953</v>
      </c>
      <c r="BB23" s="178">
        <v>7</v>
      </c>
      <c r="BC23" s="172">
        <f>BB23/BN11*100000</f>
        <v>17.271583310715783</v>
      </c>
      <c r="BD23" s="154">
        <f>BB23/AV11*100</f>
        <v>1.3333333333333335</v>
      </c>
      <c r="BE23" s="180">
        <v>30</v>
      </c>
      <c r="BF23" s="173">
        <f>BE23/BN11*100000</f>
        <v>74.02107133163906</v>
      </c>
      <c r="BG23" s="173">
        <f>BE23/AV11*100</f>
        <v>5.714285714285714</v>
      </c>
      <c r="BH23" s="178">
        <v>19</v>
      </c>
      <c r="BI23" s="173">
        <f>BH23/BN11*100000</f>
        <v>46.88001184337141</v>
      </c>
      <c r="BJ23" s="173">
        <f>BH23/AV11*100</f>
        <v>3.619047619047619</v>
      </c>
      <c r="BK23" s="178">
        <v>97</v>
      </c>
      <c r="BL23" s="173">
        <f>BK23/BN11*100000</f>
        <v>239.334797305633</v>
      </c>
      <c r="BM23" s="174">
        <f>BK23/AV11*100</f>
        <v>18.476190476190478</v>
      </c>
    </row>
    <row r="24" spans="1:65" s="16" customFormat="1" ht="21" customHeight="1" thickBot="1">
      <c r="A24" s="313"/>
      <c r="B24" s="92"/>
      <c r="C24" s="35" t="s">
        <v>15</v>
      </c>
      <c r="D24" s="126">
        <v>142</v>
      </c>
      <c r="E24" s="155">
        <f>D24/V12*100000</f>
        <v>278.0334031680144</v>
      </c>
      <c r="F24" s="155">
        <f>D24/D12*100</f>
        <v>19.55922865013774</v>
      </c>
      <c r="G24" s="126">
        <v>43</v>
      </c>
      <c r="H24" s="175">
        <f>G24/V12*100000</f>
        <v>84.19321363538465</v>
      </c>
      <c r="I24" s="155">
        <f>G24/D12*100</f>
        <v>5.922865013774105</v>
      </c>
      <c r="J24" s="123">
        <v>15</v>
      </c>
      <c r="K24" s="176">
        <f>J24/V12*100000</f>
        <v>29.369725686762084</v>
      </c>
      <c r="L24" s="155">
        <f>J24/D12*100</f>
        <v>2.066115702479339</v>
      </c>
      <c r="M24" s="129">
        <v>44</v>
      </c>
      <c r="N24" s="157">
        <f>M24/V12*100000</f>
        <v>86.15119534783545</v>
      </c>
      <c r="O24" s="157">
        <f>M24/D12*100</f>
        <v>6.0606060606060606</v>
      </c>
      <c r="P24" s="126">
        <v>26</v>
      </c>
      <c r="Q24" s="157">
        <f>P24/V12*100000</f>
        <v>50.907524523720944</v>
      </c>
      <c r="R24" s="157">
        <f>P24/D12*100</f>
        <v>3.581267217630854</v>
      </c>
      <c r="S24" s="126">
        <v>112</v>
      </c>
      <c r="T24" s="157">
        <f>S24/V12*100000</f>
        <v>219.29395179449023</v>
      </c>
      <c r="U24" s="177">
        <f>S24/D12*100</f>
        <v>15.426997245179063</v>
      </c>
      <c r="V24" s="76"/>
      <c r="W24" s="314"/>
      <c r="X24" s="208"/>
      <c r="Y24" s="54" t="s">
        <v>15</v>
      </c>
      <c r="Z24" s="126">
        <v>75</v>
      </c>
      <c r="AA24" s="155">
        <f>Z24/AR12*100000</f>
        <v>303.9760061605804</v>
      </c>
      <c r="AB24" s="155">
        <f>Z24/Z12*100</f>
        <v>19.480519480519483</v>
      </c>
      <c r="AC24" s="126">
        <v>24</v>
      </c>
      <c r="AD24" s="175">
        <f>AC24/AR12*100000</f>
        <v>97.27232197138572</v>
      </c>
      <c r="AE24" s="155">
        <f>AC24/Z12*100</f>
        <v>6.233766233766234</v>
      </c>
      <c r="AF24" s="126">
        <v>9</v>
      </c>
      <c r="AG24" s="176">
        <f>AF24/AR12*100000</f>
        <v>36.477120739269644</v>
      </c>
      <c r="AH24" s="155">
        <f>AF24/Z12*100</f>
        <v>2.3376623376623376</v>
      </c>
      <c r="AI24" s="129">
        <v>29</v>
      </c>
      <c r="AJ24" s="157">
        <f>AI24/AR12*100000</f>
        <v>117.53738904875775</v>
      </c>
      <c r="AK24" s="157">
        <f>AI24/Z12*100</f>
        <v>7.532467532467532</v>
      </c>
      <c r="AL24" s="126">
        <v>13</v>
      </c>
      <c r="AM24" s="157">
        <f>AL24/AR12*100000</f>
        <v>52.68917440116727</v>
      </c>
      <c r="AN24" s="157">
        <f>AL24/Z12*100</f>
        <v>3.3766233766233764</v>
      </c>
      <c r="AO24" s="126">
        <v>32</v>
      </c>
      <c r="AP24" s="157">
        <f>AO24/AR12*100000</f>
        <v>129.69642929518096</v>
      </c>
      <c r="AQ24" s="177">
        <f>AO24/Z12*100</f>
        <v>8.311688311688311</v>
      </c>
      <c r="AS24" s="315"/>
      <c r="AT24" s="209"/>
      <c r="AU24" s="37" t="s">
        <v>15</v>
      </c>
      <c r="AV24" s="184">
        <v>67</v>
      </c>
      <c r="AW24" s="155">
        <f>AV24/BN12*100000</f>
        <v>253.78787878787878</v>
      </c>
      <c r="AX24" s="155">
        <f>AV24/AV12*100</f>
        <v>19.64809384164223</v>
      </c>
      <c r="AY24" s="184">
        <v>19</v>
      </c>
      <c r="AZ24" s="175">
        <f>AY24/BN12*100000</f>
        <v>71.96969696969697</v>
      </c>
      <c r="BA24" s="155">
        <f>AY24/AV12*100</f>
        <v>5.571847507331378</v>
      </c>
      <c r="BB24" s="185">
        <v>6</v>
      </c>
      <c r="BC24" s="176">
        <f>BB24/BN12*100000</f>
        <v>22.727272727272727</v>
      </c>
      <c r="BD24" s="155">
        <f>BB24/AV12*100</f>
        <v>1.7595307917888565</v>
      </c>
      <c r="BE24" s="186">
        <v>15</v>
      </c>
      <c r="BF24" s="157">
        <f>BE24/BN12*100000</f>
        <v>56.81818181818181</v>
      </c>
      <c r="BG24" s="157">
        <f>BE24/AV12*100</f>
        <v>4.398826979472141</v>
      </c>
      <c r="BH24" s="184">
        <v>13</v>
      </c>
      <c r="BI24" s="157">
        <f>BH24/BN12*100000</f>
        <v>49.24242424242424</v>
      </c>
      <c r="BJ24" s="157">
        <f>BH24/AV12*100</f>
        <v>3.812316715542522</v>
      </c>
      <c r="BK24" s="184">
        <v>80</v>
      </c>
      <c r="BL24" s="157">
        <f>BK24/BN12*100000</f>
        <v>303.030303030303</v>
      </c>
      <c r="BM24" s="177">
        <f>BK24/AV12*100</f>
        <v>23.46041055718475</v>
      </c>
    </row>
    <row r="25" spans="1:62" ht="2.25" customHeight="1">
      <c r="A25" s="313"/>
      <c r="B25" s="92"/>
      <c r="C25" s="77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1"/>
      <c r="T25" s="101"/>
      <c r="U25" s="101"/>
      <c r="V25" s="94"/>
      <c r="W25" s="314"/>
      <c r="X25" s="208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03"/>
      <c r="AJ25" s="77"/>
      <c r="AK25" s="77"/>
      <c r="AL25" s="77"/>
      <c r="AM25" s="77"/>
      <c r="AN25" s="77"/>
      <c r="AS25" s="315"/>
      <c r="AT25" s="209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</row>
    <row r="26" spans="1:62" ht="24" customHeight="1">
      <c r="A26" s="313"/>
      <c r="B26" s="92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V26" s="94"/>
      <c r="W26" s="314"/>
      <c r="X26" s="208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S26" s="315"/>
      <c r="AT26" s="209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</row>
    <row r="27" spans="1:46" ht="24" customHeight="1">
      <c r="A27" s="313"/>
      <c r="B27" s="92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94"/>
      <c r="W27" s="314"/>
      <c r="X27" s="208"/>
      <c r="AS27" s="315"/>
      <c r="AT27" s="209"/>
    </row>
    <row r="28" spans="1:66" ht="24" customHeight="1" thickBot="1">
      <c r="A28" s="313"/>
      <c r="B28" s="92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5"/>
      <c r="N28" s="55"/>
      <c r="O28" s="55"/>
      <c r="P28" s="55"/>
      <c r="Q28" s="55"/>
      <c r="R28" s="55"/>
      <c r="S28" s="55"/>
      <c r="T28" s="55"/>
      <c r="U28" s="55"/>
      <c r="V28" s="94"/>
      <c r="W28" s="314"/>
      <c r="X28" s="208"/>
      <c r="AR28" s="94"/>
      <c r="AS28" s="315"/>
      <c r="AT28" s="209"/>
      <c r="BN28" s="94"/>
    </row>
    <row r="29" spans="1:233" s="8" customFormat="1" ht="13.5">
      <c r="A29" s="313"/>
      <c r="B29" s="92"/>
      <c r="C29" s="5"/>
      <c r="D29" s="245" t="s">
        <v>38</v>
      </c>
      <c r="E29" s="251"/>
      <c r="F29" s="247"/>
      <c r="G29" s="245" t="s">
        <v>39</v>
      </c>
      <c r="H29" s="246"/>
      <c r="I29" s="247"/>
      <c r="J29" s="245" t="s">
        <v>40</v>
      </c>
      <c r="K29" s="251"/>
      <c r="L29" s="247"/>
      <c r="M29" s="245" t="s">
        <v>41</v>
      </c>
      <c r="N29" s="246"/>
      <c r="O29" s="247"/>
      <c r="P29" s="298" t="s">
        <v>42</v>
      </c>
      <c r="Q29" s="246"/>
      <c r="R29" s="261"/>
      <c r="S29" s="69"/>
      <c r="T29" s="69"/>
      <c r="U29" s="69"/>
      <c r="V29" s="95"/>
      <c r="W29" s="314"/>
      <c r="X29" s="208"/>
      <c r="Y29" s="6"/>
      <c r="Z29" s="245" t="s">
        <v>38</v>
      </c>
      <c r="AA29" s="251"/>
      <c r="AB29" s="272"/>
      <c r="AC29" s="245" t="s">
        <v>39</v>
      </c>
      <c r="AD29" s="251"/>
      <c r="AE29" s="272"/>
      <c r="AF29" s="245" t="s">
        <v>40</v>
      </c>
      <c r="AG29" s="251"/>
      <c r="AH29" s="272"/>
      <c r="AI29" s="245" t="s">
        <v>41</v>
      </c>
      <c r="AJ29" s="251"/>
      <c r="AK29" s="272"/>
      <c r="AL29" s="298" t="s">
        <v>42</v>
      </c>
      <c r="AM29" s="306"/>
      <c r="AN29" s="307"/>
      <c r="AO29" s="82"/>
      <c r="AP29" s="69"/>
      <c r="AQ29" s="117"/>
      <c r="AR29" s="95"/>
      <c r="AS29" s="315"/>
      <c r="AT29" s="209"/>
      <c r="AU29" s="6"/>
      <c r="AV29" s="245" t="s">
        <v>38</v>
      </c>
      <c r="AW29" s="251"/>
      <c r="AX29" s="247"/>
      <c r="AY29" s="245" t="s">
        <v>39</v>
      </c>
      <c r="AZ29" s="246"/>
      <c r="BA29" s="247"/>
      <c r="BB29" s="245" t="s">
        <v>40</v>
      </c>
      <c r="BC29" s="251"/>
      <c r="BD29" s="247"/>
      <c r="BE29" s="245" t="s">
        <v>41</v>
      </c>
      <c r="BF29" s="246"/>
      <c r="BG29" s="247"/>
      <c r="BH29" s="298" t="s">
        <v>42</v>
      </c>
      <c r="BI29" s="246"/>
      <c r="BJ29" s="261"/>
      <c r="BK29" s="82"/>
      <c r="BL29" s="69"/>
      <c r="BM29" s="117"/>
      <c r="BN29" s="95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</row>
    <row r="30" spans="1:66" s="8" customFormat="1" ht="13.5">
      <c r="A30" s="313"/>
      <c r="B30" s="92"/>
      <c r="C30" s="9"/>
      <c r="D30" s="259"/>
      <c r="E30" s="252"/>
      <c r="F30" s="250"/>
      <c r="G30" s="248"/>
      <c r="H30" s="249"/>
      <c r="I30" s="250"/>
      <c r="J30" s="259"/>
      <c r="K30" s="252"/>
      <c r="L30" s="250"/>
      <c r="M30" s="248"/>
      <c r="N30" s="249"/>
      <c r="O30" s="250"/>
      <c r="P30" s="248"/>
      <c r="Q30" s="249"/>
      <c r="R30" s="262"/>
      <c r="S30" s="69"/>
      <c r="T30" s="69"/>
      <c r="U30" s="117"/>
      <c r="V30" s="70"/>
      <c r="W30" s="314"/>
      <c r="X30" s="208"/>
      <c r="Y30" s="11"/>
      <c r="Z30" s="259"/>
      <c r="AA30" s="252"/>
      <c r="AB30" s="273"/>
      <c r="AC30" s="259"/>
      <c r="AD30" s="252"/>
      <c r="AE30" s="273"/>
      <c r="AF30" s="259"/>
      <c r="AG30" s="252"/>
      <c r="AH30" s="273"/>
      <c r="AI30" s="259"/>
      <c r="AJ30" s="252"/>
      <c r="AK30" s="273"/>
      <c r="AL30" s="308"/>
      <c r="AM30" s="305"/>
      <c r="AN30" s="309"/>
      <c r="AO30" s="82"/>
      <c r="AP30" s="69"/>
      <c r="AQ30" s="117"/>
      <c r="AR30" s="70"/>
      <c r="AS30" s="315"/>
      <c r="AT30" s="209"/>
      <c r="AU30" s="11"/>
      <c r="AV30" s="259"/>
      <c r="AW30" s="252"/>
      <c r="AX30" s="250"/>
      <c r="AY30" s="248"/>
      <c r="AZ30" s="249"/>
      <c r="BA30" s="250"/>
      <c r="BB30" s="259"/>
      <c r="BC30" s="252"/>
      <c r="BD30" s="250"/>
      <c r="BE30" s="248"/>
      <c r="BF30" s="249"/>
      <c r="BG30" s="250"/>
      <c r="BH30" s="248"/>
      <c r="BI30" s="249"/>
      <c r="BJ30" s="262"/>
      <c r="BK30" s="82"/>
      <c r="BL30" s="69"/>
      <c r="BM30" s="117"/>
      <c r="BN30" s="70"/>
    </row>
    <row r="31" spans="1:66" s="16" customFormat="1" ht="19.5" customHeight="1">
      <c r="A31" s="313"/>
      <c r="B31" s="92"/>
      <c r="C31" s="12"/>
      <c r="D31" s="260"/>
      <c r="E31" s="253"/>
      <c r="F31" s="254"/>
      <c r="G31" s="299"/>
      <c r="H31" s="300"/>
      <c r="I31" s="254"/>
      <c r="J31" s="260"/>
      <c r="K31" s="253"/>
      <c r="L31" s="254"/>
      <c r="M31" s="299"/>
      <c r="N31" s="300"/>
      <c r="O31" s="254"/>
      <c r="P31" s="299"/>
      <c r="Q31" s="300"/>
      <c r="R31" s="263"/>
      <c r="S31" s="76"/>
      <c r="T31" s="76"/>
      <c r="U31" s="117"/>
      <c r="V31" s="69"/>
      <c r="W31" s="314"/>
      <c r="X31" s="208"/>
      <c r="Y31" s="15"/>
      <c r="Z31" s="260"/>
      <c r="AA31" s="253"/>
      <c r="AB31" s="275"/>
      <c r="AC31" s="260"/>
      <c r="AD31" s="253"/>
      <c r="AE31" s="275"/>
      <c r="AF31" s="260"/>
      <c r="AG31" s="253"/>
      <c r="AH31" s="275"/>
      <c r="AI31" s="260"/>
      <c r="AJ31" s="253"/>
      <c r="AK31" s="275"/>
      <c r="AL31" s="310"/>
      <c r="AM31" s="311"/>
      <c r="AN31" s="312"/>
      <c r="AO31" s="304"/>
      <c r="AP31" s="305"/>
      <c r="AQ31" s="305"/>
      <c r="AR31" s="69"/>
      <c r="AS31" s="315"/>
      <c r="AT31" s="209"/>
      <c r="AU31" s="15"/>
      <c r="AV31" s="260"/>
      <c r="AW31" s="253"/>
      <c r="AX31" s="254"/>
      <c r="AY31" s="299"/>
      <c r="AZ31" s="300"/>
      <c r="BA31" s="254"/>
      <c r="BB31" s="260"/>
      <c r="BC31" s="253"/>
      <c r="BD31" s="254"/>
      <c r="BE31" s="299"/>
      <c r="BF31" s="300"/>
      <c r="BG31" s="254"/>
      <c r="BH31" s="299"/>
      <c r="BI31" s="300"/>
      <c r="BJ31" s="263"/>
      <c r="BK31" s="304"/>
      <c r="BL31" s="305"/>
      <c r="BM31" s="249"/>
      <c r="BN31" s="69"/>
    </row>
    <row r="32" spans="1:66" s="16" customFormat="1" ht="33" customHeight="1" thickBot="1">
      <c r="A32" s="313"/>
      <c r="B32" s="92"/>
      <c r="C32" s="17"/>
      <c r="D32" s="10" t="s">
        <v>6</v>
      </c>
      <c r="E32" s="18" t="s">
        <v>24</v>
      </c>
      <c r="F32" s="212" t="s">
        <v>27</v>
      </c>
      <c r="G32" s="19" t="s">
        <v>7</v>
      </c>
      <c r="H32" s="18" t="s">
        <v>5</v>
      </c>
      <c r="I32" s="88" t="s">
        <v>27</v>
      </c>
      <c r="J32" s="10" t="s">
        <v>6</v>
      </c>
      <c r="K32" s="18" t="s">
        <v>24</v>
      </c>
      <c r="L32" s="212" t="s">
        <v>27</v>
      </c>
      <c r="M32" s="81" t="s">
        <v>7</v>
      </c>
      <c r="N32" s="18" t="s">
        <v>5</v>
      </c>
      <c r="O32" s="88" t="s">
        <v>27</v>
      </c>
      <c r="P32" s="81" t="s">
        <v>7</v>
      </c>
      <c r="Q32" s="18" t="s">
        <v>5</v>
      </c>
      <c r="R32" s="86" t="s">
        <v>27</v>
      </c>
      <c r="S32" s="69"/>
      <c r="T32" s="69"/>
      <c r="U32" s="74"/>
      <c r="V32" s="69"/>
      <c r="W32" s="314"/>
      <c r="X32" s="208"/>
      <c r="Y32" s="20"/>
      <c r="Z32" s="10" t="s">
        <v>6</v>
      </c>
      <c r="AA32" s="18" t="s">
        <v>24</v>
      </c>
      <c r="AB32" s="212" t="s">
        <v>27</v>
      </c>
      <c r="AC32" s="19" t="s">
        <v>7</v>
      </c>
      <c r="AD32" s="18" t="s">
        <v>5</v>
      </c>
      <c r="AE32" s="88" t="s">
        <v>27</v>
      </c>
      <c r="AF32" s="10" t="s">
        <v>6</v>
      </c>
      <c r="AG32" s="18" t="s">
        <v>24</v>
      </c>
      <c r="AH32" s="216" t="s">
        <v>27</v>
      </c>
      <c r="AI32" s="81" t="s">
        <v>7</v>
      </c>
      <c r="AJ32" s="18" t="s">
        <v>5</v>
      </c>
      <c r="AK32" s="88" t="s">
        <v>27</v>
      </c>
      <c r="AL32" s="81" t="s">
        <v>7</v>
      </c>
      <c r="AM32" s="18" t="s">
        <v>5</v>
      </c>
      <c r="AN32" s="86" t="s">
        <v>31</v>
      </c>
      <c r="AO32" s="217"/>
      <c r="AP32" s="69"/>
      <c r="AQ32" s="74"/>
      <c r="AR32" s="69"/>
      <c r="AS32" s="315"/>
      <c r="AT32" s="209"/>
      <c r="AU32" s="15"/>
      <c r="AV32" s="10" t="s">
        <v>6</v>
      </c>
      <c r="AW32" s="18" t="s">
        <v>24</v>
      </c>
      <c r="AX32" s="212" t="s">
        <v>27</v>
      </c>
      <c r="AY32" s="19" t="s">
        <v>7</v>
      </c>
      <c r="AZ32" s="18" t="s">
        <v>5</v>
      </c>
      <c r="BA32" s="88" t="s">
        <v>27</v>
      </c>
      <c r="BB32" s="10" t="s">
        <v>6</v>
      </c>
      <c r="BC32" s="18" t="s">
        <v>24</v>
      </c>
      <c r="BD32" s="212" t="s">
        <v>27</v>
      </c>
      <c r="BE32" s="81" t="s">
        <v>7</v>
      </c>
      <c r="BF32" s="18" t="s">
        <v>5</v>
      </c>
      <c r="BG32" s="88" t="s">
        <v>27</v>
      </c>
      <c r="BH32" s="81" t="s">
        <v>7</v>
      </c>
      <c r="BI32" s="18" t="s">
        <v>5</v>
      </c>
      <c r="BJ32" s="86" t="s">
        <v>31</v>
      </c>
      <c r="BK32" s="82"/>
      <c r="BL32" s="69"/>
      <c r="BM32" s="74"/>
      <c r="BN32" s="69"/>
    </row>
    <row r="33" spans="1:66" s="16" customFormat="1" ht="21" customHeight="1" thickBot="1">
      <c r="A33" s="313"/>
      <c r="B33" s="92"/>
      <c r="C33" s="24" t="s">
        <v>11</v>
      </c>
      <c r="D33" s="124">
        <v>23152</v>
      </c>
      <c r="E33" s="151">
        <f>D33/V8*100000</f>
        <v>18.47445319544522</v>
      </c>
      <c r="F33" s="153">
        <f>D33/D8*100</f>
        <v>1.7941111741385136</v>
      </c>
      <c r="G33" s="124">
        <v>15659</v>
      </c>
      <c r="H33" s="168">
        <f>G33/V8*100000</f>
        <v>12.49531196386821</v>
      </c>
      <c r="I33" s="153">
        <f>G33/D8*100</f>
        <v>1.2134583135726928</v>
      </c>
      <c r="J33" s="124">
        <v>24560</v>
      </c>
      <c r="K33" s="169">
        <f>J33/V8*100000</f>
        <v>19.597985939881422</v>
      </c>
      <c r="L33" s="187">
        <f>J33/D8*100</f>
        <v>1.9032209069126595</v>
      </c>
      <c r="M33" s="130">
        <v>13327</v>
      </c>
      <c r="N33" s="153">
        <f>M33/V8*100000</f>
        <v>10.634460855895753</v>
      </c>
      <c r="O33" s="153">
        <f>M33/D8*100</f>
        <v>1.0327453186655136</v>
      </c>
      <c r="P33" s="125">
        <v>1956</v>
      </c>
      <c r="Q33" s="153">
        <f>P33/V8*100000</f>
        <v>1.5608167955377876</v>
      </c>
      <c r="R33" s="188">
        <f>P33/D8*100</f>
        <v>0.15157573672317434</v>
      </c>
      <c r="S33" s="59"/>
      <c r="T33" s="61"/>
      <c r="U33" s="61"/>
      <c r="V33" s="96"/>
      <c r="W33" s="314"/>
      <c r="X33" s="208"/>
      <c r="Y33" s="25" t="s">
        <v>11</v>
      </c>
      <c r="Z33" s="124">
        <v>16202</v>
      </c>
      <c r="AA33" s="151">
        <f>Z33/AR8*100000</f>
        <v>26.550644838831257</v>
      </c>
      <c r="AB33" s="153">
        <f>Z33/Z8*100</f>
        <v>2.4301529757449676</v>
      </c>
      <c r="AC33" s="124">
        <v>10016</v>
      </c>
      <c r="AD33" s="168">
        <f>AC33/AR8*100000</f>
        <v>16.41348344066991</v>
      </c>
      <c r="AE33" s="153">
        <f>AC33/Z8*100</f>
        <v>1.5023091102988269</v>
      </c>
      <c r="AF33" s="124">
        <v>11908</v>
      </c>
      <c r="AG33" s="169">
        <f>AF33/AR8*100000</f>
        <v>19.513953755141504</v>
      </c>
      <c r="AH33" s="187">
        <f>AF33/Z8*100</f>
        <v>1.786091941437543</v>
      </c>
      <c r="AI33" s="130">
        <v>7125</v>
      </c>
      <c r="AJ33" s="153">
        <f>AI33/AR8*100000</f>
        <v>11.675925470724152</v>
      </c>
      <c r="AK33" s="153">
        <f>AI33/Z8*100</f>
        <v>1.0686853445366555</v>
      </c>
      <c r="AL33" s="125">
        <v>1169</v>
      </c>
      <c r="AM33" s="153">
        <f>AL33/AR8*100000</f>
        <v>1.9156711403896893</v>
      </c>
      <c r="AN33" s="188">
        <f>AL33/Z8*100</f>
        <v>0.17533939196678602</v>
      </c>
      <c r="AO33" s="83"/>
      <c r="AP33" s="61"/>
      <c r="AQ33" s="61"/>
      <c r="AR33" s="99"/>
      <c r="AS33" s="315"/>
      <c r="AT33" s="209"/>
      <c r="AU33" s="26" t="s">
        <v>11</v>
      </c>
      <c r="AV33" s="178">
        <v>6950</v>
      </c>
      <c r="AW33" s="151">
        <f>AV33/BN8*100000</f>
        <v>10.809213493631118</v>
      </c>
      <c r="AX33" s="153">
        <f>AV33/AV8*100</f>
        <v>1.1142516797945288</v>
      </c>
      <c r="AY33" s="178">
        <v>5643</v>
      </c>
      <c r="AZ33" s="168">
        <f>AY33/BN8*100000</f>
        <v>8.77645924382164</v>
      </c>
      <c r="BA33" s="153">
        <f>AY33/AV8*100</f>
        <v>0.9047082344000756</v>
      </c>
      <c r="BB33" s="178">
        <v>12652</v>
      </c>
      <c r="BC33" s="169">
        <f>BB33/BN8*100000</f>
        <v>19.677434405959843</v>
      </c>
      <c r="BD33" s="187">
        <f>BB33/AV8*100</f>
        <v>2.028419029174155</v>
      </c>
      <c r="BE33" s="179">
        <v>6202</v>
      </c>
      <c r="BF33" s="153">
        <f>BE33/BN8*100000</f>
        <v>9.645862170863337</v>
      </c>
      <c r="BG33" s="153">
        <f>BE33/AV8*100</f>
        <v>0.9943293407317507</v>
      </c>
      <c r="BH33" s="181">
        <v>787</v>
      </c>
      <c r="BI33" s="153">
        <f>BH33/BN8*100000</f>
        <v>1.2240073409334806</v>
      </c>
      <c r="BJ33" s="188">
        <f>BH33/AV8*100</f>
        <v>0.12617497438824377</v>
      </c>
      <c r="BK33" s="83"/>
      <c r="BL33" s="68"/>
      <c r="BM33" s="68"/>
      <c r="BN33" s="99"/>
    </row>
    <row r="34" spans="1:66" s="16" customFormat="1" ht="21" customHeight="1" thickBot="1">
      <c r="A34" s="313"/>
      <c r="B34" s="92"/>
      <c r="C34" s="24" t="s">
        <v>12</v>
      </c>
      <c r="D34" s="124">
        <v>376</v>
      </c>
      <c r="E34" s="151">
        <f>D34/V9*100000</f>
        <v>18.837675350701403</v>
      </c>
      <c r="F34" s="152">
        <f>D34/D9*100</f>
        <v>1.7094017094017095</v>
      </c>
      <c r="G34" s="124">
        <v>216</v>
      </c>
      <c r="H34" s="168">
        <f>G34/V9*100000</f>
        <v>10.821643286573147</v>
      </c>
      <c r="I34" s="153">
        <f>G34/D9*100</f>
        <v>0.9819967266775778</v>
      </c>
      <c r="J34" s="124">
        <v>418</v>
      </c>
      <c r="K34" s="169">
        <f>J34/V9*100000</f>
        <v>20.94188376753507</v>
      </c>
      <c r="L34" s="164">
        <f>J34/D9*100</f>
        <v>1.900345517366794</v>
      </c>
      <c r="M34" s="130">
        <v>172</v>
      </c>
      <c r="N34" s="153">
        <f>M34/V9*100000</f>
        <v>8.617234468937875</v>
      </c>
      <c r="O34" s="153">
        <f>M34/D9*100</f>
        <v>0.7819603564284415</v>
      </c>
      <c r="P34" s="125">
        <v>29</v>
      </c>
      <c r="Q34" s="153">
        <f>P34/V9*100000</f>
        <v>1.4529058116232465</v>
      </c>
      <c r="R34" s="188">
        <f>P34/D9*100</f>
        <v>0.13184215311874886</v>
      </c>
      <c r="S34" s="59"/>
      <c r="T34" s="61"/>
      <c r="U34" s="61"/>
      <c r="V34" s="97"/>
      <c r="W34" s="314"/>
      <c r="X34" s="208"/>
      <c r="Y34" s="27" t="s">
        <v>12</v>
      </c>
      <c r="Z34" s="124">
        <v>266</v>
      </c>
      <c r="AA34" s="151">
        <f>Z34/AR9*100000</f>
        <v>27.479338842975206</v>
      </c>
      <c r="AB34" s="152">
        <f>Z34/Z9*100</f>
        <v>2.3351768940391535</v>
      </c>
      <c r="AC34" s="124">
        <v>130</v>
      </c>
      <c r="AD34" s="168">
        <f>AC34/AR9*100000</f>
        <v>13.429752066115704</v>
      </c>
      <c r="AE34" s="153">
        <f>AC34/Z9*100</f>
        <v>1.1412518655078572</v>
      </c>
      <c r="AF34" s="124">
        <v>210</v>
      </c>
      <c r="AG34" s="169">
        <f>AF34/AR9*100000</f>
        <v>21.694214876033058</v>
      </c>
      <c r="AH34" s="164">
        <f>AF34/Z9*100</f>
        <v>1.8435607058203844</v>
      </c>
      <c r="AI34" s="130">
        <v>91</v>
      </c>
      <c r="AJ34" s="153">
        <f>AI34/AR9*100000</f>
        <v>9.400826446280991</v>
      </c>
      <c r="AK34" s="153">
        <f>AI34/Z9*100</f>
        <v>0.7988763058554998</v>
      </c>
      <c r="AL34" s="125">
        <v>15</v>
      </c>
      <c r="AM34" s="153">
        <f>AL34/AR9*100000</f>
        <v>1.5495867768595042</v>
      </c>
      <c r="AN34" s="188">
        <f>AL34/Z9*100</f>
        <v>0.13168290755859888</v>
      </c>
      <c r="AO34" s="83"/>
      <c r="AP34" s="61"/>
      <c r="AQ34" s="61"/>
      <c r="AR34" s="99"/>
      <c r="AS34" s="315"/>
      <c r="AT34" s="209"/>
      <c r="AU34" s="28" t="s">
        <v>12</v>
      </c>
      <c r="AV34" s="178">
        <v>110</v>
      </c>
      <c r="AW34" s="151">
        <f>AV34/BN9*100000</f>
        <v>10.700389105058365</v>
      </c>
      <c r="AX34" s="152">
        <f>AV34/AV9*100</f>
        <v>1.0372465818010372</v>
      </c>
      <c r="AY34" s="178">
        <v>86</v>
      </c>
      <c r="AZ34" s="168">
        <f>AY34/BN9*100000</f>
        <v>8.365758754863814</v>
      </c>
      <c r="BA34" s="153">
        <f>AY34/AV9*100</f>
        <v>0.810938236680811</v>
      </c>
      <c r="BB34" s="178">
        <v>208</v>
      </c>
      <c r="BC34" s="169">
        <f>BB34/BN9*100000</f>
        <v>20.233463035019454</v>
      </c>
      <c r="BD34" s="164">
        <f>BB34/AV9*100</f>
        <v>1.9613389910419614</v>
      </c>
      <c r="BE34" s="179">
        <v>81</v>
      </c>
      <c r="BF34" s="153">
        <f>BE34/BN9*100000</f>
        <v>7.879377431906614</v>
      </c>
      <c r="BG34" s="153">
        <f>BE34/AV9*100</f>
        <v>0.7637906647807639</v>
      </c>
      <c r="BH34" s="181">
        <v>14</v>
      </c>
      <c r="BI34" s="153">
        <f>BH34/BN9*100000</f>
        <v>1.3618677042801557</v>
      </c>
      <c r="BJ34" s="188">
        <f>BH34/AV9*100</f>
        <v>0.132013201320132</v>
      </c>
      <c r="BK34" s="83"/>
      <c r="BL34" s="68"/>
      <c r="BM34" s="68"/>
      <c r="BN34" s="65"/>
    </row>
    <row r="35" spans="1:66" s="16" customFormat="1" ht="21" customHeight="1" thickBot="1">
      <c r="A35" s="313"/>
      <c r="B35" s="92"/>
      <c r="C35" s="29" t="s">
        <v>19</v>
      </c>
      <c r="D35" s="125">
        <f>SUM(D36:D37)</f>
        <v>30</v>
      </c>
      <c r="E35" s="153">
        <f>D35/V10*100000</f>
        <v>23.084736372310626</v>
      </c>
      <c r="F35" s="153">
        <f>D35/D10*100</f>
        <v>1.7142857142857144</v>
      </c>
      <c r="G35" s="125">
        <f>SUM(G36:G37)</f>
        <v>17</v>
      </c>
      <c r="H35" s="168">
        <f>G35/V10*100000</f>
        <v>13.081350610976022</v>
      </c>
      <c r="I35" s="153">
        <f>G35/D10*100</f>
        <v>0.9714285714285713</v>
      </c>
      <c r="J35" s="125">
        <f>SUM(J36:J37)</f>
        <v>30</v>
      </c>
      <c r="K35" s="164">
        <f>J35/V10*100000</f>
        <v>23.084736372310626</v>
      </c>
      <c r="L35" s="164">
        <f>J35/D10*100</f>
        <v>1.7142857142857144</v>
      </c>
      <c r="M35" s="130">
        <f>SUM(M36:M37)</f>
        <v>15</v>
      </c>
      <c r="N35" s="153">
        <f>M35/V10*100000</f>
        <v>11.542368186155313</v>
      </c>
      <c r="O35" s="153">
        <f>M35/D10*100</f>
        <v>0.8571428571428572</v>
      </c>
      <c r="P35" s="219">
        <f>SUM(P36:P37)</f>
        <v>0</v>
      </c>
      <c r="Q35" s="220">
        <f>P35/V10*100000</f>
        <v>0</v>
      </c>
      <c r="R35" s="221">
        <f>P35/D10*100</f>
        <v>0</v>
      </c>
      <c r="S35" s="59"/>
      <c r="T35" s="61"/>
      <c r="U35" s="61"/>
      <c r="V35" s="98"/>
      <c r="W35" s="314"/>
      <c r="X35" s="208"/>
      <c r="Y35" s="71" t="s">
        <v>13</v>
      </c>
      <c r="Z35" s="125">
        <f>SUM(Z36:Z37)</f>
        <v>25</v>
      </c>
      <c r="AA35" s="153">
        <f>Z35/AR10*100000</f>
        <v>39.66554016532597</v>
      </c>
      <c r="AB35" s="153">
        <f>Z35/Z10*100</f>
        <v>2.828054298642534</v>
      </c>
      <c r="AC35" s="125">
        <f>SUM(AC36:AC37)</f>
        <v>13</v>
      </c>
      <c r="AD35" s="168">
        <f>AC35/AR10*100000</f>
        <v>20.626080885969508</v>
      </c>
      <c r="AE35" s="153">
        <f>AC35/Z10*100</f>
        <v>1.4705882352941175</v>
      </c>
      <c r="AF35" s="125">
        <f>SUM(AF36:AF37)</f>
        <v>15</v>
      </c>
      <c r="AG35" s="164">
        <f>AF35/AR10*100000</f>
        <v>23.799324099195584</v>
      </c>
      <c r="AH35" s="164">
        <f>AF35/Z10*100</f>
        <v>1.6968325791855203</v>
      </c>
      <c r="AI35" s="130">
        <f>SUM(AI36:AI37)</f>
        <v>9</v>
      </c>
      <c r="AJ35" s="153">
        <f>AI35/AR10*100000</f>
        <v>14.279594459517348</v>
      </c>
      <c r="AK35" s="153">
        <f>AI35/Z10*100</f>
        <v>1.0180995475113122</v>
      </c>
      <c r="AL35" s="226">
        <f>SUM(AL36:AL37)</f>
        <v>0</v>
      </c>
      <c r="AM35" s="227">
        <f>AL35/AR10*100000</f>
        <v>0</v>
      </c>
      <c r="AN35" s="228">
        <f>AL35/Z10*100</f>
        <v>0</v>
      </c>
      <c r="AO35" s="84"/>
      <c r="AP35" s="61"/>
      <c r="AQ35" s="61"/>
      <c r="AR35" s="65"/>
      <c r="AS35" s="315"/>
      <c r="AT35" s="209"/>
      <c r="AU35" s="30" t="s">
        <v>20</v>
      </c>
      <c r="AV35" s="181">
        <f>SUM(AV36:AV37)</f>
        <v>5</v>
      </c>
      <c r="AW35" s="153">
        <f>AV35/BN10*100000</f>
        <v>7.47060317650047</v>
      </c>
      <c r="AX35" s="153">
        <f>AV35/AV10*100</f>
        <v>0.5773672055427251</v>
      </c>
      <c r="AY35" s="181">
        <f>SUM(AY36:AY37)</f>
        <v>4</v>
      </c>
      <c r="AZ35" s="168">
        <f>AY35/BN10*100000</f>
        <v>5.976482541200377</v>
      </c>
      <c r="BA35" s="153">
        <f>AY35/AV10*100</f>
        <v>0.4618937644341801</v>
      </c>
      <c r="BB35" s="181">
        <f>SUM(BB36:BB37)</f>
        <v>15</v>
      </c>
      <c r="BC35" s="164">
        <f>BB35/BN10*100000</f>
        <v>22.411809529501415</v>
      </c>
      <c r="BD35" s="164">
        <f>BB35/AV10*100</f>
        <v>1.7321016166281753</v>
      </c>
      <c r="BE35" s="179">
        <f>SUM(BE36:BE37)</f>
        <v>6</v>
      </c>
      <c r="BF35" s="153">
        <f>BE35/BN10*100000</f>
        <v>8.964723811800566</v>
      </c>
      <c r="BG35" s="153">
        <f>BE35/AV10*100</f>
        <v>0.6928406466512702</v>
      </c>
      <c r="BH35" s="226">
        <f>SUM(BH36:BH37)</f>
        <v>0</v>
      </c>
      <c r="BI35" s="227">
        <f>BH35/BN10*100000</f>
        <v>0</v>
      </c>
      <c r="BJ35" s="228">
        <f>BH35/AV10*100</f>
        <v>0</v>
      </c>
      <c r="BK35" s="84"/>
      <c r="BL35" s="68"/>
      <c r="BM35" s="68"/>
      <c r="BN35" s="65"/>
    </row>
    <row r="36" spans="1:66" s="16" customFormat="1" ht="21" customHeight="1">
      <c r="A36" s="313"/>
      <c r="B36" s="92"/>
      <c r="C36" s="32" t="s">
        <v>14</v>
      </c>
      <c r="D36" s="124">
        <v>17</v>
      </c>
      <c r="E36" s="154">
        <f>D36/V11*100000</f>
        <v>21.55090450413904</v>
      </c>
      <c r="F36" s="154">
        <f>D36/D11*100</f>
        <v>1.66015625</v>
      </c>
      <c r="G36" s="124">
        <v>8</v>
      </c>
      <c r="H36" s="171">
        <f>G36/V11*100000</f>
        <v>10.141602119594843</v>
      </c>
      <c r="I36" s="154">
        <f>G36/D11*100</f>
        <v>0.78125</v>
      </c>
      <c r="J36" s="124">
        <v>18</v>
      </c>
      <c r="K36" s="172">
        <f>J36/V11*100000</f>
        <v>22.818604769088395</v>
      </c>
      <c r="L36" s="172">
        <f>J36/D11*100</f>
        <v>1.7578125</v>
      </c>
      <c r="M36" s="131">
        <v>12</v>
      </c>
      <c r="N36" s="154">
        <f>M36/V11*100000</f>
        <v>15.212403179392265</v>
      </c>
      <c r="O36" s="154">
        <f>M36/D11*100</f>
        <v>1.171875</v>
      </c>
      <c r="P36" s="222">
        <v>0</v>
      </c>
      <c r="Q36" s="223">
        <f>P36/V11*100000</f>
        <v>0</v>
      </c>
      <c r="R36" s="224">
        <f>P36/D11*100</f>
        <v>0</v>
      </c>
      <c r="S36" s="59"/>
      <c r="T36" s="61"/>
      <c r="U36" s="61"/>
      <c r="V36" s="96"/>
      <c r="W36" s="314"/>
      <c r="X36" s="208"/>
      <c r="Y36" s="33" t="s">
        <v>14</v>
      </c>
      <c r="Z36" s="124">
        <v>15</v>
      </c>
      <c r="AA36" s="154">
        <f>Z36/AR11*100000</f>
        <v>39.1093497418783</v>
      </c>
      <c r="AB36" s="154">
        <f>Z36/Z11*100</f>
        <v>3.006012024048096</v>
      </c>
      <c r="AC36" s="124">
        <v>5</v>
      </c>
      <c r="AD36" s="171">
        <f>AC36/AR11*100000</f>
        <v>13.03644991395943</v>
      </c>
      <c r="AE36" s="154">
        <f>AC36/Z11*100</f>
        <v>1.002004008016032</v>
      </c>
      <c r="AF36" s="124">
        <v>9</v>
      </c>
      <c r="AG36" s="172">
        <f>AF36/AR11*100000</f>
        <v>23.465609845126977</v>
      </c>
      <c r="AH36" s="172">
        <f>AF36/Z11*100</f>
        <v>1.8036072144288577</v>
      </c>
      <c r="AI36" s="131">
        <v>6</v>
      </c>
      <c r="AJ36" s="154">
        <f>AI36/AR11*100000</f>
        <v>15.643739896751315</v>
      </c>
      <c r="AK36" s="154">
        <f>AI36/Z11*100</f>
        <v>1.2024048096192386</v>
      </c>
      <c r="AL36" s="229">
        <v>0</v>
      </c>
      <c r="AM36" s="230">
        <f>AL36/AR11*100000</f>
        <v>0</v>
      </c>
      <c r="AN36" s="231">
        <f>AL36/Z11*100</f>
        <v>0</v>
      </c>
      <c r="AO36" s="85"/>
      <c r="AP36" s="61"/>
      <c r="AQ36" s="61"/>
      <c r="AR36" s="65"/>
      <c r="AS36" s="315"/>
      <c r="AT36" s="209"/>
      <c r="AU36" s="34" t="s">
        <v>14</v>
      </c>
      <c r="AV36" s="178">
        <v>2</v>
      </c>
      <c r="AW36" s="154">
        <f>AV36/BN11*100000</f>
        <v>4.934738088775938</v>
      </c>
      <c r="AX36" s="154">
        <f>AV36/AV11*100</f>
        <v>0.38095238095238093</v>
      </c>
      <c r="AY36" s="178">
        <v>3</v>
      </c>
      <c r="AZ36" s="171">
        <f>AY36/BN11*100000</f>
        <v>7.402107133163907</v>
      </c>
      <c r="BA36" s="154">
        <f>AY36/AV11*100</f>
        <v>0.5714285714285714</v>
      </c>
      <c r="BB36" s="178">
        <v>9</v>
      </c>
      <c r="BC36" s="172">
        <f>BB36/BN11*100000</f>
        <v>22.20632139949172</v>
      </c>
      <c r="BD36" s="172">
        <f>BB36/AV11*100</f>
        <v>1.7142857142857144</v>
      </c>
      <c r="BE36" s="183">
        <v>6</v>
      </c>
      <c r="BF36" s="154">
        <f>BE36/BN11*100000</f>
        <v>14.804214266327813</v>
      </c>
      <c r="BG36" s="154">
        <f>BE36/AV11*100</f>
        <v>1.1428571428571428</v>
      </c>
      <c r="BH36" s="234">
        <v>0</v>
      </c>
      <c r="BI36" s="230">
        <f>BH36/BN11*100000</f>
        <v>0</v>
      </c>
      <c r="BJ36" s="231">
        <f>BH36/AV11*100</f>
        <v>0</v>
      </c>
      <c r="BK36" s="85"/>
      <c r="BL36" s="68"/>
      <c r="BM36" s="68"/>
      <c r="BN36" s="65"/>
    </row>
    <row r="37" spans="1:66" s="16" customFormat="1" ht="21" customHeight="1" thickBot="1">
      <c r="A37" s="313"/>
      <c r="B37" s="92"/>
      <c r="C37" s="35" t="s">
        <v>15</v>
      </c>
      <c r="D37" s="126">
        <v>13</v>
      </c>
      <c r="E37" s="155">
        <f>D37/V12*100000</f>
        <v>25.453762261860472</v>
      </c>
      <c r="F37" s="155">
        <f>D37/D12*100</f>
        <v>1.790633608815427</v>
      </c>
      <c r="G37" s="126">
        <v>9</v>
      </c>
      <c r="H37" s="175">
        <f>G37/V12*100000</f>
        <v>17.62183541205725</v>
      </c>
      <c r="I37" s="155">
        <f>G37/D12*100</f>
        <v>1.2396694214876034</v>
      </c>
      <c r="J37" s="126">
        <v>12</v>
      </c>
      <c r="K37" s="176">
        <f>J37/V12*100000</f>
        <v>23.49578054940967</v>
      </c>
      <c r="L37" s="176">
        <f>J37/D12*100</f>
        <v>1.6528925619834711</v>
      </c>
      <c r="M37" s="132">
        <v>3</v>
      </c>
      <c r="N37" s="155">
        <f>M37/V12*100000</f>
        <v>5.873945137352417</v>
      </c>
      <c r="O37" s="155">
        <f>M37/D12*100</f>
        <v>0.4132231404958678</v>
      </c>
      <c r="P37" s="225">
        <v>0</v>
      </c>
      <c r="Q37" s="223">
        <f>P37/V12*100000</f>
        <v>0</v>
      </c>
      <c r="R37" s="224">
        <f>P37/D12*100</f>
        <v>0</v>
      </c>
      <c r="S37" s="87"/>
      <c r="T37" s="61"/>
      <c r="U37" s="61"/>
      <c r="V37" s="62"/>
      <c r="W37" s="314"/>
      <c r="X37" s="208"/>
      <c r="Y37" s="36" t="s">
        <v>15</v>
      </c>
      <c r="Z37" s="126">
        <v>10</v>
      </c>
      <c r="AA37" s="155">
        <f>Z37/AR12*100000</f>
        <v>40.53013415474405</v>
      </c>
      <c r="AB37" s="155">
        <f>Z37/Z12*100</f>
        <v>2.5974025974025974</v>
      </c>
      <c r="AC37" s="126">
        <v>8</v>
      </c>
      <c r="AD37" s="175">
        <f>AC37/AR12*100000</f>
        <v>32.42410732379524</v>
      </c>
      <c r="AE37" s="155">
        <f>AC37/Z12*100</f>
        <v>2.0779220779220777</v>
      </c>
      <c r="AF37" s="126">
        <v>6</v>
      </c>
      <c r="AG37" s="176">
        <f>AF37/AR12*100000</f>
        <v>24.31808049284643</v>
      </c>
      <c r="AH37" s="176">
        <f>AF37/Z12*100</f>
        <v>1.5584415584415585</v>
      </c>
      <c r="AI37" s="146">
        <v>3</v>
      </c>
      <c r="AJ37" s="155">
        <f>AI37/AR12*100000</f>
        <v>12.159040246423215</v>
      </c>
      <c r="AK37" s="157" t="s">
        <v>50</v>
      </c>
      <c r="AL37" s="232">
        <v>0</v>
      </c>
      <c r="AM37" s="233">
        <f>AL37/AR12*100000</f>
        <v>0</v>
      </c>
      <c r="AN37" s="232" t="s">
        <v>49</v>
      </c>
      <c r="AO37" s="85"/>
      <c r="AP37" s="61"/>
      <c r="AQ37" s="61"/>
      <c r="AR37" s="65"/>
      <c r="AS37" s="315"/>
      <c r="AT37" s="209"/>
      <c r="AU37" s="37" t="s">
        <v>15</v>
      </c>
      <c r="AV37" s="184">
        <v>3</v>
      </c>
      <c r="AW37" s="155">
        <f>AV37/BN12*100000</f>
        <v>11.363636363636363</v>
      </c>
      <c r="AX37" s="155">
        <f>AV37/AV12*100</f>
        <v>0.8797653958944283</v>
      </c>
      <c r="AY37" s="184">
        <v>1</v>
      </c>
      <c r="AZ37" s="175">
        <f>AY37/BN12*100000</f>
        <v>3.787878787878788</v>
      </c>
      <c r="BA37" s="155">
        <f>AY37/AV12*100</f>
        <v>0.2932551319648094</v>
      </c>
      <c r="BB37" s="184">
        <v>6</v>
      </c>
      <c r="BC37" s="176">
        <f>BB37/BN12*100000</f>
        <v>22.727272727272727</v>
      </c>
      <c r="BD37" s="176">
        <f>BB37/AV12*100</f>
        <v>1.7595307917888565</v>
      </c>
      <c r="BE37" s="233">
        <v>0</v>
      </c>
      <c r="BF37" s="233">
        <f>BE37/BN12*100000</f>
        <v>0</v>
      </c>
      <c r="BG37" s="233">
        <f>BE37/AV12*100</f>
        <v>0</v>
      </c>
      <c r="BH37" s="235">
        <v>0</v>
      </c>
      <c r="BI37" s="230">
        <f>BH37/BN12*100000</f>
        <v>0</v>
      </c>
      <c r="BJ37" s="231">
        <f>BH37/AV12*100</f>
        <v>0</v>
      </c>
      <c r="BK37" s="85"/>
      <c r="BL37" s="68"/>
      <c r="BM37" s="68"/>
      <c r="BN37" s="65"/>
    </row>
    <row r="38" spans="1:65" ht="14.25" customHeight="1">
      <c r="A38" s="313"/>
      <c r="B38" s="92"/>
      <c r="C38" s="236" t="s">
        <v>45</v>
      </c>
      <c r="D38" s="236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8"/>
      <c r="T38" s="238"/>
      <c r="U38" s="238"/>
      <c r="V38" s="94"/>
      <c r="W38" s="314"/>
      <c r="X38" s="208"/>
      <c r="Y38" s="239" t="s">
        <v>46</v>
      </c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94"/>
      <c r="AS38" s="315"/>
      <c r="AT38" s="209"/>
      <c r="AU38" s="236" t="s">
        <v>46</v>
      </c>
      <c r="AV38" s="236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8"/>
      <c r="BL38" s="238"/>
      <c r="BM38" s="238"/>
    </row>
    <row r="39" spans="1:65" ht="17.25" customHeight="1">
      <c r="A39" s="313"/>
      <c r="B39" s="92"/>
      <c r="C39" s="239" t="s">
        <v>56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94"/>
      <c r="T39" s="94"/>
      <c r="U39" s="94"/>
      <c r="W39" s="314"/>
      <c r="X39" s="208"/>
      <c r="Y39" s="239" t="s">
        <v>57</v>
      </c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94"/>
      <c r="AO39" s="94"/>
      <c r="AP39" s="94"/>
      <c r="AQ39" s="94"/>
      <c r="AR39" s="94"/>
      <c r="AS39" s="315"/>
      <c r="AT39" s="209"/>
      <c r="AU39" s="239" t="s">
        <v>58</v>
      </c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94"/>
      <c r="BK39" s="94"/>
      <c r="BL39" s="94"/>
      <c r="BM39" s="94"/>
    </row>
    <row r="40" spans="1:62" ht="17.25" customHeight="1">
      <c r="A40" s="313"/>
      <c r="B40" s="92"/>
      <c r="C40" s="240" t="s">
        <v>28</v>
      </c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W40" s="314"/>
      <c r="X40" s="208"/>
      <c r="Y40" s="240" t="s">
        <v>28</v>
      </c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S40" s="315"/>
      <c r="AT40" s="209"/>
      <c r="AU40" s="240" t="s">
        <v>28</v>
      </c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</row>
    <row r="41" spans="1:46" ht="9" customHeight="1">
      <c r="A41" s="313"/>
      <c r="B41" s="92"/>
      <c r="C41" s="1"/>
      <c r="D41" s="1"/>
      <c r="E41" s="1"/>
      <c r="F41" s="1"/>
      <c r="G41" s="1"/>
      <c r="H41" s="1"/>
      <c r="I41" s="1"/>
      <c r="J41" s="1"/>
      <c r="K41" s="1"/>
      <c r="L41" s="1"/>
      <c r="W41" s="314"/>
      <c r="X41" s="208"/>
      <c r="AS41" s="315"/>
      <c r="AT41" s="209"/>
    </row>
    <row r="42" spans="1:46" ht="9" customHeight="1">
      <c r="A42" s="313"/>
      <c r="B42" s="92"/>
      <c r="W42" s="314"/>
      <c r="X42" s="208"/>
      <c r="AS42" s="315"/>
      <c r="AT42" s="209"/>
    </row>
    <row r="43" spans="1:46" ht="9" customHeight="1">
      <c r="A43" s="313"/>
      <c r="B43" s="92"/>
      <c r="W43" s="314"/>
      <c r="X43" s="208"/>
      <c r="AS43" s="315"/>
      <c r="AT43" s="209"/>
    </row>
    <row r="44" spans="1:46" ht="9" customHeight="1">
      <c r="A44" s="313"/>
      <c r="B44" s="92"/>
      <c r="W44" s="314"/>
      <c r="X44" s="208"/>
      <c r="AS44" s="315"/>
      <c r="AT44" s="209"/>
    </row>
    <row r="45" spans="1:65" ht="24" customHeight="1">
      <c r="A45" s="313"/>
      <c r="B45" s="92"/>
      <c r="C45" s="293" t="s">
        <v>59</v>
      </c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4"/>
      <c r="W45" s="314"/>
      <c r="X45" s="208"/>
      <c r="Y45" s="271" t="s">
        <v>60</v>
      </c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S45" s="315"/>
      <c r="AT45" s="209"/>
      <c r="AU45" s="271" t="s">
        <v>61</v>
      </c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</row>
    <row r="46" spans="25:46" ht="9" customHeight="1">
      <c r="Y46" s="92"/>
      <c r="AS46" s="91"/>
      <c r="AT46" s="91"/>
    </row>
    <row r="47" ht="9" customHeight="1">
      <c r="Y47" s="92"/>
    </row>
    <row r="48" ht="9" customHeight="1">
      <c r="Y48" s="92"/>
    </row>
    <row r="49" spans="3:25" ht="30" customHeight="1">
      <c r="C49" s="57" t="s">
        <v>52</v>
      </c>
      <c r="Y49" s="92"/>
    </row>
    <row r="50" ht="9" customHeight="1">
      <c r="Y50" s="92"/>
    </row>
    <row r="51" ht="9" customHeight="1">
      <c r="Y51" s="92"/>
    </row>
    <row r="52" ht="9" customHeight="1">
      <c r="Y52" s="92"/>
    </row>
    <row r="53" ht="9" customHeight="1">
      <c r="Y53" s="92"/>
    </row>
    <row r="54" ht="9" customHeight="1">
      <c r="Y54" s="92"/>
    </row>
    <row r="55" ht="9" customHeight="1">
      <c r="Y55" s="92"/>
    </row>
    <row r="56" ht="9" customHeight="1">
      <c r="Y56" s="92"/>
    </row>
    <row r="57" ht="9" customHeight="1">
      <c r="Y57" s="92"/>
    </row>
    <row r="58" ht="9" customHeight="1">
      <c r="Y58" s="92"/>
    </row>
    <row r="59" ht="9" customHeight="1">
      <c r="Y59" s="92"/>
    </row>
    <row r="60" ht="9" customHeight="1">
      <c r="Y60" s="92"/>
    </row>
    <row r="61" ht="9" customHeight="1">
      <c r="Y61" s="92"/>
    </row>
    <row r="62" ht="9" customHeight="1">
      <c r="Y62" s="92"/>
    </row>
    <row r="63" ht="9" customHeight="1">
      <c r="Y63" s="92"/>
    </row>
    <row r="64" ht="9" customHeight="1">
      <c r="Y64" s="92"/>
    </row>
    <row r="65" ht="9" customHeight="1">
      <c r="Y65" s="92"/>
    </row>
    <row r="66" ht="9" customHeight="1">
      <c r="Y66" s="92"/>
    </row>
    <row r="67" ht="9" customHeight="1">
      <c r="Y67" s="92"/>
    </row>
    <row r="68" ht="9" customHeight="1">
      <c r="Y68" s="92"/>
    </row>
    <row r="69" ht="9" customHeight="1">
      <c r="Y69" s="92"/>
    </row>
    <row r="70" ht="9" customHeight="1">
      <c r="Y70" s="92"/>
    </row>
    <row r="71" ht="9" customHeight="1">
      <c r="Y71" s="92"/>
    </row>
    <row r="72" ht="9" customHeight="1">
      <c r="Y72" s="92"/>
    </row>
    <row r="73" ht="9" customHeight="1">
      <c r="Y73" s="92"/>
    </row>
    <row r="74" ht="9" customHeight="1">
      <c r="Y74" s="92"/>
    </row>
    <row r="75" ht="9" customHeight="1">
      <c r="Y75" s="92"/>
    </row>
    <row r="76" ht="9" customHeight="1">
      <c r="Y76" s="92"/>
    </row>
    <row r="77" ht="9" customHeight="1">
      <c r="Y77" s="92"/>
    </row>
    <row r="78" ht="9" customHeight="1">
      <c r="Y78" s="92"/>
    </row>
    <row r="79" ht="9" customHeight="1">
      <c r="Y79" s="92"/>
    </row>
    <row r="80" ht="9" customHeight="1">
      <c r="Y80" s="92"/>
    </row>
    <row r="81" ht="9" customHeight="1">
      <c r="Y81" s="92"/>
    </row>
    <row r="82" ht="9" customHeight="1">
      <c r="Y82" s="92"/>
    </row>
    <row r="83" ht="9" customHeight="1">
      <c r="Y83" s="92"/>
    </row>
    <row r="84" ht="9" customHeight="1">
      <c r="Y84" s="92"/>
    </row>
    <row r="85" ht="9" customHeight="1">
      <c r="Y85" s="92"/>
    </row>
    <row r="86" ht="9" customHeight="1">
      <c r="Y86" s="92"/>
    </row>
    <row r="87" ht="9" customHeight="1">
      <c r="Y87" s="92"/>
    </row>
    <row r="88" ht="9" customHeight="1">
      <c r="Y88" s="92"/>
    </row>
    <row r="89" ht="9" customHeight="1">
      <c r="Y89" s="92"/>
    </row>
  </sheetData>
  <sheetProtection/>
  <mergeCells count="72">
    <mergeCell ref="A1:A45"/>
    <mergeCell ref="W1:W45"/>
    <mergeCell ref="AS1:AS45"/>
    <mergeCell ref="BK31:BM31"/>
    <mergeCell ref="G18:I18"/>
    <mergeCell ref="J18:L18"/>
    <mergeCell ref="G29:I31"/>
    <mergeCell ref="AC18:AE18"/>
    <mergeCell ref="AF18:AH18"/>
    <mergeCell ref="AY18:BA18"/>
    <mergeCell ref="BB18:BD18"/>
    <mergeCell ref="AY29:BA31"/>
    <mergeCell ref="AO31:AQ31"/>
    <mergeCell ref="AI29:AK31"/>
    <mergeCell ref="AL29:AN31"/>
    <mergeCell ref="BE29:BG31"/>
    <mergeCell ref="D16:L17"/>
    <mergeCell ref="J29:L31"/>
    <mergeCell ref="M29:O31"/>
    <mergeCell ref="P29:R31"/>
    <mergeCell ref="Z16:AH17"/>
    <mergeCell ref="AF29:AH31"/>
    <mergeCell ref="D29:F31"/>
    <mergeCell ref="AU45:BM45"/>
    <mergeCell ref="BE16:BG18"/>
    <mergeCell ref="BH16:BJ18"/>
    <mergeCell ref="BK16:BM18"/>
    <mergeCell ref="C45:V45"/>
    <mergeCell ref="BK6:BM6"/>
    <mergeCell ref="BH6:BJ6"/>
    <mergeCell ref="AI6:AK6"/>
    <mergeCell ref="BH29:BJ31"/>
    <mergeCell ref="AC29:AE31"/>
    <mergeCell ref="BE6:BG6"/>
    <mergeCell ref="AO16:AQ18"/>
    <mergeCell ref="AL16:AN18"/>
    <mergeCell ref="BB29:BD31"/>
    <mergeCell ref="AV29:AX31"/>
    <mergeCell ref="C2:J2"/>
    <mergeCell ref="J4:T5"/>
    <mergeCell ref="AV4:AX6"/>
    <mergeCell ref="AF4:AQ5"/>
    <mergeCell ref="AL6:AN6"/>
    <mergeCell ref="U4:U5"/>
    <mergeCell ref="G4:I6"/>
    <mergeCell ref="Y45:AQ45"/>
    <mergeCell ref="Z4:AB6"/>
    <mergeCell ref="AC4:AE6"/>
    <mergeCell ref="AI16:AK18"/>
    <mergeCell ref="C27:U27"/>
    <mergeCell ref="M6:O6"/>
    <mergeCell ref="D4:F6"/>
    <mergeCell ref="Z29:AB31"/>
    <mergeCell ref="J6:L6"/>
    <mergeCell ref="AV16:BD17"/>
    <mergeCell ref="M16:O18"/>
    <mergeCell ref="P6:R6"/>
    <mergeCell ref="S6:U6"/>
    <mergeCell ref="P16:R18"/>
    <mergeCell ref="S16:U18"/>
    <mergeCell ref="AY4:BA6"/>
    <mergeCell ref="BB4:BM5"/>
    <mergeCell ref="AO6:AQ6"/>
    <mergeCell ref="C38:U38"/>
    <mergeCell ref="Y38:AQ38"/>
    <mergeCell ref="AU38:BM38"/>
    <mergeCell ref="C40:R40"/>
    <mergeCell ref="Y40:AN40"/>
    <mergeCell ref="AU40:BJ40"/>
    <mergeCell ref="C39:R39"/>
    <mergeCell ref="Y39:AM39"/>
    <mergeCell ref="AU39:BI39"/>
  </mergeCells>
  <printOptions/>
  <pageMargins left="0.2" right="0.2362204724409449" top="0.7480314960629921" bottom="0.7480314960629921" header="0.31496062992125984" footer="0.31496062992125984"/>
  <pageSetup horizontalDpi="600" verticalDpi="600" orientation="landscape" paperSize="9" scale="69" r:id="rId1"/>
  <headerFooter alignWithMargins="0">
    <oddFooter>&amp;C&amp;12
</oddFooter>
  </headerFooter>
  <colBreaks count="2" manualBreakCount="2">
    <brk id="21" max="44" man="1"/>
    <brk id="4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主要死因別死亡数・率（総数・男・女）</dc:title>
  <dc:subject/>
  <dc:creator>岐阜県</dc:creator>
  <cp:keywords/>
  <dc:description/>
  <cp:lastModifiedBy>Gifu</cp:lastModifiedBy>
  <cp:lastPrinted>2017-01-13T08:14:39Z</cp:lastPrinted>
  <dcterms:created xsi:type="dcterms:W3CDTF">2004-12-20T04:45:19Z</dcterms:created>
  <dcterms:modified xsi:type="dcterms:W3CDTF">2017-03-09T23:48:02Z</dcterms:modified>
  <cp:category/>
  <cp:version/>
  <cp:contentType/>
  <cp:contentStatus/>
  <cp:revision>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976662890</vt:i4>
  </property>
  <property fmtid="{D5CDD505-2E9C-101B-9397-08002B2CF9AE}" pid="3" name="_EmailSubject">
    <vt:lpwstr>RE: </vt:lpwstr>
  </property>
  <property fmtid="{D5CDD505-2E9C-101B-9397-08002B2CF9AE}" pid="4" name="_AuthorEmail">
    <vt:lpwstr>sugiyama-yoshiko@pref.gifu.lg.jp</vt:lpwstr>
  </property>
  <property fmtid="{D5CDD505-2E9C-101B-9397-08002B2CF9AE}" pid="5" name="_AuthorEmailDisplayName">
    <vt:lpwstr>杉山 世志子</vt:lpwstr>
  </property>
  <property fmtid="{D5CDD505-2E9C-101B-9397-08002B2CF9AE}" pid="6" name="_PreviousAdHocReviewCycleID">
    <vt:i4>-1141122026</vt:i4>
  </property>
  <property fmtid="{D5CDD505-2E9C-101B-9397-08002B2CF9AE}" pid="7" name="_ReviewingToolsShownOnce">
    <vt:lpwstr/>
  </property>
</Properties>
</file>