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9375" activeTab="0"/>
  </bookViews>
  <sheets>
    <sheet name="T1-1、2" sheetId="1" r:id="rId1"/>
    <sheet name="T3" sheetId="2" r:id="rId2"/>
  </sheets>
  <definedNames>
    <definedName name="_xlnm.Print_Area" localSheetId="0">'T1-1、2'!$A$1:$I$32</definedName>
    <definedName name="_xlnm.Print_Area" localSheetId="1">'T3'!$A$1:$I$68</definedName>
  </definedNames>
  <calcPr fullCalcOnLoad="1"/>
</workbook>
</file>

<file path=xl/sharedStrings.xml><?xml version="1.0" encoding="utf-8"?>
<sst xmlns="http://schemas.openxmlformats.org/spreadsheetml/2006/main" count="144" uniqueCount="87">
  <si>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</si>
  <si>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</si>
  <si>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</si>
  <si>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</si>
  <si>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</si>
  <si>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</si>
  <si>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</si>
  <si>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</si>
  <si>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</si>
  <si>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</si>
  <si>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</si>
  <si>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</si>
  <si>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</si>
  <si>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</si>
  <si>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</si>
  <si>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</si>
  <si>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</si>
  <si>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</si>
  <si>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</si>
  <si>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</si>
  <si>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</si>
  <si>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</si>
  <si>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</si>
  <si>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</si>
  <si>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</si>
  <si>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</si>
  <si>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</si>
  <si>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</si>
  <si>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</si>
  <si>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</si>
  <si>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</si>
  <si>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</si>
  <si>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</si>
  <si>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</si>
  <si>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</si>
  <si>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</si>
  <si>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</si>
  <si>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</si>
  <si>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</si>
  <si>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</si>
  <si>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</si>
  <si>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</si>
  <si>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</si>
  <si>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</si>
  <si>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</si>
  <si>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</si>
  <si>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平成20年</t>
  </si>
  <si>
    <t>平成21年</t>
  </si>
  <si>
    <t>３ 世帯数・人口及び面積（Ｔ１－１)</t>
  </si>
  <si>
    <t>４ 年齢３区分別人口及び率（Ｔ１－２）</t>
  </si>
  <si>
    <t>平成22年</t>
  </si>
  <si>
    <t>平成23年</t>
  </si>
  <si>
    <t>全　　　国</t>
  </si>
  <si>
    <t>平成24年</t>
  </si>
  <si>
    <t>平成24年</t>
  </si>
  <si>
    <t>平成12年</t>
  </si>
  <si>
    <t>平成17年</t>
  </si>
  <si>
    <t>175,2</t>
  </si>
  <si>
    <t>付知町</t>
  </si>
  <si>
    <t>福岡町</t>
  </si>
  <si>
    <t>蛭川村</t>
  </si>
  <si>
    <t>岩村町</t>
  </si>
  <si>
    <t>山岡町</t>
  </si>
  <si>
    <t>明知町</t>
  </si>
  <si>
    <t>串原村</t>
  </si>
  <si>
    <t>上矢作町</t>
  </si>
  <si>
    <t>恵 那 市</t>
  </si>
  <si>
    <t>坂　下　町</t>
  </si>
  <si>
    <t>川　上　村</t>
  </si>
  <si>
    <t>加子母村</t>
  </si>
  <si>
    <t>264.9</t>
  </si>
  <si>
    <t xml:space="preserve">  ＊国勢調査過去３年の結果及び年次推移（平成12、17、22年は国勢調査年）</t>
  </si>
  <si>
    <t>平成25年</t>
  </si>
  <si>
    <t>全国</t>
  </si>
  <si>
    <t>人口・世帯：（岐阜県人口動態統計調査調査：統計課）</t>
  </si>
  <si>
    <t>人口：（岐阜県人口動態統計調査：統計課）</t>
  </si>
  <si>
    <t>平成26年</t>
  </si>
  <si>
    <t>中津川</t>
  </si>
  <si>
    <t>恵那</t>
  </si>
  <si>
    <t>↑</t>
  </si>
  <si>
    <t>平成25年</t>
  </si>
  <si>
    <t>平成26年</t>
  </si>
  <si>
    <t>(平成27年10月1日現在）</t>
  </si>
  <si>
    <t>（平成27年10月1日現在）</t>
  </si>
  <si>
    <t>平成27年</t>
  </si>
  <si>
    <t>平成27年</t>
  </si>
  <si>
    <t>面積：「平成２７年全国都道府県市区町村別面積調」（国土交通省国土地理院）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</si>
</sst>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  <numFmt numFmtId="185" formatCode="0_);[Red]\(0\)"/>
    <numFmt numFmtId="186" formatCode="#,##0.0;[Red]\-#,##0.0"/>
    <numFmt numFmtId="187" formatCode="0.0_);[Red]\(0.0\)"/>
    <numFmt numFmtId="188" formatCode="#,##0.000;[Red]\-#,##0.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</numFmts>
  <fonts count="52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5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distributed" shrinkToFit="1"/>
    </xf>
    <xf numFmtId="178" fontId="3" fillId="0" borderId="12" xfId="0" applyNumberFormat="1" applyFont="1" applyBorder="1" applyAlignment="1">
      <alignment horizontal="distributed" shrinkToFit="1"/>
    </xf>
    <xf numFmtId="178" fontId="4" fillId="0" borderId="0" xfId="0" applyNumberFormat="1" applyFont="1" applyAlignment="1">
      <alignment/>
    </xf>
    <xf numFmtId="178" fontId="3" fillId="0" borderId="13" xfId="0" applyNumberFormat="1" applyFont="1" applyBorder="1" applyAlignment="1">
      <alignment horizontal="distributed" shrinkToFit="1"/>
    </xf>
    <xf numFmtId="178" fontId="3" fillId="0" borderId="10" xfId="0" applyNumberFormat="1" applyFont="1" applyBorder="1" applyAlignment="1">
      <alignment horizontal="distributed" shrinkToFi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9" fillId="0" borderId="0" xfId="0" applyNumberFormat="1" applyFont="1" applyAlignment="1">
      <alignment horizontal="left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0" fontId="0" fillId="0" borderId="0" xfId="0" applyAlignment="1">
      <alignment vertical="center"/>
    </xf>
    <xf numFmtId="3" fontId="51" fillId="0" borderId="0" xfId="0" applyNumberFormat="1" applyFont="1" applyAlignment="1">
      <alignment horizontal="right" vertical="center"/>
    </xf>
    <xf numFmtId="178" fontId="3" fillId="0" borderId="25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178" fontId="3" fillId="0" borderId="26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distributed" shrinkToFit="1"/>
    </xf>
    <xf numFmtId="178" fontId="3" fillId="0" borderId="30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178" fontId="3" fillId="0" borderId="32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34" xfId="0" applyNumberForma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0" fillId="0" borderId="35" xfId="0" applyNumberFormat="1" applyFill="1" applyBorder="1" applyAlignment="1">
      <alignment horizontal="distributed"/>
    </xf>
    <xf numFmtId="178" fontId="3" fillId="0" borderId="15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8" fontId="3" fillId="0" borderId="36" xfId="0" applyNumberFormat="1" applyFont="1" applyFill="1" applyBorder="1" applyAlignment="1">
      <alignment/>
    </xf>
    <xf numFmtId="178" fontId="3" fillId="0" borderId="27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0" fillId="0" borderId="37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38" xfId="51" applyFont="1" applyFill="1" applyBorder="1" applyAlignment="1">
      <alignment/>
    </xf>
    <xf numFmtId="3" fontId="5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8" fontId="3" fillId="0" borderId="38" xfId="49" applyFont="1" applyFill="1" applyBorder="1" applyAlignment="1">
      <alignment/>
    </xf>
    <xf numFmtId="38" fontId="51" fillId="0" borderId="21" xfId="49" applyFont="1" applyFill="1" applyBorder="1" applyAlignment="1">
      <alignment/>
    </xf>
    <xf numFmtId="38" fontId="51" fillId="0" borderId="0" xfId="49" applyFont="1" applyFill="1" applyBorder="1" applyAlignment="1">
      <alignment/>
    </xf>
    <xf numFmtId="38" fontId="3" fillId="0" borderId="26" xfId="49" applyFont="1" applyFill="1" applyBorder="1" applyAlignment="1">
      <alignment/>
    </xf>
    <xf numFmtId="38" fontId="3" fillId="0" borderId="31" xfId="49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distributed" vertical="distributed"/>
    </xf>
    <xf numFmtId="38" fontId="3" fillId="0" borderId="28" xfId="49" applyFont="1" applyFill="1" applyBorder="1" applyAlignment="1">
      <alignment/>
    </xf>
    <xf numFmtId="38" fontId="3" fillId="0" borderId="33" xfId="49" applyFont="1" applyFill="1" applyBorder="1" applyAlignment="1">
      <alignment horizontal="right"/>
    </xf>
    <xf numFmtId="40" fontId="3" fillId="0" borderId="28" xfId="49" applyNumberFormat="1" applyFont="1" applyFill="1" applyBorder="1" applyAlignment="1">
      <alignment/>
    </xf>
    <xf numFmtId="178" fontId="3" fillId="0" borderId="31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distributed" vertical="distributed"/>
    </xf>
    <xf numFmtId="38" fontId="3" fillId="0" borderId="42" xfId="49" applyFont="1" applyFill="1" applyBorder="1" applyAlignment="1">
      <alignment horizontal="right"/>
    </xf>
    <xf numFmtId="40" fontId="3" fillId="0" borderId="38" xfId="49" applyNumberFormat="1" applyFont="1" applyFill="1" applyBorder="1" applyAlignment="1">
      <alignment/>
    </xf>
    <xf numFmtId="178" fontId="3" fillId="0" borderId="42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distributed" vertical="distributed"/>
    </xf>
    <xf numFmtId="38" fontId="3" fillId="0" borderId="22" xfId="49" applyFont="1" applyFill="1" applyBorder="1" applyAlignment="1">
      <alignment/>
    </xf>
    <xf numFmtId="38" fontId="3" fillId="0" borderId="44" xfId="49" applyFont="1" applyFill="1" applyBorder="1" applyAlignment="1">
      <alignment horizontal="right"/>
    </xf>
    <xf numFmtId="40" fontId="3" fillId="0" borderId="22" xfId="49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distributed" vertical="distributed"/>
    </xf>
    <xf numFmtId="38" fontId="3" fillId="0" borderId="24" xfId="49" applyFont="1" applyFill="1" applyBorder="1" applyAlignment="1">
      <alignment/>
    </xf>
    <xf numFmtId="38" fontId="3" fillId="0" borderId="31" xfId="49" applyFont="1" applyFill="1" applyBorder="1" applyAlignment="1">
      <alignment horizontal="right"/>
    </xf>
    <xf numFmtId="40" fontId="3" fillId="0" borderId="24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186" fontId="3" fillId="0" borderId="38" xfId="49" applyNumberFormat="1" applyFont="1" applyFill="1" applyBorder="1" applyAlignment="1">
      <alignment horizontal="right"/>
    </xf>
    <xf numFmtId="186" fontId="3" fillId="0" borderId="42" xfId="49" applyNumberFormat="1" applyFont="1" applyFill="1" applyBorder="1" applyAlignment="1">
      <alignment horizontal="right"/>
    </xf>
    <xf numFmtId="180" fontId="3" fillId="0" borderId="47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/>
    </xf>
    <xf numFmtId="38" fontId="3" fillId="0" borderId="47" xfId="49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distributed"/>
    </xf>
    <xf numFmtId="186" fontId="3" fillId="0" borderId="24" xfId="49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distributed"/>
    </xf>
    <xf numFmtId="38" fontId="3" fillId="0" borderId="36" xfId="49" applyFont="1" applyFill="1" applyBorder="1" applyAlignment="1">
      <alignment/>
    </xf>
    <xf numFmtId="38" fontId="51" fillId="0" borderId="21" xfId="49" applyNumberFormat="1" applyFont="1" applyFill="1" applyBorder="1" applyAlignment="1">
      <alignment/>
    </xf>
    <xf numFmtId="0" fontId="3" fillId="0" borderId="45" xfId="0" applyFont="1" applyFill="1" applyBorder="1" applyAlignment="1">
      <alignment horizontal="distributed"/>
    </xf>
    <xf numFmtId="38" fontId="3" fillId="0" borderId="24" xfId="49" applyFont="1" applyFill="1" applyBorder="1" applyAlignment="1">
      <alignment/>
    </xf>
    <xf numFmtId="38" fontId="3" fillId="0" borderId="26" xfId="49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0" fillId="0" borderId="50" xfId="0" applyNumberFormat="1" applyFill="1" applyBorder="1" applyAlignment="1">
      <alignment/>
    </xf>
    <xf numFmtId="178" fontId="0" fillId="0" borderId="51" xfId="0" applyNumberFormat="1" applyFill="1" applyBorder="1" applyAlignment="1">
      <alignment/>
    </xf>
    <xf numFmtId="178" fontId="0" fillId="0" borderId="22" xfId="0" applyNumberFormat="1" applyFill="1" applyBorder="1" applyAlignment="1">
      <alignment horizontal="center"/>
    </xf>
    <xf numFmtId="178" fontId="0" fillId="0" borderId="52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/>
    </xf>
    <xf numFmtId="178" fontId="3" fillId="0" borderId="53" xfId="0" applyNumberFormat="1" applyFont="1" applyFill="1" applyBorder="1" applyAlignment="1">
      <alignment/>
    </xf>
    <xf numFmtId="178" fontId="0" fillId="0" borderId="0" xfId="0" applyNumberFormat="1" applyFill="1" applyAlignment="1">
      <alignment horizontal="left"/>
    </xf>
    <xf numFmtId="178" fontId="3" fillId="0" borderId="54" xfId="0" applyNumberFormat="1" applyFont="1" applyFill="1" applyBorder="1" applyAlignment="1">
      <alignment/>
    </xf>
    <xf numFmtId="178" fontId="0" fillId="0" borderId="0" xfId="0" applyNumberFormat="1" applyFill="1" applyAlignment="1">
      <alignment horizontal="distributed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Alignment="1" applyProtection="1">
      <alignment/>
      <protection locked="0"/>
    </xf>
    <xf numFmtId="180" fontId="0" fillId="0" borderId="0" xfId="0" applyNumberFormat="1" applyFill="1" applyAlignment="1">
      <alignment horizontal="distributed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78" fontId="0" fillId="0" borderId="29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186" fontId="3" fillId="0" borderId="55" xfId="49" applyNumberFormat="1" applyFont="1" applyFill="1" applyBorder="1" applyAlignment="1">
      <alignment horizontal="right"/>
    </xf>
    <xf numFmtId="186" fontId="3" fillId="0" borderId="22" xfId="49" applyNumberFormat="1" applyFont="1" applyFill="1" applyBorder="1" applyAlignment="1">
      <alignment horizontal="right"/>
    </xf>
    <xf numFmtId="38" fontId="3" fillId="0" borderId="56" xfId="49" applyFont="1" applyFill="1" applyBorder="1" applyAlignment="1">
      <alignment/>
    </xf>
    <xf numFmtId="38" fontId="3" fillId="0" borderId="57" xfId="49" applyNumberFormat="1" applyFont="1" applyFill="1" applyBorder="1" applyAlignment="1">
      <alignment horizontal="right"/>
    </xf>
    <xf numFmtId="38" fontId="51" fillId="0" borderId="22" xfId="49" applyFont="1" applyFill="1" applyBorder="1" applyAlignment="1">
      <alignment/>
    </xf>
    <xf numFmtId="38" fontId="3" fillId="0" borderId="58" xfId="49" applyNumberFormat="1" applyFont="1" applyFill="1" applyBorder="1" applyAlignment="1">
      <alignment horizontal="right"/>
    </xf>
    <xf numFmtId="178" fontId="3" fillId="0" borderId="52" xfId="0" applyNumberFormat="1" applyFont="1" applyBorder="1" applyAlignment="1">
      <alignment horizontal="center"/>
    </xf>
    <xf numFmtId="179" fontId="3" fillId="0" borderId="59" xfId="0" applyNumberFormat="1" applyFont="1" applyFill="1" applyBorder="1" applyAlignment="1">
      <alignment/>
    </xf>
    <xf numFmtId="179" fontId="3" fillId="0" borderId="60" xfId="0" applyNumberFormat="1" applyFont="1" applyFill="1" applyBorder="1" applyAlignment="1">
      <alignment/>
    </xf>
    <xf numFmtId="179" fontId="3" fillId="0" borderId="61" xfId="0" applyNumberFormat="1" applyFont="1" applyFill="1" applyBorder="1" applyAlignment="1">
      <alignment/>
    </xf>
    <xf numFmtId="179" fontId="3" fillId="0" borderId="62" xfId="0" applyNumberFormat="1" applyFont="1" applyFill="1" applyBorder="1" applyAlignment="1">
      <alignment/>
    </xf>
    <xf numFmtId="178" fontId="3" fillId="0" borderId="60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/>
    </xf>
    <xf numFmtId="38" fontId="3" fillId="0" borderId="55" xfId="49" applyFont="1" applyFill="1" applyBorder="1" applyAlignment="1">
      <alignment/>
    </xf>
    <xf numFmtId="38" fontId="3" fillId="0" borderId="36" xfId="49" applyFont="1" applyFill="1" applyBorder="1" applyAlignment="1">
      <alignment/>
    </xf>
    <xf numFmtId="38" fontId="3" fillId="0" borderId="38" xfId="49" applyFont="1" applyFill="1" applyBorder="1" applyAlignment="1">
      <alignment horizontal="right"/>
    </xf>
    <xf numFmtId="178" fontId="3" fillId="0" borderId="44" xfId="0" applyNumberFormat="1" applyFont="1" applyBorder="1" applyAlignment="1">
      <alignment horizontal="center"/>
    </xf>
    <xf numFmtId="178" fontId="0" fillId="0" borderId="63" xfId="0" applyNumberFormat="1" applyFill="1" applyBorder="1" applyAlignment="1">
      <alignment horizontal="center"/>
    </xf>
    <xf numFmtId="0" fontId="3" fillId="0" borderId="58" xfId="0" applyFont="1" applyBorder="1" applyAlignment="1">
      <alignment/>
    </xf>
    <xf numFmtId="178" fontId="0" fillId="0" borderId="64" xfId="0" applyNumberFormat="1" applyFill="1" applyBorder="1" applyAlignment="1">
      <alignment horizontal="distributed"/>
    </xf>
    <xf numFmtId="179" fontId="3" fillId="0" borderId="53" xfId="0" applyNumberFormat="1" applyFont="1" applyBorder="1" applyAlignment="1">
      <alignment/>
    </xf>
    <xf numFmtId="178" fontId="0" fillId="0" borderId="65" xfId="0" applyNumberFormat="1" applyFill="1" applyBorder="1" applyAlignment="1">
      <alignment horizontal="distributed"/>
    </xf>
    <xf numFmtId="178" fontId="3" fillId="0" borderId="66" xfId="0" applyNumberFormat="1" applyFont="1" applyFill="1" applyBorder="1" applyAlignment="1">
      <alignment/>
    </xf>
    <xf numFmtId="178" fontId="3" fillId="0" borderId="55" xfId="0" applyNumberFormat="1" applyFont="1" applyFill="1" applyBorder="1" applyAlignment="1">
      <alignment/>
    </xf>
    <xf numFmtId="178" fontId="3" fillId="0" borderId="56" xfId="0" applyNumberFormat="1" applyFont="1" applyFill="1" applyBorder="1" applyAlignment="1">
      <alignment/>
    </xf>
    <xf numFmtId="178" fontId="3" fillId="0" borderId="31" xfId="0" applyNumberFormat="1" applyFont="1" applyBorder="1" applyAlignment="1">
      <alignment horizontal="right"/>
    </xf>
    <xf numFmtId="179" fontId="3" fillId="0" borderId="67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78" fontId="0" fillId="0" borderId="68" xfId="0" applyNumberFormat="1" applyFill="1" applyBorder="1" applyAlignment="1">
      <alignment horizontal="center" vertical="center" wrapText="1"/>
    </xf>
    <xf numFmtId="178" fontId="0" fillId="0" borderId="32" xfId="0" applyNumberFormat="1" applyFill="1" applyBorder="1" applyAlignment="1">
      <alignment horizontal="center" vertical="center" wrapText="1"/>
    </xf>
    <xf numFmtId="178" fontId="0" fillId="0" borderId="69" xfId="0" applyNumberForma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/>
    </xf>
    <xf numFmtId="178" fontId="0" fillId="0" borderId="70" xfId="0" applyNumberFormat="1" applyFill="1" applyBorder="1" applyAlignment="1">
      <alignment horizontal="center"/>
    </xf>
    <xf numFmtId="178" fontId="0" fillId="0" borderId="71" xfId="0" applyNumberForma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78" fontId="3" fillId="0" borderId="74" xfId="0" applyNumberFormat="1" applyFont="1" applyBorder="1" applyAlignment="1">
      <alignment horizontal="distributed" vertical="center"/>
    </xf>
    <xf numFmtId="178" fontId="3" fillId="0" borderId="75" xfId="0" applyNumberFormat="1" applyFont="1" applyBorder="1" applyAlignment="1">
      <alignment horizontal="distributed" vertical="center"/>
    </xf>
    <xf numFmtId="178" fontId="3" fillId="0" borderId="76" xfId="0" applyNumberFormat="1" applyFont="1" applyBorder="1" applyAlignment="1">
      <alignment horizontal="distributed" vertical="center"/>
    </xf>
    <xf numFmtId="0" fontId="3" fillId="0" borderId="77" xfId="0" applyFont="1" applyBorder="1" applyAlignment="1">
      <alignment horizontal="center" vertical="distributed" wrapText="1"/>
    </xf>
    <xf numFmtId="0" fontId="3" fillId="0" borderId="77" xfId="0" applyFont="1" applyBorder="1" applyAlignment="1">
      <alignment horizontal="distributed" vertical="center" wrapText="1"/>
    </xf>
    <xf numFmtId="178" fontId="3" fillId="0" borderId="77" xfId="0" applyNumberFormat="1" applyFont="1" applyBorder="1" applyAlignment="1">
      <alignment horizontal="distributed" vertical="center" wrapText="1"/>
    </xf>
    <xf numFmtId="178" fontId="3" fillId="0" borderId="45" xfId="0" applyNumberFormat="1" applyFont="1" applyBorder="1" applyAlignment="1">
      <alignment horizontal="distributed" vertical="center" wrapTex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178" fontId="3" fillId="0" borderId="87" xfId="0" applyNumberFormat="1" applyFont="1" applyBorder="1" applyAlignment="1">
      <alignment horizontal="center"/>
    </xf>
    <xf numFmtId="178" fontId="3" fillId="0" borderId="88" xfId="0" applyNumberFormat="1" applyFont="1" applyBorder="1" applyAlignment="1">
      <alignment horizontal="center"/>
    </xf>
    <xf numFmtId="178" fontId="3" fillId="0" borderId="89" xfId="0" applyNumberFormat="1" applyFont="1" applyBorder="1" applyAlignment="1">
      <alignment horizontal="distributed" vertical="center"/>
    </xf>
    <xf numFmtId="178" fontId="3" fillId="0" borderId="90" xfId="0" applyNumberFormat="1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075"/>
          <c:y val="0.1015"/>
          <c:w val="0.885"/>
          <c:h val="0.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'T3'!$L$9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'T3'!$M$8:$T$8</c:f>
              <c:strCache/>
            </c:strRef>
          </c:cat>
          <c:val>
            <c:numRef>
              <c:f>'T3'!$M$9:$T$9</c:f>
              <c:numCache/>
            </c:numRef>
          </c:val>
        </c:ser>
        <c:ser>
          <c:idx val="1"/>
          <c:order val="1"/>
          <c:tx>
            <c:strRef>
              <c:f>'T3'!$L$10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'T3'!$M$8:$T$8</c:f>
              <c:strCache/>
            </c:strRef>
          </c:cat>
          <c:val>
            <c:numRef>
              <c:f>'T3'!$M$10:$T$10</c:f>
              <c:numCache/>
            </c:numRef>
          </c:val>
        </c:ser>
        <c:ser>
          <c:idx val="2"/>
          <c:order val="2"/>
          <c:tx>
            <c:strRef>
              <c:f>'T3'!$L$11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'T3'!$M$8:$T$8</c:f>
              <c:strCache/>
            </c:strRef>
          </c:cat>
          <c:val>
            <c:numRef>
              <c:f>'T3'!$M$11:$T$11</c:f>
              <c:numCache/>
            </c:numRef>
          </c:val>
        </c:ser>
        <c:axId val="59026469"/>
        <c:axId val="61476174"/>
      </c:barChart>
      <c:catAx>
        <c:axId val="5902646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8525"/>
          <c:w val="0.094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43</xdr:row>
      <xdr:rowOff>133350</xdr:rowOff>
    </xdr:from>
    <xdr:ext cx="6915150" cy="2971800"/>
    <xdr:graphicFrame>
      <xdr:nvGraphicFramePr>
        <xdr:cNvPr id="1" name="Chart 1"/>
        <xdr:cNvGraphicFramePr/>
      </xdr:nvGraphicFramePr>
      <xdr:xfrm>
        <a:off x="1438275" y="9077325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2"/>
  <sheetViews>
    <sheetView tabSelected="1" view="pageBreakPreview" zoomScaleSheetLayoutView="100" workbookViewId="0" topLeftCell="A1">
      <selection activeCell="I25" sqref="I25"/>
    </sheetView>
  </sheetViews>
  <sheetFormatPr defaultColWidth="10.625" defaultRowHeight="11.25" customHeight="1"/>
  <cols>
    <col min="1" max="1" width="12.875" style="52" customWidth="1"/>
    <col min="2" max="2" width="15.00390625" style="52" customWidth="1"/>
    <col min="3" max="3" width="14.00390625" style="52" customWidth="1"/>
    <col min="4" max="4" width="13.25390625" style="52" customWidth="1"/>
    <col min="5" max="5" width="13.875" style="52" customWidth="1"/>
    <col min="6" max="6" width="13.25390625" style="52" customWidth="1"/>
    <col min="7" max="7" width="14.00390625" style="52" customWidth="1"/>
    <col min="8" max="10" width="13.25390625" style="52" customWidth="1"/>
    <col min="11" max="11" width="12.00390625" style="52" customWidth="1"/>
    <col min="12" max="12" width="11.75390625" style="52" customWidth="1"/>
    <col min="13" max="14" width="13.375" style="52" customWidth="1"/>
    <col min="15" max="22" width="10.625" style="52" customWidth="1"/>
    <col min="23" max="23" width="12.875" style="52" customWidth="1"/>
    <col min="24" max="16384" width="10.625" style="52" customWidth="1"/>
  </cols>
  <sheetData>
    <row r="3" s="83" customFormat="1" ht="18.75" customHeight="1">
      <c r="A3" s="82" t="s">
        <v>48</v>
      </c>
    </row>
    <row r="4" s="71" customFormat="1" ht="7.5" customHeight="1"/>
    <row r="5" s="71" customFormat="1" ht="14.25" thickBot="1">
      <c r="G5" s="84" t="s">
        <v>82</v>
      </c>
    </row>
    <row r="6" spans="1:8" s="71" customFormat="1" ht="18" customHeight="1">
      <c r="A6" s="181" t="s">
        <v>23</v>
      </c>
      <c r="B6" s="184" t="s">
        <v>24</v>
      </c>
      <c r="C6" s="191" t="s">
        <v>25</v>
      </c>
      <c r="D6" s="192"/>
      <c r="E6" s="193"/>
      <c r="F6" s="85" t="s">
        <v>26</v>
      </c>
      <c r="G6" s="86" t="s">
        <v>27</v>
      </c>
      <c r="H6" s="87"/>
    </row>
    <row r="7" spans="1:8" s="71" customFormat="1" ht="18" customHeight="1">
      <c r="A7" s="182"/>
      <c r="B7" s="185"/>
      <c r="C7" s="89" t="s">
        <v>28</v>
      </c>
      <c r="D7" s="90" t="s">
        <v>29</v>
      </c>
      <c r="E7" s="90" t="s">
        <v>30</v>
      </c>
      <c r="F7" s="88" t="s">
        <v>31</v>
      </c>
      <c r="G7" s="91" t="s">
        <v>32</v>
      </c>
      <c r="H7" s="87"/>
    </row>
    <row r="8" spans="1:8" s="71" customFormat="1" ht="18" customHeight="1" thickBot="1">
      <c r="A8" s="92" t="s">
        <v>33</v>
      </c>
      <c r="B8" s="93">
        <v>753212</v>
      </c>
      <c r="C8" s="93">
        <v>2031903</v>
      </c>
      <c r="D8" s="94">
        <v>983850</v>
      </c>
      <c r="E8" s="94">
        <v>1048053</v>
      </c>
      <c r="F8" s="95">
        <v>10621.29</v>
      </c>
      <c r="G8" s="96">
        <f>C8/F8</f>
        <v>191.30472852167674</v>
      </c>
      <c r="H8" s="87"/>
    </row>
    <row r="9" spans="1:8" s="71" customFormat="1" ht="18" customHeight="1" thickBot="1">
      <c r="A9" s="97" t="s">
        <v>34</v>
      </c>
      <c r="B9" s="98">
        <f>SUM(B10:B11)</f>
        <v>46526</v>
      </c>
      <c r="C9" s="164">
        <f>SUM(C10:C11)</f>
        <v>129956</v>
      </c>
      <c r="D9" s="98">
        <f>SUM(D10:D11)</f>
        <v>63027</v>
      </c>
      <c r="E9" s="98">
        <f>SUM(E10:E11)</f>
        <v>66929</v>
      </c>
      <c r="F9" s="99">
        <f>SUM(F10:F11)</f>
        <v>1180.69</v>
      </c>
      <c r="G9" s="100">
        <f>C9/F9</f>
        <v>110.0678416857939</v>
      </c>
      <c r="H9" s="87"/>
    </row>
    <row r="10" spans="1:8" s="71" customFormat="1" ht="18" customHeight="1">
      <c r="A10" s="101" t="s">
        <v>35</v>
      </c>
      <c r="B10" s="102">
        <v>28438</v>
      </c>
      <c r="C10" s="163">
        <f>D10+E10</f>
        <v>78883</v>
      </c>
      <c r="D10" s="103">
        <v>38354</v>
      </c>
      <c r="E10" s="103">
        <v>40529</v>
      </c>
      <c r="F10" s="104">
        <v>676.45</v>
      </c>
      <c r="G10" s="105">
        <f>C10/F10</f>
        <v>116.61320127134303</v>
      </c>
      <c r="H10" s="87"/>
    </row>
    <row r="11" spans="1:8" s="71" customFormat="1" ht="18" customHeight="1" thickBot="1">
      <c r="A11" s="106" t="s">
        <v>36</v>
      </c>
      <c r="B11" s="107">
        <v>18088</v>
      </c>
      <c r="C11" s="162">
        <f>D11+E11</f>
        <v>51073</v>
      </c>
      <c r="D11" s="108">
        <v>24673</v>
      </c>
      <c r="E11" s="108">
        <v>26400</v>
      </c>
      <c r="F11" s="109">
        <v>504.24</v>
      </c>
      <c r="G11" s="96">
        <f>C11/F11</f>
        <v>101.2870855148342</v>
      </c>
      <c r="H11" s="87"/>
    </row>
    <row r="12" s="71" customFormat="1" ht="16.5" customHeight="1">
      <c r="A12" s="179" t="s">
        <v>74</v>
      </c>
    </row>
    <row r="13" s="71" customFormat="1" ht="16.5" customHeight="1">
      <c r="A13" s="179" t="s">
        <v>86</v>
      </c>
    </row>
    <row r="14" s="71" customFormat="1" ht="18" customHeight="1">
      <c r="A14" s="179"/>
    </row>
    <row r="15" spans="1:10" s="71" customFormat="1" ht="18.75" customHeight="1">
      <c r="A15" s="82" t="s">
        <v>49</v>
      </c>
      <c r="D15" s="110"/>
      <c r="E15" s="110"/>
      <c r="G15" s="110"/>
      <c r="I15" s="110"/>
      <c r="J15" s="110"/>
    </row>
    <row r="16" spans="4:10" s="71" customFormat="1" ht="7.5" customHeight="1">
      <c r="D16" s="110"/>
      <c r="E16" s="110"/>
      <c r="G16" s="110"/>
      <c r="I16" s="110"/>
      <c r="J16" s="110"/>
    </row>
    <row r="17" spans="4:20" s="71" customFormat="1" ht="14.25" thickBot="1">
      <c r="D17" s="110"/>
      <c r="E17" s="110"/>
      <c r="G17" s="110"/>
      <c r="I17" s="84" t="s">
        <v>83</v>
      </c>
      <c r="J17" s="52"/>
      <c r="K17" s="52"/>
      <c r="L17" s="52" t="s">
        <v>11</v>
      </c>
      <c r="M17" s="52"/>
      <c r="N17" s="52"/>
      <c r="O17" s="52"/>
      <c r="P17" s="52"/>
      <c r="Q17" s="52"/>
      <c r="R17" s="52"/>
      <c r="S17" s="52"/>
      <c r="T17" s="52"/>
    </row>
    <row r="18" spans="1:20" s="71" customFormat="1" ht="18" customHeight="1">
      <c r="A18" s="181" t="s">
        <v>23</v>
      </c>
      <c r="B18" s="184" t="s">
        <v>37</v>
      </c>
      <c r="C18" s="187" t="s">
        <v>44</v>
      </c>
      <c r="D18" s="194"/>
      <c r="E18" s="187" t="s">
        <v>38</v>
      </c>
      <c r="F18" s="188"/>
      <c r="G18" s="187" t="s">
        <v>43</v>
      </c>
      <c r="H18" s="194"/>
      <c r="I18" s="197" t="s">
        <v>39</v>
      </c>
      <c r="J18" s="52"/>
      <c r="K18" s="52"/>
      <c r="L18" s="53"/>
      <c r="M18" s="129" t="s">
        <v>20</v>
      </c>
      <c r="N18" s="129" t="s">
        <v>21</v>
      </c>
      <c r="O18" s="130" t="s">
        <v>22</v>
      </c>
      <c r="P18" s="131" t="s">
        <v>46</v>
      </c>
      <c r="Q18" s="132" t="s">
        <v>47</v>
      </c>
      <c r="R18" s="132" t="s">
        <v>50</v>
      </c>
      <c r="S18" s="132" t="s">
        <v>51</v>
      </c>
      <c r="T18" s="132" t="s">
        <v>54</v>
      </c>
    </row>
    <row r="19" spans="1:20" s="71" customFormat="1" ht="18" customHeight="1" thickBot="1">
      <c r="A19" s="199"/>
      <c r="B19" s="200"/>
      <c r="C19" s="195"/>
      <c r="D19" s="196"/>
      <c r="E19" s="189"/>
      <c r="F19" s="190"/>
      <c r="G19" s="195"/>
      <c r="H19" s="196"/>
      <c r="I19" s="198"/>
      <c r="J19" s="52"/>
      <c r="K19" s="52"/>
      <c r="L19" s="57" t="s">
        <v>2</v>
      </c>
      <c r="M19" s="133">
        <v>20.1</v>
      </c>
      <c r="N19" s="58">
        <v>20.8</v>
      </c>
      <c r="O19" s="59">
        <v>21.7</v>
      </c>
      <c r="P19" s="60">
        <v>22.1</v>
      </c>
      <c r="Q19" s="60">
        <v>22.7</v>
      </c>
      <c r="R19" s="60">
        <v>23</v>
      </c>
      <c r="S19" s="61">
        <v>23.3</v>
      </c>
      <c r="T19" s="134">
        <v>24.1</v>
      </c>
    </row>
    <row r="20" spans="1:20" s="71" customFormat="1" ht="18" customHeight="1" thickBot="1">
      <c r="A20" s="199"/>
      <c r="B20" s="200"/>
      <c r="C20" s="111" t="s">
        <v>40</v>
      </c>
      <c r="D20" s="111" t="s">
        <v>41</v>
      </c>
      <c r="E20" s="112" t="s">
        <v>40</v>
      </c>
      <c r="F20" s="111" t="s">
        <v>41</v>
      </c>
      <c r="G20" s="111" t="s">
        <v>40</v>
      </c>
      <c r="H20" s="111" t="s">
        <v>41</v>
      </c>
      <c r="I20" s="113" t="s">
        <v>40</v>
      </c>
      <c r="J20" s="52"/>
      <c r="K20" s="52"/>
      <c r="L20" s="57" t="s">
        <v>4</v>
      </c>
      <c r="M20" s="133">
        <v>21</v>
      </c>
      <c r="N20" s="62">
        <v>21.6</v>
      </c>
      <c r="O20" s="63">
        <v>22.3</v>
      </c>
      <c r="P20" s="64">
        <v>22.9</v>
      </c>
      <c r="Q20" s="64">
        <v>23.6</v>
      </c>
      <c r="R20" s="64">
        <v>24.1</v>
      </c>
      <c r="S20" s="65">
        <v>25.00114549857645</v>
      </c>
      <c r="T20" s="136">
        <v>25</v>
      </c>
    </row>
    <row r="21" spans="1:20" s="71" customFormat="1" ht="18" customHeight="1" thickBot="1">
      <c r="A21" s="114" t="s">
        <v>52</v>
      </c>
      <c r="B21" s="77">
        <f>C21+E21+G21+I21</f>
        <v>127094000</v>
      </c>
      <c r="C21" s="72">
        <v>15945000</v>
      </c>
      <c r="D21" s="115">
        <f>C21/B21*100</f>
        <v>12.545832218672793</v>
      </c>
      <c r="E21" s="72">
        <v>77280000</v>
      </c>
      <c r="F21" s="115">
        <f>E21/B21*100</f>
        <v>60.805388137913674</v>
      </c>
      <c r="G21" s="72">
        <v>33869000</v>
      </c>
      <c r="H21" s="116">
        <f>G21/B21*100</f>
        <v>26.648779643413533</v>
      </c>
      <c r="I21" s="117">
        <v>0</v>
      </c>
      <c r="J21" s="52"/>
      <c r="K21" s="52"/>
      <c r="L21" s="57" t="s">
        <v>6</v>
      </c>
      <c r="M21" s="133">
        <v>25.7</v>
      </c>
      <c r="N21" s="66">
        <v>26.2</v>
      </c>
      <c r="O21" s="67">
        <v>26.7</v>
      </c>
      <c r="P21" s="64">
        <v>27.2</v>
      </c>
      <c r="Q21" s="64">
        <v>27.2</v>
      </c>
      <c r="R21" s="64">
        <v>28.3</v>
      </c>
      <c r="S21" s="65">
        <v>28.710710455462475</v>
      </c>
      <c r="T21" s="136">
        <v>28.2</v>
      </c>
    </row>
    <row r="22" spans="1:20" s="71" customFormat="1" ht="18" customHeight="1" thickBot="1">
      <c r="A22" s="118" t="s">
        <v>33</v>
      </c>
      <c r="B22" s="77">
        <f>C22+E22+G22+I22</f>
        <v>2031903</v>
      </c>
      <c r="C22" s="73">
        <v>266998</v>
      </c>
      <c r="D22" s="115">
        <f>C22/B22*100</f>
        <v>13.140292622236396</v>
      </c>
      <c r="E22" s="73">
        <v>1185431</v>
      </c>
      <c r="F22" s="115">
        <f>E22/B22*100</f>
        <v>58.34092473902543</v>
      </c>
      <c r="G22" s="73">
        <v>567571</v>
      </c>
      <c r="H22" s="115">
        <f>G22/B22*100</f>
        <v>27.93297711554144</v>
      </c>
      <c r="I22" s="119">
        <v>11903</v>
      </c>
      <c r="J22" s="52"/>
      <c r="K22" s="52"/>
      <c r="L22" s="68"/>
      <c r="M22" s="68"/>
      <c r="N22" s="68"/>
      <c r="O22" s="68"/>
      <c r="P22" s="68"/>
      <c r="Q22" s="69"/>
      <c r="R22" s="69"/>
      <c r="S22" s="138"/>
      <c r="T22" s="138"/>
    </row>
    <row r="23" spans="1:20" s="71" customFormat="1" ht="18" customHeight="1" thickBot="1">
      <c r="A23" s="120" t="s">
        <v>42</v>
      </c>
      <c r="B23" s="77">
        <f>SUM(B24:B25)</f>
        <v>129956</v>
      </c>
      <c r="C23" s="77">
        <f>SUM(C24:C25)</f>
        <v>16684</v>
      </c>
      <c r="D23" s="121">
        <f>C23/B23*100</f>
        <v>12.83819138785435</v>
      </c>
      <c r="E23" s="98">
        <f>SUM(E24:E25)</f>
        <v>71923</v>
      </c>
      <c r="F23" s="115">
        <f>(E23/B23)*100</f>
        <v>55.34411647018991</v>
      </c>
      <c r="G23" s="77">
        <f>SUM(G24:G25)</f>
        <v>41003</v>
      </c>
      <c r="H23" s="116">
        <f>G23/B23*100</f>
        <v>31.551448182461755</v>
      </c>
      <c r="I23" s="119">
        <f>B23-C23-E23-G23</f>
        <v>346</v>
      </c>
      <c r="J23" s="52"/>
      <c r="K23" s="52"/>
      <c r="L23" s="52" t="s">
        <v>12</v>
      </c>
      <c r="M23" s="52"/>
      <c r="N23" s="52"/>
      <c r="O23" s="52"/>
      <c r="P23" s="52"/>
      <c r="Q23" s="52"/>
      <c r="R23" s="52"/>
      <c r="S23" s="138"/>
      <c r="T23" s="138"/>
    </row>
    <row r="24" spans="1:20" s="71" customFormat="1" ht="18" customHeight="1">
      <c r="A24" s="122" t="s">
        <v>35</v>
      </c>
      <c r="B24" s="123">
        <f>C24+E24+G24+I24</f>
        <v>78883</v>
      </c>
      <c r="C24" s="79">
        <v>10320</v>
      </c>
      <c r="D24" s="146">
        <f>C24/B24*100</f>
        <v>13.082666734277348</v>
      </c>
      <c r="E24" s="124">
        <v>43890</v>
      </c>
      <c r="F24" s="146">
        <f>E24/B24*100</f>
        <v>55.639364628627206</v>
      </c>
      <c r="G24" s="149">
        <v>24383</v>
      </c>
      <c r="H24" s="146">
        <f>G24/B24*100</f>
        <v>30.910335560260133</v>
      </c>
      <c r="I24" s="150">
        <v>290</v>
      </c>
      <c r="J24" s="52"/>
      <c r="K24" s="52"/>
      <c r="L24" s="70"/>
      <c r="M24" s="70" t="s">
        <v>17</v>
      </c>
      <c r="N24" s="70" t="s">
        <v>18</v>
      </c>
      <c r="O24" s="70" t="s">
        <v>19</v>
      </c>
      <c r="P24" s="52"/>
      <c r="Q24" s="52"/>
      <c r="R24" s="52"/>
      <c r="S24" s="137"/>
      <c r="T24" s="74"/>
    </row>
    <row r="25" spans="1:20" s="71" customFormat="1" ht="18" customHeight="1" thickBot="1">
      <c r="A25" s="125" t="s">
        <v>36</v>
      </c>
      <c r="B25" s="126">
        <f>C25+E25+G25+I25</f>
        <v>51073</v>
      </c>
      <c r="C25" s="81">
        <v>6364</v>
      </c>
      <c r="D25" s="145">
        <f>C25/B25*100</f>
        <v>12.460595618036928</v>
      </c>
      <c r="E25" s="127">
        <v>28033</v>
      </c>
      <c r="F25" s="145">
        <f>E25/B25*100</f>
        <v>54.888101345133435</v>
      </c>
      <c r="G25" s="147">
        <v>16620</v>
      </c>
      <c r="H25" s="145">
        <f>G25/B25*100</f>
        <v>32.54165606093239</v>
      </c>
      <c r="I25" s="148">
        <v>56</v>
      </c>
      <c r="J25" s="52"/>
      <c r="K25" s="52"/>
      <c r="L25" s="70" t="s">
        <v>13</v>
      </c>
      <c r="M25" s="73">
        <v>537477</v>
      </c>
      <c r="N25" s="73">
        <v>279133</v>
      </c>
      <c r="O25" s="70">
        <f>M25/N25*100</f>
        <v>192.5522958589633</v>
      </c>
      <c r="P25" s="52"/>
      <c r="Q25" s="52"/>
      <c r="R25" s="52"/>
      <c r="S25" s="137"/>
      <c r="T25" s="74"/>
    </row>
    <row r="26" spans="1:20" ht="16.5" customHeight="1" thickBot="1">
      <c r="A26" s="180" t="s">
        <v>75</v>
      </c>
      <c r="L26" s="70" t="s">
        <v>14</v>
      </c>
      <c r="M26" s="77">
        <v>39364</v>
      </c>
      <c r="N26" s="77">
        <v>17359</v>
      </c>
      <c r="O26" s="70">
        <f>M26/N26*100</f>
        <v>226.76421452848666</v>
      </c>
      <c r="P26" s="74"/>
      <c r="Q26" s="75"/>
      <c r="R26" s="76"/>
      <c r="S26" s="75"/>
      <c r="T26" s="76"/>
    </row>
    <row r="27" spans="12:20" ht="11.25" customHeight="1">
      <c r="L27" s="70" t="s">
        <v>15</v>
      </c>
      <c r="M27" s="78">
        <v>23327</v>
      </c>
      <c r="N27" s="79">
        <v>10680</v>
      </c>
      <c r="O27" s="70">
        <f>M27/N27*100</f>
        <v>218.4176029962547</v>
      </c>
      <c r="P27" s="74"/>
      <c r="Q27" s="75"/>
      <c r="R27" s="76"/>
      <c r="S27" s="75"/>
      <c r="T27" s="76"/>
    </row>
    <row r="28" spans="12:20" ht="11.25" customHeight="1" thickBot="1">
      <c r="L28" s="70" t="s">
        <v>16</v>
      </c>
      <c r="M28" s="80">
        <v>16037</v>
      </c>
      <c r="N28" s="81">
        <v>6679</v>
      </c>
      <c r="O28" s="70">
        <f>M28/N28*100</f>
        <v>240.110795029196</v>
      </c>
      <c r="P28" s="74"/>
      <c r="Q28" s="75"/>
      <c r="R28" s="76"/>
      <c r="S28" s="75"/>
      <c r="T28" s="76"/>
    </row>
    <row r="29" spans="12:15" ht="11.25" customHeight="1">
      <c r="L29" s="143"/>
      <c r="M29" s="144"/>
      <c r="N29" s="144"/>
      <c r="O29" s="143"/>
    </row>
    <row r="30" spans="1:20" s="128" customFormat="1" ht="21.75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ht="13.5" customHeight="1"/>
    <row r="32" spans="1:9" ht="16.5" customHeight="1">
      <c r="A32" s="183"/>
      <c r="B32" s="183"/>
      <c r="C32" s="183"/>
      <c r="D32" s="183"/>
      <c r="E32" s="183"/>
      <c r="F32" s="183"/>
      <c r="G32" s="183"/>
      <c r="H32" s="183"/>
      <c r="I32" s="183"/>
    </row>
    <row r="33" ht="16.5" customHeight="1">
      <c r="W33" s="135"/>
    </row>
    <row r="34" ht="16.5" customHeight="1">
      <c r="Z34" s="137"/>
    </row>
    <row r="35" spans="21:26" ht="16.5" customHeight="1">
      <c r="U35" s="138"/>
      <c r="V35" s="138"/>
      <c r="W35" s="138"/>
      <c r="X35" s="138"/>
      <c r="Y35" s="138"/>
      <c r="Z35" s="138"/>
    </row>
    <row r="36" spans="21:27" ht="16.5" customHeight="1">
      <c r="U36" s="138"/>
      <c r="V36" s="138"/>
      <c r="W36" s="138"/>
      <c r="X36" s="138"/>
      <c r="Y36" s="138"/>
      <c r="Z36" s="138"/>
      <c r="AA36" s="138"/>
    </row>
    <row r="37" spans="21:27" ht="16.5" customHeight="1">
      <c r="U37" s="138"/>
      <c r="V37" s="138"/>
      <c r="W37" s="138"/>
      <c r="X37" s="138"/>
      <c r="Y37" s="138"/>
      <c r="Z37" s="138"/>
      <c r="AA37" s="138"/>
    </row>
    <row r="38" spans="21:27" ht="16.5" customHeight="1">
      <c r="U38" s="139"/>
      <c r="V38" s="76"/>
      <c r="W38" s="139"/>
      <c r="X38" s="76"/>
      <c r="Y38" s="139"/>
      <c r="Z38" s="76"/>
      <c r="AA38" s="140"/>
    </row>
    <row r="39" spans="21:27" ht="16.5" customHeight="1">
      <c r="U39" s="74"/>
      <c r="V39" s="76"/>
      <c r="X39" s="76"/>
      <c r="Z39" s="76"/>
      <c r="AA39" s="141"/>
    </row>
    <row r="40" ht="16.5" customHeight="1">
      <c r="U40" s="142"/>
    </row>
    <row r="41" ht="16.5" customHeight="1">
      <c r="U41" s="142"/>
    </row>
    <row r="42" ht="16.5" customHeight="1">
      <c r="U42" s="142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8" ht="48.75" customHeight="1"/>
    <row r="70" ht="22.5" customHeight="1"/>
  </sheetData>
  <sheetProtection/>
  <mergeCells count="11">
    <mergeCell ref="C18:D19"/>
    <mergeCell ref="A6:A7"/>
    <mergeCell ref="A32:I32"/>
    <mergeCell ref="B6:B7"/>
    <mergeCell ref="A30:I30"/>
    <mergeCell ref="E18:F19"/>
    <mergeCell ref="C6:E6"/>
    <mergeCell ref="G18:H19"/>
    <mergeCell ref="I18:I19"/>
    <mergeCell ref="A18:A20"/>
    <mergeCell ref="B18:B20"/>
  </mergeCells>
  <printOptions/>
  <pageMargins left="0.7086614173228347" right="0.7086614173228347" top="0.7480314960629921" bottom="0.7480314960629921" header="0.31496062992125984" footer="0.1968503937007874"/>
  <pageSetup horizontalDpi="600" verticalDpi="600" orientation="portrait" paperSize="9" scale="73" r:id="rId1"/>
  <headerFooter scaleWithDoc="0"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42"/>
  <sheetViews>
    <sheetView view="pageBreakPreview" zoomScaleSheetLayoutView="100" zoomScalePageLayoutView="80" workbookViewId="0" topLeftCell="A1">
      <selection activeCell="N20" sqref="N20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19" width="10.625" style="0" customWidth="1"/>
    <col min="20" max="20" width="11.00390625" style="0" customWidth="1"/>
    <col min="21" max="22" width="10.625" style="0" customWidth="1"/>
    <col min="23" max="23" width="12.875" style="0" customWidth="1"/>
  </cols>
  <sheetData>
    <row r="3" spans="1:9" s="19" customFormat="1" ht="18.75" customHeight="1">
      <c r="A3" s="22" t="s">
        <v>45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7.5" customHeight="1" thickBot="1">
      <c r="A4"/>
      <c r="B4"/>
      <c r="C4"/>
      <c r="D4"/>
      <c r="E4"/>
      <c r="F4"/>
      <c r="G4" s="11"/>
      <c r="H4"/>
      <c r="I4"/>
    </row>
    <row r="5" spans="1:9" s="20" customFormat="1" ht="13.5">
      <c r="A5" s="220"/>
      <c r="B5" s="221"/>
      <c r="C5" s="13" t="s">
        <v>55</v>
      </c>
      <c r="D5" s="23" t="s">
        <v>56</v>
      </c>
      <c r="E5" s="32" t="s">
        <v>51</v>
      </c>
      <c r="F5" s="32" t="s">
        <v>54</v>
      </c>
      <c r="G5" s="32" t="s">
        <v>80</v>
      </c>
      <c r="H5" s="151" t="s">
        <v>81</v>
      </c>
      <c r="I5" s="151" t="s">
        <v>84</v>
      </c>
    </row>
    <row r="6" spans="1:9" s="20" customFormat="1" ht="17.25" customHeight="1">
      <c r="A6" s="204" t="s">
        <v>0</v>
      </c>
      <c r="B6" s="14" t="s">
        <v>1</v>
      </c>
      <c r="C6" s="24">
        <v>17.5</v>
      </c>
      <c r="D6" s="28">
        <v>20.1</v>
      </c>
      <c r="E6" s="37">
        <v>23.3</v>
      </c>
      <c r="F6" s="48">
        <v>24.1</v>
      </c>
      <c r="G6" s="157">
        <v>25.057738534776664</v>
      </c>
      <c r="H6" s="152">
        <v>26</v>
      </c>
      <c r="I6" s="152">
        <f>T9</f>
        <v>26.648779643413533</v>
      </c>
    </row>
    <row r="7" spans="1:20" s="20" customFormat="1" ht="17.25" customHeight="1" thickBot="1">
      <c r="A7" s="205"/>
      <c r="B7" s="15" t="s">
        <v>3</v>
      </c>
      <c r="C7" s="25">
        <v>119.7</v>
      </c>
      <c r="D7" s="29">
        <v>146.5</v>
      </c>
      <c r="E7" s="38">
        <v>178.1</v>
      </c>
      <c r="F7" s="49">
        <v>186.09415604036985</v>
      </c>
      <c r="G7" s="158">
        <v>194.61866992068335</v>
      </c>
      <c r="H7" s="153">
        <v>203.3</v>
      </c>
      <c r="I7" s="153">
        <f>O15</f>
        <v>212.41141423643776</v>
      </c>
      <c r="L7" s="52" t="s">
        <v>11</v>
      </c>
      <c r="M7" s="52"/>
      <c r="N7" s="52"/>
      <c r="O7" s="52"/>
      <c r="P7" s="52"/>
      <c r="Q7" s="52"/>
      <c r="R7" s="52"/>
      <c r="S7"/>
      <c r="T7"/>
    </row>
    <row r="8" spans="1:20" s="20" customFormat="1" ht="17.25" customHeight="1">
      <c r="A8" s="206" t="s">
        <v>5</v>
      </c>
      <c r="B8" s="18" t="s">
        <v>1</v>
      </c>
      <c r="C8" s="26">
        <v>18.2</v>
      </c>
      <c r="D8" s="30">
        <v>21</v>
      </c>
      <c r="E8" s="39">
        <v>24.2</v>
      </c>
      <c r="F8" s="50">
        <v>25.1</v>
      </c>
      <c r="G8" s="159">
        <v>26.176431339813355</v>
      </c>
      <c r="H8" s="154">
        <v>27.2</v>
      </c>
      <c r="I8" s="154">
        <f>T10</f>
        <v>27.93297711554144</v>
      </c>
      <c r="L8" s="166"/>
      <c r="M8" s="54" t="s">
        <v>55</v>
      </c>
      <c r="N8" s="55" t="s">
        <v>56</v>
      </c>
      <c r="O8" s="56" t="s">
        <v>50</v>
      </c>
      <c r="P8" s="56" t="s">
        <v>51</v>
      </c>
      <c r="Q8" s="56" t="s">
        <v>53</v>
      </c>
      <c r="R8" s="165" t="s">
        <v>72</v>
      </c>
      <c r="S8" s="165" t="s">
        <v>76</v>
      </c>
      <c r="T8" s="167" t="s">
        <v>85</v>
      </c>
    </row>
    <row r="9" spans="1:20" s="20" customFormat="1" ht="17.25" customHeight="1" thickBot="1">
      <c r="A9" s="205"/>
      <c r="B9" s="15" t="s">
        <v>3</v>
      </c>
      <c r="C9" s="25">
        <v>118.7</v>
      </c>
      <c r="D9" s="29">
        <v>144.6</v>
      </c>
      <c r="E9" s="40" t="s">
        <v>57</v>
      </c>
      <c r="F9" s="49">
        <v>182.78137055085793</v>
      </c>
      <c r="G9" s="158">
        <v>192.5522958589633</v>
      </c>
      <c r="H9" s="153">
        <v>202.2</v>
      </c>
      <c r="I9" s="153">
        <f>O16</f>
        <v>212.57500056180194</v>
      </c>
      <c r="L9" s="168" t="s">
        <v>2</v>
      </c>
      <c r="M9" s="58">
        <v>17.5</v>
      </c>
      <c r="N9" s="59">
        <v>20.1</v>
      </c>
      <c r="O9" s="60">
        <v>23</v>
      </c>
      <c r="P9" s="61">
        <v>23.3</v>
      </c>
      <c r="Q9" s="60">
        <v>24.1</v>
      </c>
      <c r="R9" s="48">
        <v>25.057738534776664</v>
      </c>
      <c r="S9" s="48">
        <v>26</v>
      </c>
      <c r="T9" s="169">
        <f>'T1-1、2'!G21/'T1-1、2'!B21*100</f>
        <v>26.648779643413533</v>
      </c>
    </row>
    <row r="10" spans="1:20" s="20" customFormat="1" ht="17.25" customHeight="1">
      <c r="A10" s="222" t="s">
        <v>7</v>
      </c>
      <c r="B10" s="17" t="s">
        <v>1</v>
      </c>
      <c r="C10" s="27">
        <v>22.9</v>
      </c>
      <c r="D10" s="31">
        <v>25.7</v>
      </c>
      <c r="E10" s="39">
        <v>28.2</v>
      </c>
      <c r="F10" s="50">
        <v>28.8</v>
      </c>
      <c r="G10" s="159">
        <v>29.890503743526658</v>
      </c>
      <c r="H10" s="154">
        <v>30.8</v>
      </c>
      <c r="I10" s="154">
        <f>T11</f>
        <v>31.551448182461755</v>
      </c>
      <c r="L10" s="168" t="s">
        <v>4</v>
      </c>
      <c r="M10" s="62">
        <v>18.2</v>
      </c>
      <c r="N10" s="63">
        <v>21</v>
      </c>
      <c r="O10" s="64">
        <v>24.1</v>
      </c>
      <c r="P10" s="65">
        <v>24.2</v>
      </c>
      <c r="Q10" s="64">
        <v>25.1</v>
      </c>
      <c r="R10" s="50">
        <v>26.176431339813355</v>
      </c>
      <c r="S10" s="50">
        <v>27.2</v>
      </c>
      <c r="T10" s="169">
        <f>'T1-1、2'!G22/'T1-1、2'!B22*100</f>
        <v>27.93297711554144</v>
      </c>
    </row>
    <row r="11" spans="1:20" s="20" customFormat="1" ht="17.25" customHeight="1" thickBot="1">
      <c r="A11" s="205"/>
      <c r="B11" s="15" t="s">
        <v>3</v>
      </c>
      <c r="C11" s="25">
        <v>149.9</v>
      </c>
      <c r="D11" s="29">
        <v>181</v>
      </c>
      <c r="E11" s="38">
        <v>211.3</v>
      </c>
      <c r="F11" s="49">
        <v>217.01814058956916</v>
      </c>
      <c r="G11" s="158">
        <v>226.76421452848666</v>
      </c>
      <c r="H11" s="153">
        <v>235.5</v>
      </c>
      <c r="I11" s="153">
        <f>O17</f>
        <v>245.7624070966195</v>
      </c>
      <c r="L11" s="170" t="s">
        <v>6</v>
      </c>
      <c r="M11" s="171">
        <v>22.9</v>
      </c>
      <c r="N11" s="172">
        <v>25.7</v>
      </c>
      <c r="O11" s="172">
        <v>28.3</v>
      </c>
      <c r="P11" s="173">
        <v>28.2</v>
      </c>
      <c r="Q11" s="172">
        <v>28.8</v>
      </c>
      <c r="R11" s="174">
        <v>29.890503743526658</v>
      </c>
      <c r="S11" s="174">
        <v>30.8</v>
      </c>
      <c r="T11" s="175">
        <f>'T1-1、2'!G23/'T1-1、2'!B23*100</f>
        <v>31.551448182461755</v>
      </c>
    </row>
    <row r="12" spans="1:20" s="20" customFormat="1" ht="17.25" customHeight="1">
      <c r="A12" s="222" t="s">
        <v>8</v>
      </c>
      <c r="B12" s="17" t="s">
        <v>1</v>
      </c>
      <c r="C12" s="27">
        <v>21</v>
      </c>
      <c r="D12" s="31">
        <v>25.2</v>
      </c>
      <c r="E12" s="39">
        <v>27.8</v>
      </c>
      <c r="F12" s="50">
        <v>28.4</v>
      </c>
      <c r="G12" s="159">
        <v>29.365039401797628</v>
      </c>
      <c r="H12" s="154">
        <v>30.2</v>
      </c>
      <c r="I12" s="154">
        <f>T13</f>
        <v>30.910335560260133</v>
      </c>
      <c r="L12" s="69"/>
      <c r="M12" s="69"/>
      <c r="N12" s="69"/>
      <c r="O12" s="69"/>
      <c r="P12" s="69"/>
      <c r="Q12" s="69"/>
      <c r="R12" s="69"/>
      <c r="S12" s="3"/>
      <c r="T12" s="3" t="s">
        <v>79</v>
      </c>
    </row>
    <row r="13" spans="1:20" s="20" customFormat="1" ht="17.25" customHeight="1">
      <c r="A13" s="223"/>
      <c r="B13" s="14" t="s">
        <v>3</v>
      </c>
      <c r="C13" s="24">
        <v>134.8</v>
      </c>
      <c r="D13" s="28">
        <v>175.4</v>
      </c>
      <c r="E13" s="44">
        <v>205</v>
      </c>
      <c r="F13" s="51">
        <v>209.81623418598207</v>
      </c>
      <c r="G13" s="160">
        <v>218.4176029962547</v>
      </c>
      <c r="H13" s="155">
        <v>226.6</v>
      </c>
      <c r="I13" s="155">
        <f>O18</f>
        <v>236.26937984496124</v>
      </c>
      <c r="L13" s="52" t="s">
        <v>12</v>
      </c>
      <c r="M13" s="52"/>
      <c r="N13" s="52"/>
      <c r="O13" s="52"/>
      <c r="P13" s="52"/>
      <c r="Q13" s="52"/>
      <c r="R13" s="52"/>
      <c r="S13" s="176" t="s">
        <v>77</v>
      </c>
      <c r="T13" s="178">
        <f>'T1-1、2'!G24/'T1-1、2'!B24*100</f>
        <v>30.910335560260133</v>
      </c>
    </row>
    <row r="14" spans="1:20" s="20" customFormat="1" ht="17.25" customHeight="1" thickBot="1">
      <c r="A14" s="204" t="s">
        <v>66</v>
      </c>
      <c r="B14" s="14" t="s">
        <v>1</v>
      </c>
      <c r="C14" s="24">
        <v>20.7</v>
      </c>
      <c r="D14" s="43">
        <v>26.3</v>
      </c>
      <c r="E14" s="37">
        <v>28.9</v>
      </c>
      <c r="F14" s="48">
        <v>29.4</v>
      </c>
      <c r="G14" s="159">
        <v>30.68929883649724</v>
      </c>
      <c r="H14" s="154">
        <v>31.7</v>
      </c>
      <c r="I14" s="154">
        <f>T14</f>
        <v>32.54165606093239</v>
      </c>
      <c r="J14" s="21"/>
      <c r="L14" s="70"/>
      <c r="M14" s="70" t="s">
        <v>17</v>
      </c>
      <c r="N14" s="70" t="s">
        <v>18</v>
      </c>
      <c r="O14" s="70" t="s">
        <v>19</v>
      </c>
      <c r="P14" s="52"/>
      <c r="Q14" s="52"/>
      <c r="R14" s="52"/>
      <c r="S14" s="177" t="s">
        <v>78</v>
      </c>
      <c r="T14" s="178">
        <f>'T1-1、2'!G25/'T1-1、2'!B25*100</f>
        <v>32.54165606093239</v>
      </c>
    </row>
    <row r="15" spans="1:20" s="20" customFormat="1" ht="17.25" customHeight="1" thickBot="1">
      <c r="A15" s="205"/>
      <c r="B15" s="15" t="s">
        <v>3</v>
      </c>
      <c r="C15" s="25">
        <v>134.1</v>
      </c>
      <c r="D15" s="29">
        <v>189.6</v>
      </c>
      <c r="E15" s="38">
        <v>221.3</v>
      </c>
      <c r="F15" s="49">
        <v>228.46865364850976</v>
      </c>
      <c r="G15" s="161">
        <v>240.110795029196</v>
      </c>
      <c r="H15" s="156">
        <v>249.7</v>
      </c>
      <c r="I15" s="156">
        <f>O19</f>
        <v>261.15650534255184</v>
      </c>
      <c r="J15" s="21"/>
      <c r="L15" s="71" t="s">
        <v>73</v>
      </c>
      <c r="M15" s="72">
        <f>'T1-1、2'!G21</f>
        <v>33869000</v>
      </c>
      <c r="N15" s="72">
        <f>'T1-1、2'!C21</f>
        <v>15945000</v>
      </c>
      <c r="O15" s="70">
        <f>M15/N15*100</f>
        <v>212.41141423643776</v>
      </c>
      <c r="P15" s="52"/>
      <c r="Q15" s="52"/>
      <c r="R15" s="52"/>
      <c r="S15" s="2"/>
      <c r="T15" s="4"/>
    </row>
    <row r="16" spans="1:20" s="20" customFormat="1" ht="17.25" customHeight="1" thickBot="1">
      <c r="A16" s="224" t="s">
        <v>67</v>
      </c>
      <c r="B16" s="14" t="s">
        <v>1</v>
      </c>
      <c r="C16" s="41">
        <v>27.7</v>
      </c>
      <c r="D16" s="211"/>
      <c r="E16" s="212"/>
      <c r="F16" s="212"/>
      <c r="G16" s="212"/>
      <c r="H16" s="212"/>
      <c r="I16" s="213"/>
      <c r="L16" s="70" t="s">
        <v>13</v>
      </c>
      <c r="M16" s="73">
        <f>'T1-1、2'!G22</f>
        <v>567571</v>
      </c>
      <c r="N16" s="73">
        <f>'T1-1、2'!C22</f>
        <v>266998</v>
      </c>
      <c r="O16" s="70">
        <f>M16/N16*100</f>
        <v>212.57500056180194</v>
      </c>
      <c r="P16" s="74"/>
      <c r="Q16" s="75"/>
      <c r="R16" s="76"/>
      <c r="S16" s="9"/>
      <c r="T16" s="6"/>
    </row>
    <row r="17" spans="1:20" s="20" customFormat="1" ht="17.25" customHeight="1" thickBot="1">
      <c r="A17" s="207"/>
      <c r="B17" s="15" t="s">
        <v>3</v>
      </c>
      <c r="C17" s="42">
        <v>214.9</v>
      </c>
      <c r="D17" s="214"/>
      <c r="E17" s="215"/>
      <c r="F17" s="215"/>
      <c r="G17" s="215"/>
      <c r="H17" s="215"/>
      <c r="I17" s="216"/>
      <c r="L17" s="70" t="s">
        <v>14</v>
      </c>
      <c r="M17" s="77">
        <f>'T1-1、2'!G23</f>
        <v>41003</v>
      </c>
      <c r="N17" s="77">
        <f>'T1-1、2'!C23</f>
        <v>16684</v>
      </c>
      <c r="O17" s="70">
        <f>M17/N17*100</f>
        <v>245.7624070966195</v>
      </c>
      <c r="P17" s="74"/>
      <c r="Q17" s="75"/>
      <c r="R17" s="76"/>
      <c r="S17" s="9"/>
      <c r="T17" s="6"/>
    </row>
    <row r="18" spans="1:20" s="20" customFormat="1" ht="17.25" customHeight="1">
      <c r="A18" s="207" t="s">
        <v>68</v>
      </c>
      <c r="B18" s="14" t="s">
        <v>1</v>
      </c>
      <c r="C18" s="42">
        <v>29.4</v>
      </c>
      <c r="D18" s="214"/>
      <c r="E18" s="215"/>
      <c r="F18" s="215"/>
      <c r="G18" s="215"/>
      <c r="H18" s="215"/>
      <c r="I18" s="216"/>
      <c r="L18" s="70" t="s">
        <v>15</v>
      </c>
      <c r="M18" s="78">
        <f>'T1-1、2'!G24</f>
        <v>24383</v>
      </c>
      <c r="N18" s="79">
        <f>'T1-1、2'!C24</f>
        <v>10320</v>
      </c>
      <c r="O18" s="70">
        <f>M18/N18*100</f>
        <v>236.26937984496124</v>
      </c>
      <c r="P18" s="74"/>
      <c r="Q18" s="75"/>
      <c r="R18" s="76"/>
      <c r="S18" s="9"/>
      <c r="T18" s="6"/>
    </row>
    <row r="19" spans="1:20" s="20" customFormat="1" ht="17.25" customHeight="1" thickBot="1">
      <c r="A19" s="207"/>
      <c r="B19" s="15" t="s">
        <v>3</v>
      </c>
      <c r="C19" s="42">
        <v>169.9</v>
      </c>
      <c r="D19" s="214"/>
      <c r="E19" s="215"/>
      <c r="F19" s="215"/>
      <c r="G19" s="215"/>
      <c r="H19" s="215"/>
      <c r="I19" s="216"/>
      <c r="L19" s="70" t="s">
        <v>16</v>
      </c>
      <c r="M19" s="80">
        <f>'T1-1、2'!G25</f>
        <v>16620</v>
      </c>
      <c r="N19" s="81">
        <f>'T1-1、2'!C25</f>
        <v>6364</v>
      </c>
      <c r="O19" s="70">
        <f>M19/N19*100</f>
        <v>261.15650534255184</v>
      </c>
      <c r="P19" s="52"/>
      <c r="Q19" s="52"/>
      <c r="R19" s="52"/>
      <c r="S19"/>
      <c r="T19"/>
    </row>
    <row r="20" spans="1:20" s="20" customFormat="1" ht="17.25" customHeight="1">
      <c r="A20" s="208" t="s">
        <v>69</v>
      </c>
      <c r="B20" s="14" t="s">
        <v>1</v>
      </c>
      <c r="C20" s="33">
        <v>29.3</v>
      </c>
      <c r="D20" s="214"/>
      <c r="E20" s="215"/>
      <c r="F20" s="215"/>
      <c r="G20" s="215"/>
      <c r="H20" s="215"/>
      <c r="I20" s="216"/>
      <c r="J20" s="36"/>
      <c r="L20"/>
      <c r="M20"/>
      <c r="N20"/>
      <c r="O20"/>
      <c r="P20"/>
      <c r="Q20"/>
      <c r="R20"/>
      <c r="S20"/>
      <c r="T20"/>
    </row>
    <row r="21" spans="1:9" s="20" customFormat="1" ht="17.25" customHeight="1" thickBot="1">
      <c r="A21" s="208"/>
      <c r="B21" s="15" t="s">
        <v>3</v>
      </c>
      <c r="C21" s="33">
        <v>177.8</v>
      </c>
      <c r="D21" s="214"/>
      <c r="E21" s="215"/>
      <c r="F21" s="215"/>
      <c r="G21" s="215"/>
      <c r="H21" s="215"/>
      <c r="I21" s="216"/>
    </row>
    <row r="22" spans="1:10" s="20" customFormat="1" ht="17.25" customHeight="1">
      <c r="A22" s="208" t="s">
        <v>58</v>
      </c>
      <c r="B22" s="14" t="s">
        <v>1</v>
      </c>
      <c r="C22" s="33">
        <v>25.3</v>
      </c>
      <c r="D22" s="214"/>
      <c r="E22" s="215"/>
      <c r="F22" s="215"/>
      <c r="G22" s="215"/>
      <c r="H22" s="215"/>
      <c r="I22" s="216"/>
      <c r="J22" s="36"/>
    </row>
    <row r="23" spans="1:9" s="20" customFormat="1" ht="17.25" customHeight="1" thickBot="1">
      <c r="A23" s="208"/>
      <c r="B23" s="15" t="s">
        <v>3</v>
      </c>
      <c r="C23" s="33">
        <v>162.8</v>
      </c>
      <c r="D23" s="214"/>
      <c r="E23" s="215"/>
      <c r="F23" s="215"/>
      <c r="G23" s="215"/>
      <c r="H23" s="215"/>
      <c r="I23" s="216"/>
    </row>
    <row r="24" spans="1:9" s="20" customFormat="1" ht="17.25" customHeight="1">
      <c r="A24" s="208" t="s">
        <v>59</v>
      </c>
      <c r="B24" s="14" t="s">
        <v>1</v>
      </c>
      <c r="C24" s="33">
        <v>23</v>
      </c>
      <c r="D24" s="214"/>
      <c r="E24" s="215"/>
      <c r="F24" s="215"/>
      <c r="G24" s="215"/>
      <c r="H24" s="215"/>
      <c r="I24" s="216"/>
    </row>
    <row r="25" spans="1:9" ht="17.25" customHeight="1" thickBot="1">
      <c r="A25" s="208"/>
      <c r="B25" s="15" t="s">
        <v>3</v>
      </c>
      <c r="C25" s="33">
        <v>145.7</v>
      </c>
      <c r="D25" s="214"/>
      <c r="E25" s="215"/>
      <c r="F25" s="215"/>
      <c r="G25" s="215"/>
      <c r="H25" s="215"/>
      <c r="I25" s="216"/>
    </row>
    <row r="26" spans="1:9" ht="17.25" customHeight="1">
      <c r="A26" s="208" t="s">
        <v>60</v>
      </c>
      <c r="B26" s="14" t="s">
        <v>1</v>
      </c>
      <c r="C26" s="33">
        <v>24.1</v>
      </c>
      <c r="D26" s="214"/>
      <c r="E26" s="215"/>
      <c r="F26" s="215"/>
      <c r="G26" s="215"/>
      <c r="H26" s="215"/>
      <c r="I26" s="216"/>
    </row>
    <row r="27" spans="1:9" ht="17.25" customHeight="1" thickBot="1">
      <c r="A27" s="208"/>
      <c r="B27" s="15" t="s">
        <v>3</v>
      </c>
      <c r="C27" s="33">
        <v>156.8</v>
      </c>
      <c r="D27" s="214"/>
      <c r="E27" s="215"/>
      <c r="F27" s="215"/>
      <c r="G27" s="215"/>
      <c r="H27" s="215"/>
      <c r="I27" s="216"/>
    </row>
    <row r="28" spans="1:9" ht="17.25" customHeight="1">
      <c r="A28" s="208" t="s">
        <v>61</v>
      </c>
      <c r="B28" s="14" t="s">
        <v>1</v>
      </c>
      <c r="C28" s="33">
        <v>27.3</v>
      </c>
      <c r="D28" s="214"/>
      <c r="E28" s="215"/>
      <c r="F28" s="215"/>
      <c r="G28" s="215"/>
      <c r="H28" s="215"/>
      <c r="I28" s="216"/>
    </row>
    <row r="29" spans="1:9" s="16" customFormat="1" ht="17.25" customHeight="1" thickBot="1">
      <c r="A29" s="208"/>
      <c r="B29" s="15" t="s">
        <v>3</v>
      </c>
      <c r="C29" s="33">
        <v>177.1</v>
      </c>
      <c r="D29" s="214"/>
      <c r="E29" s="215"/>
      <c r="F29" s="215"/>
      <c r="G29" s="215"/>
      <c r="H29" s="215"/>
      <c r="I29" s="216"/>
    </row>
    <row r="30" spans="1:9" ht="17.25" customHeight="1">
      <c r="A30" s="208" t="s">
        <v>62</v>
      </c>
      <c r="B30" s="14" t="s">
        <v>1</v>
      </c>
      <c r="C30" s="33">
        <v>25</v>
      </c>
      <c r="D30" s="214"/>
      <c r="E30" s="215"/>
      <c r="F30" s="215"/>
      <c r="G30" s="215"/>
      <c r="H30" s="215"/>
      <c r="I30" s="216"/>
    </row>
    <row r="31" spans="1:9" ht="17.25" customHeight="1" thickBot="1">
      <c r="A31" s="208"/>
      <c r="B31" s="15" t="s">
        <v>3</v>
      </c>
      <c r="C31" s="33">
        <v>170.4</v>
      </c>
      <c r="D31" s="214"/>
      <c r="E31" s="215"/>
      <c r="F31" s="215"/>
      <c r="G31" s="215"/>
      <c r="H31" s="215"/>
      <c r="I31" s="216"/>
    </row>
    <row r="32" spans="1:23" ht="17.25" customHeight="1">
      <c r="A32" s="208" t="s">
        <v>63</v>
      </c>
      <c r="B32" s="14" t="s">
        <v>1</v>
      </c>
      <c r="C32" s="33">
        <v>27</v>
      </c>
      <c r="D32" s="214"/>
      <c r="E32" s="215"/>
      <c r="F32" s="215"/>
      <c r="G32" s="215"/>
      <c r="H32" s="215"/>
      <c r="I32" s="216"/>
      <c r="W32" s="1"/>
    </row>
    <row r="33" spans="1:26" ht="17.25" customHeight="1" thickBot="1">
      <c r="A33" s="208"/>
      <c r="B33" s="15" t="s">
        <v>3</v>
      </c>
      <c r="C33" s="33">
        <v>181.7</v>
      </c>
      <c r="D33" s="214"/>
      <c r="E33" s="215"/>
      <c r="F33" s="215"/>
      <c r="G33" s="215"/>
      <c r="H33" s="215"/>
      <c r="I33" s="216"/>
      <c r="Z33" s="2"/>
    </row>
    <row r="34" spans="1:26" ht="17.25" customHeight="1">
      <c r="A34" s="209" t="s">
        <v>64</v>
      </c>
      <c r="B34" s="14" t="s">
        <v>1</v>
      </c>
      <c r="C34" s="33">
        <v>35.3</v>
      </c>
      <c r="D34" s="214"/>
      <c r="E34" s="215"/>
      <c r="F34" s="215"/>
      <c r="G34" s="215"/>
      <c r="H34" s="215"/>
      <c r="I34" s="216"/>
      <c r="U34" s="3"/>
      <c r="V34" s="3"/>
      <c r="W34" s="3"/>
      <c r="X34" s="3"/>
      <c r="Y34" s="3"/>
      <c r="Z34" s="3"/>
    </row>
    <row r="35" spans="1:27" ht="17.25" customHeight="1" thickBot="1">
      <c r="A35" s="209"/>
      <c r="B35" s="15" t="s">
        <v>3</v>
      </c>
      <c r="C35" s="45" t="s">
        <v>70</v>
      </c>
      <c r="D35" s="214"/>
      <c r="E35" s="215"/>
      <c r="F35" s="215"/>
      <c r="G35" s="215"/>
      <c r="H35" s="215"/>
      <c r="I35" s="216"/>
      <c r="U35" s="3"/>
      <c r="V35" s="3"/>
      <c r="W35" s="3"/>
      <c r="X35" s="3"/>
      <c r="Y35" s="3"/>
      <c r="Z35" s="3"/>
      <c r="AA35" s="3"/>
    </row>
    <row r="36" spans="1:27" ht="17.25" customHeight="1">
      <c r="A36" s="209" t="s">
        <v>65</v>
      </c>
      <c r="B36" s="14" t="s">
        <v>1</v>
      </c>
      <c r="C36" s="46">
        <v>36.2</v>
      </c>
      <c r="D36" s="214"/>
      <c r="E36" s="215"/>
      <c r="F36" s="215"/>
      <c r="G36" s="215"/>
      <c r="H36" s="215"/>
      <c r="I36" s="216"/>
      <c r="U36" s="3"/>
      <c r="V36" s="3"/>
      <c r="W36" s="3"/>
      <c r="X36" s="3"/>
      <c r="Y36" s="3"/>
      <c r="Z36" s="3"/>
      <c r="AA36" s="3"/>
    </row>
    <row r="37" spans="1:27" ht="17.25" customHeight="1" thickBot="1">
      <c r="A37" s="210"/>
      <c r="B37" s="47" t="s">
        <v>3</v>
      </c>
      <c r="C37" s="34">
        <v>284.1</v>
      </c>
      <c r="D37" s="217"/>
      <c r="E37" s="218"/>
      <c r="F37" s="218"/>
      <c r="G37" s="218"/>
      <c r="H37" s="218"/>
      <c r="I37" s="219"/>
      <c r="U37" s="5"/>
      <c r="V37" s="6"/>
      <c r="W37" s="5"/>
      <c r="X37" s="6"/>
      <c r="Y37" s="5"/>
      <c r="Z37" s="6"/>
      <c r="AA37" s="7"/>
    </row>
    <row r="38" spans="1:27" ht="16.5" customHeight="1">
      <c r="A38" s="201"/>
      <c r="B38" s="202"/>
      <c r="C38" s="202"/>
      <c r="D38" s="202"/>
      <c r="E38" s="202"/>
      <c r="F38" s="202"/>
      <c r="G38" s="202"/>
      <c r="H38" s="202"/>
      <c r="I38" s="203"/>
      <c r="U38" s="4"/>
      <c r="V38" s="6"/>
      <c r="X38" s="6"/>
      <c r="Z38" s="6"/>
      <c r="AA38" s="8"/>
    </row>
    <row r="39" spans="1:21" ht="16.5" customHeight="1">
      <c r="A39" s="12" t="s">
        <v>9</v>
      </c>
      <c r="B39" s="11"/>
      <c r="C39" s="11"/>
      <c r="D39" s="11"/>
      <c r="E39" s="11"/>
      <c r="F39" s="11"/>
      <c r="U39" s="10"/>
    </row>
    <row r="40" spans="1:21" ht="16.5" customHeight="1">
      <c r="A40" s="1" t="s">
        <v>10</v>
      </c>
      <c r="U40" s="10"/>
    </row>
    <row r="41" spans="1:21" ht="16.5" customHeight="1">
      <c r="A41" s="35" t="s">
        <v>71</v>
      </c>
      <c r="U41" s="10"/>
    </row>
    <row r="42" ht="12" customHeight="1">
      <c r="A42" s="35"/>
    </row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9">
    <mergeCell ref="A34:A35"/>
    <mergeCell ref="A36:A37"/>
    <mergeCell ref="D16:I37"/>
    <mergeCell ref="A5:B5"/>
    <mergeCell ref="A10:A11"/>
    <mergeCell ref="A12:A13"/>
    <mergeCell ref="A14:A15"/>
    <mergeCell ref="A16:A17"/>
    <mergeCell ref="A28:A29"/>
    <mergeCell ref="A38:I38"/>
    <mergeCell ref="A6:A7"/>
    <mergeCell ref="A8:A9"/>
    <mergeCell ref="A18:A19"/>
    <mergeCell ref="A20:A21"/>
    <mergeCell ref="A22:A23"/>
    <mergeCell ref="A24:A25"/>
    <mergeCell ref="A26:A27"/>
    <mergeCell ref="A30:A31"/>
    <mergeCell ref="A32:A33"/>
  </mergeCells>
  <printOptions/>
  <pageMargins left="0.7086614173228347" right="0.7086614173228347" top="0.7480314960629921" bottom="0.7480314960629921" header="0.31496062992125984" footer="0.1968503937007874"/>
  <pageSetup horizontalDpi="600" verticalDpi="600" orientation="portrait" paperSize="9" scale="73" r:id="rId2"/>
  <headerFooter scaleWithDoc="0" alignWithMargins="0">
    <oddFooter>&amp;C-4-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2016-02-09T04:09:01Z</cp:lastPrinted>
  <dcterms:created xsi:type="dcterms:W3CDTF">2006-02-01T06:33:17Z</dcterms:created>
  <dcterms:modified xsi:type="dcterms:W3CDTF">2017-01-13T01:39:23Z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