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C39" i="9"/>
  <c r="BE38" i="9"/>
  <c r="AM38" i="9"/>
  <c r="BE37" i="9"/>
  <c r="CO35" i="9"/>
  <c r="CO36" i="9" s="1"/>
  <c r="CO37" i="9" s="1"/>
  <c r="CO38" i="9" s="1"/>
  <c r="CO39" i="9" s="1"/>
  <c r="CO40" i="9" s="1"/>
  <c r="CO41" i="9" s="1"/>
  <c r="CO42" i="9" s="1"/>
  <c r="CO43" i="9" s="1"/>
  <c r="CO34" i="9"/>
  <c r="BW34" i="9"/>
  <c r="BW35" i="9" s="1"/>
  <c r="BW36" i="9" s="1"/>
  <c r="BW37" i="9" s="1"/>
  <c r="BW38" i="9" s="1"/>
  <c r="BW39" i="9" s="1"/>
  <c r="BW40" i="9" s="1"/>
  <c r="C34" i="9"/>
  <c r="C35" i="9" s="1"/>
  <c r="C36" i="9" l="1"/>
  <c r="C37" i="9" s="1"/>
  <c r="C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alcChain>
</file>

<file path=xl/sharedStrings.xml><?xml version="1.0" encoding="utf-8"?>
<sst xmlns="http://schemas.openxmlformats.org/spreadsheetml/2006/main" count="1123" uniqueCount="578">
  <si>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</si>
  <si>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</si>
  <si>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</si>
  <si>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</si>
  <si>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</si>
  <si>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</si>
  <si>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</si>
  <si>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</si>
  <si>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</si>
  <si>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</si>
  <si>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</si>
  <si>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</si>
  <si>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</si>
  <si>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</si>
  <si>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</si>
  <si>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</si>
  <si>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</si>
  <si>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</si>
  <si>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</si>
  <si>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</si>
  <si>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</si>
  <si>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</si>
  <si>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</si>
  <si>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</si>
  <si>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</si>
  <si>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</si>
  <si>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</si>
  <si>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</si>
  <si>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</si>
  <si>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</si>
  <si>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</si>
  <si>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</si>
  <si>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</si>
  <si>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</si>
  <si>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</si>
  <si>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</si>
  <si>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</si>
  <si>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</si>
  <si>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</si>
  <si>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</si>
  <si>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</si>
  <si>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</si>
  <si>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</si>
  <si>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</si>
  <si>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</si>
  <si>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</si>
  <si>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</si>
  <si>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</si>
  <si>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</si>
  <si>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</si>
  <si>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</si>
  <si>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</si>
  <si>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</si>
  <si>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</si>
  <si>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</si>
  <si>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</si>
  <si>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</si>
  <si>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</si>
  <si>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</si>
  <si>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</si>
  <si>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</si>
  <si>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</si>
  <si>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</si>
  <si>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</si>
  <si>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</si>
  <si>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</si>
  <si>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</si>
  <si>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</si>
  <si>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</si>
  <si>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</si>
  <si>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</si>
  <si>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</si>
  <si>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</si>
  <si>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</si>
  <si>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</si>
  <si>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</si>
  <si>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</si>
  <si>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</si>
  <si>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</si>
  <si>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</si>
  <si>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</si>
  <si>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</si>
  <si>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岐阜市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</si>
  <si>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</si>
  <si>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</si>
  <si>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</si>
  <si>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</si>
  <si>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</si>
  <si>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</si>
  <si>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</si>
  <si>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</si>
  <si>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</si>
  <si>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</si>
  <si>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</si>
  <si>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</si>
  <si>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</si>
  <si>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</si>
  <si>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</si>
  <si>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</si>
  <si>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</si>
  <si>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</si>
  <si>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</si>
  <si>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</si>
  <si>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</si>
  <si>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</si>
  <si>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</si>
  <si>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</si>
  <si>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</si>
  <si>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</si>
  <si>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</si>
  <si>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</si>
  <si>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</si>
  <si>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</si>
  <si>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</si>
  <si>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</si>
  <si>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</si>
  <si>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</si>
  <si>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</si>
  <si>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</si>
  <si>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</si>
  <si>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</si>
  <si>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</si>
  <si>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</si>
  <si>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</si>
  <si>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</si>
  <si>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</si>
  <si>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</si>
  <si>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</si>
  <si>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</si>
  <si>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</si>
  <si>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</si>
  <si>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</si>
  <si>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</si>
  <si>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</si>
  <si>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</si>
  <si>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</si>
  <si>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</si>
  <si>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</si>
  <si>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</si>
  <si>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</si>
  <si>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</si>
  <si>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</si>
  <si>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</si>
  <si>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</si>
  <si>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</si>
  <si>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</si>
  <si>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</si>
  <si>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</si>
  <si>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</si>
  <si>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</si>
  <si>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</si>
  <si>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</si>
  <si>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</si>
  <si>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</si>
  <si>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</si>
  <si>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</si>
  <si>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</si>
  <si>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</si>
  <si>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</si>
  <si>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</si>
  <si>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</si>
  <si>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</si>
  <si>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</si>
  <si>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</si>
  <si>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</si>
  <si>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</si>
  <si>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</si>
  <si>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</si>
  <si>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</si>
  <si>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</si>
  <si>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</si>
  <si>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</si>
  <si>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</si>
  <si>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</si>
  <si>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</si>
  <si>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</si>
  <si>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</si>
  <si>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</si>
  <si>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</si>
  <si>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</si>
  <si>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</si>
  <si>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</si>
  <si>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</si>
  <si>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</si>
  <si>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</si>
  <si>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</si>
  <si>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</si>
  <si>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</si>
  <si>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</si>
  <si>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</si>
  <si>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</si>
  <si>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</si>
  <si>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</si>
  <si>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</si>
  <si>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岐阜県岐阜市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</si>
  <si>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</si>
  <si>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</si>
  <si>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</si>
  <si>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</si>
  <si>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</si>
  <si>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</si>
  <si>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</si>
  <si>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</si>
  <si>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</si>
  <si>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</si>
  <si>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</si>
  <si>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</si>
  <si>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</si>
  <si>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</si>
  <si>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</si>
  <si>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</si>
  <si>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</si>
  <si>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</si>
  <si>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</si>
  <si>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</si>
  <si>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</si>
  <si>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</si>
  <si>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</si>
  <si>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</si>
  <si>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</si>
  <si>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</si>
  <si>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</si>
  <si>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</si>
  <si>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</si>
  <si>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</si>
  <si>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</si>
  <si>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</si>
  <si>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</si>
  <si>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</si>
  <si>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</si>
  <si>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</si>
  <si>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</si>
  <si>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</si>
  <si>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</si>
  <si>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</si>
  <si>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</si>
  <si>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</si>
  <si>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</si>
  <si>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</si>
  <si>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</si>
  <si>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</si>
  <si>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</si>
  <si>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</si>
  <si>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</si>
  <si>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</si>
  <si>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</si>
  <si>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</si>
  <si>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</si>
  <si>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</si>
  <si>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</si>
  <si>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</si>
  <si>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</si>
  <si>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</si>
  <si>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</si>
  <si>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</si>
  <si>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</si>
  <si>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</si>
  <si>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</si>
  <si>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</si>
  <si>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</si>
  <si>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</si>
  <si>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</si>
  <si>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</si>
  <si>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</si>
  <si>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</si>
  <si>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</si>
  <si>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</si>
  <si>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</si>
  <si>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</si>
  <si>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</si>
  <si>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</si>
  <si>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</si>
  <si>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</si>
  <si>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</si>
  <si>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</si>
  <si>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</si>
  <si>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</si>
  <si>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</si>
  <si>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</si>
  <si>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</si>
  <si>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</si>
  <si>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</si>
  <si>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</si>
  <si>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</si>
  <si>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</si>
  <si>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</si>
  <si>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</si>
  <si>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</si>
  <si>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</si>
  <si>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</si>
  <si>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</si>
  <si>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</si>
  <si>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</si>
  <si>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</si>
  <si>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</si>
  <si>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</si>
  <si>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</si>
  <si>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</si>
  <si>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</si>
  <si>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</si>
  <si>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</si>
  <si>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</si>
  <si>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</si>
  <si>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</si>
  <si>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</si>
  <si>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</si>
  <si>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</si>
  <si>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</si>
  <si>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</si>
  <si>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</si>
  <si>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</si>
  <si>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</si>
  <si>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</si>
  <si>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</si>
  <si>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</si>
  <si>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</si>
  <si>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</si>
  <si>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</si>
  <si>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</si>
  <si>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</si>
  <si>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</si>
  <si>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</si>
  <si>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</si>
  <si>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</si>
  <si>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</si>
  <si>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</si>
  <si>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</si>
  <si>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</si>
  <si>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</si>
  <si>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</si>
  <si>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</si>
  <si>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</si>
  <si>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</si>
  <si>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</si>
  <si>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</si>
  <si>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</si>
  <si>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</si>
  <si>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</si>
  <si>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</si>
  <si>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</si>
  <si>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</si>
  <si>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</si>
  <si>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岐阜県岐阜市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</si>
  <si>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</si>
  <si>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</si>
  <si>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</si>
  <si>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</si>
  <si>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</si>
  <si>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</si>
  <si>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</si>
  <si>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</si>
  <si>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</si>
  <si>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</si>
  <si>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</si>
  <si>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</si>
  <si>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</si>
  <si>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</si>
  <si>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</si>
  <si>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</si>
  <si>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</si>
  <si>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</si>
  <si>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</si>
  <si>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</si>
  <si>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</si>
  <si>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土地区画整理事業特別会計</t>
    <phoneticPr fontId="5"/>
  </si>
  <si>
    <t>育英資金貸付事業特別会計</t>
    <phoneticPr fontId="5"/>
  </si>
  <si>
    <t>薬科大学附属薬局事業特別会計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</si>
  <si>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</si>
  <si>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</si>
  <si>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</si>
  <si>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</si>
  <si>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</si>
  <si>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</si>
  <si>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</si>
  <si>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</si>
  <si>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</si>
  <si>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</si>
  <si>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</si>
  <si>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</si>
  <si>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</si>
  <si>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</si>
  <si>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</si>
  <si>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</si>
  <si>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</si>
  <si>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駐車場事業特別会計</t>
    <phoneticPr fontId="5"/>
  </si>
  <si>
    <t>市民病院事業会計</t>
    <phoneticPr fontId="5"/>
  </si>
  <si>
    <t>法適用企業</t>
    <phoneticPr fontId="5"/>
  </si>
  <si>
    <t>中央卸売市場事業会計</t>
    <phoneticPr fontId="5"/>
  </si>
  <si>
    <t>水道事業会計</t>
    <phoneticPr fontId="5"/>
  </si>
  <si>
    <t>下水道事業会計</t>
    <phoneticPr fontId="5"/>
  </si>
  <si>
    <t>廃棄物発電事業特別会計</t>
    <phoneticPr fontId="5"/>
  </si>
  <si>
    <t>法非適用企業</t>
    <phoneticPr fontId="5"/>
  </si>
  <si>
    <t>食肉地方卸売市場事業特別会計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</si>
  <si>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</si>
  <si>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</si>
  <si>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</si>
  <si>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</si>
  <si>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</si>
  <si>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</si>
  <si>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</si>
  <si>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</si>
  <si>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</si>
  <si>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</si>
  <si>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</si>
  <si>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</si>
  <si>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</si>
  <si>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</si>
  <si>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</si>
  <si>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</si>
  <si>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</si>
  <si>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</si>
  <si>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</si>
  <si>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</si>
  <si>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</si>
  <si>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</si>
  <si>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</si>
  <si>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</si>
  <si>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</si>
  <si>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</si>
  <si>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</si>
  <si>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</si>
  <si>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</si>
  <si>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</si>
  <si>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</si>
  <si>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</si>
  <si>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</si>
  <si>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</si>
  <si>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</si>
  <si>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</si>
  <si>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</si>
  <si>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</si>
  <si>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</si>
  <si>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</si>
  <si>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</si>
  <si>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</si>
  <si>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</si>
  <si>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</si>
  <si>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</si>
  <si>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</si>
  <si>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</si>
  <si>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</si>
  <si>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</si>
  <si>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</si>
  <si>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</si>
  <si>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</si>
  <si>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</si>
  <si>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</si>
  <si>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</si>
  <si>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</si>
  <si>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</si>
  <si>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</si>
  <si>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</si>
  <si>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</si>
  <si>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</si>
  <si>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</si>
  <si>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</si>
  <si>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</si>
  <si>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</si>
  <si>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</si>
  <si>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</si>
  <si>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</si>
  <si>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</si>
  <si>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</si>
  <si>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</si>
  <si>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</si>
  <si>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</si>
  <si>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</si>
  <si>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</si>
  <si>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</si>
  <si>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</si>
  <si>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</si>
  <si>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</si>
  <si>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</si>
  <si>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</si>
  <si>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</si>
  <si>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</si>
  <si>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</si>
  <si>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</si>
  <si>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</si>
  <si>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</si>
  <si>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</si>
  <si>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</si>
  <si>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</si>
  <si>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</si>
  <si>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</si>
  <si>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</si>
  <si>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</si>
  <si>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</si>
  <si>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</si>
  <si>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</si>
  <si>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</si>
  <si>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</si>
  <si>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</si>
  <si>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</si>
  <si>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</si>
  <si>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</si>
  <si>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</si>
  <si>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</si>
  <si>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</si>
  <si>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</si>
  <si>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</si>
  <si>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</si>
  <si>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</si>
  <si>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</si>
  <si>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</si>
  <si>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</si>
  <si>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</si>
  <si>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</si>
  <si>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</si>
  <si>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</si>
  <si>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</si>
  <si>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</si>
  <si>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</si>
  <si>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</si>
  <si>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</si>
  <si>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</si>
  <si>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</si>
  <si>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</si>
  <si>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</si>
  <si>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</si>
  <si>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</si>
  <si>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</si>
  <si>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</si>
  <si>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</si>
  <si>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</si>
  <si>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</si>
  <si>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</si>
  <si>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</si>
  <si>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</si>
  <si>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0.88</t>
  </si>
  <si>
    <t>▲ 1.98</t>
  </si>
  <si>
    <t>▲ 0.42</t>
  </si>
  <si>
    <t>一般会計</t>
  </si>
  <si>
    <t>市民病院事業会計</t>
  </si>
  <si>
    <t>水道事業会計</t>
  </si>
  <si>
    <t>下水道事業会計</t>
  </si>
  <si>
    <t>競輪事業特別会計</t>
  </si>
  <si>
    <t>国民健康保険事業特別会計</t>
  </si>
  <si>
    <t>中央卸売市場事業会計</t>
  </si>
  <si>
    <t>介護保険事業特別会計</t>
  </si>
  <si>
    <t>その他会計（赤字）</t>
  </si>
  <si>
    <t>その他会計（黒字）</t>
  </si>
  <si>
    <t>基金から2,384百万円繰入</t>
    <rPh sb="0" eb="2">
      <t>キキン</t>
    </rPh>
    <rPh sb="9" eb="12">
      <t>ヒャクマンエン</t>
    </rPh>
    <rPh sb="12" eb="14">
      <t>クリイレ</t>
    </rPh>
    <phoneticPr fontId="2"/>
  </si>
  <si>
    <t>基金から13百万円繰入</t>
    <rPh sb="0" eb="2">
      <t>キキン</t>
    </rPh>
    <rPh sb="6" eb="9">
      <t>ヒャクマンエン</t>
    </rPh>
    <rPh sb="9" eb="11">
      <t>クリイレ</t>
    </rPh>
    <phoneticPr fontId="2"/>
  </si>
  <si>
    <t>基金から76百万円繰入</t>
    <rPh sb="0" eb="2">
      <t>キキン</t>
    </rPh>
    <rPh sb="6" eb="9">
      <t>ヒャクマンエン</t>
    </rPh>
    <rPh sb="9" eb="11">
      <t>クリイレ</t>
    </rPh>
    <phoneticPr fontId="2"/>
  </si>
  <si>
    <t>基金から1,600百万円繰入</t>
    <rPh sb="0" eb="2">
      <t>キキン</t>
    </rPh>
    <rPh sb="9" eb="12">
      <t>ヒャクマンエン</t>
    </rPh>
    <rPh sb="12" eb="14">
      <t>クリイレ</t>
    </rPh>
    <phoneticPr fontId="2"/>
  </si>
  <si>
    <t>基金から100百万円繰入</t>
    <rPh sb="0" eb="2">
      <t>キキン</t>
    </rPh>
    <rPh sb="7" eb="10">
      <t>ヒャクマンエン</t>
    </rPh>
    <rPh sb="10" eb="12">
      <t>クリイレ</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</si>
  <si>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</si>
  <si>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</si>
  <si>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岐阜県市町村会館組合</t>
    <rPh sb="0" eb="3">
      <t>ギフケン</t>
    </rPh>
    <rPh sb="3" eb="6">
      <t>シチョウソン</t>
    </rPh>
    <rPh sb="6" eb="8">
      <t>カイカン</t>
    </rPh>
    <rPh sb="8" eb="10">
      <t>クミアイ</t>
    </rPh>
    <phoneticPr fontId="22"/>
  </si>
  <si>
    <t>岐阜地域児童発達支援センター組合</t>
    <rPh sb="0" eb="2">
      <t>ギフ</t>
    </rPh>
    <rPh sb="2" eb="4">
      <t>チイキ</t>
    </rPh>
    <rPh sb="4" eb="6">
      <t>ジドウ</t>
    </rPh>
    <rPh sb="6" eb="8">
      <t>ハッタツ</t>
    </rPh>
    <rPh sb="8" eb="10">
      <t>シエン</t>
    </rPh>
    <rPh sb="14" eb="16">
      <t>クミアイ</t>
    </rPh>
    <phoneticPr fontId="22"/>
  </si>
  <si>
    <t>岐阜羽島衛生施設組合（一般会計）</t>
    <rPh sb="0" eb="4">
      <t>ギフハシマ</t>
    </rPh>
    <rPh sb="4" eb="6">
      <t>エイセイ</t>
    </rPh>
    <rPh sb="6" eb="8">
      <t>シセツ</t>
    </rPh>
    <rPh sb="8" eb="10">
      <t>クミアイ</t>
    </rPh>
    <rPh sb="11" eb="13">
      <t>イッパン</t>
    </rPh>
    <rPh sb="13" eb="15">
      <t>カイケイ</t>
    </rPh>
    <phoneticPr fontId="22"/>
  </si>
  <si>
    <t>岐阜羽島衛生施設組合（公共用地取得事業特別会計）</t>
    <rPh sb="0" eb="4">
      <t>ギフハシマ</t>
    </rPh>
    <rPh sb="4" eb="6">
      <t>エイセイ</t>
    </rPh>
    <rPh sb="6" eb="8">
      <t>シセツ</t>
    </rPh>
    <rPh sb="8" eb="10">
      <t>クミアイ</t>
    </rPh>
    <rPh sb="11" eb="13">
      <t>コウキョウ</t>
    </rPh>
    <rPh sb="13" eb="15">
      <t>ヨウチ</t>
    </rPh>
    <rPh sb="15" eb="17">
      <t>シュトク</t>
    </rPh>
    <rPh sb="17" eb="19">
      <t>ジギョウ</t>
    </rPh>
    <rPh sb="19" eb="21">
      <t>トクベツ</t>
    </rPh>
    <rPh sb="21" eb="23">
      <t>カイケイ</t>
    </rPh>
    <phoneticPr fontId="22"/>
  </si>
  <si>
    <t>木曽川右岸地帯水防組合</t>
    <rPh sb="0" eb="3">
      <t>キソガワ</t>
    </rPh>
    <rPh sb="3" eb="5">
      <t>ウガン</t>
    </rPh>
    <rPh sb="5" eb="7">
      <t>チタイ</t>
    </rPh>
    <rPh sb="7" eb="9">
      <t>スイボウ</t>
    </rPh>
    <rPh sb="9" eb="11">
      <t>クミアイ</t>
    </rPh>
    <phoneticPr fontId="22"/>
  </si>
  <si>
    <t>基金から287百万円繰入</t>
    <rPh sb="0" eb="2">
      <t>キキン</t>
    </rPh>
    <rPh sb="7" eb="10">
      <t>ヒャクマンエン</t>
    </rPh>
    <rPh sb="10" eb="12">
      <t>クリイレ</t>
    </rPh>
    <phoneticPr fontId="2"/>
  </si>
  <si>
    <t>岐阜市にぎわいまち公社</t>
    <rPh sb="0" eb="2">
      <t>ギフ</t>
    </rPh>
    <rPh sb="2" eb="3">
      <t>シ</t>
    </rPh>
    <rPh sb="9" eb="11">
      <t>コウシャ</t>
    </rPh>
    <phoneticPr fontId="24"/>
  </si>
  <si>
    <t>岐阜産業会館</t>
    <rPh sb="0" eb="2">
      <t>ギフ</t>
    </rPh>
    <rPh sb="2" eb="4">
      <t>サンギョウ</t>
    </rPh>
    <rPh sb="4" eb="6">
      <t>カイカン</t>
    </rPh>
    <phoneticPr fontId="24"/>
  </si>
  <si>
    <t>岐阜市学校給食会</t>
    <rPh sb="0" eb="2">
      <t>ギフ</t>
    </rPh>
    <rPh sb="2" eb="3">
      <t>シ</t>
    </rPh>
    <rPh sb="3" eb="5">
      <t>ガッコウ</t>
    </rPh>
    <rPh sb="5" eb="7">
      <t>キュウショク</t>
    </rPh>
    <rPh sb="7" eb="8">
      <t>カイ</t>
    </rPh>
    <phoneticPr fontId="24"/>
  </si>
  <si>
    <t>岐阜市みどりのまち推進財団</t>
    <rPh sb="0" eb="2">
      <t>ギフ</t>
    </rPh>
    <rPh sb="2" eb="3">
      <t>シ</t>
    </rPh>
    <rPh sb="9" eb="11">
      <t>スイシン</t>
    </rPh>
    <rPh sb="11" eb="13">
      <t>ザイダン</t>
    </rPh>
    <phoneticPr fontId="24"/>
  </si>
  <si>
    <t>岐阜市教育文化振興事業団</t>
    <rPh sb="0" eb="2">
      <t>ギフ</t>
    </rPh>
    <rPh sb="2" eb="3">
      <t>シ</t>
    </rPh>
    <rPh sb="3" eb="5">
      <t>キョウイク</t>
    </rPh>
    <rPh sb="5" eb="7">
      <t>ブンカ</t>
    </rPh>
    <rPh sb="7" eb="9">
      <t>シンコウ</t>
    </rPh>
    <rPh sb="9" eb="12">
      <t>ジギョウダン</t>
    </rPh>
    <phoneticPr fontId="24"/>
  </si>
  <si>
    <t>岐阜観光コンベンション協会</t>
    <rPh sb="0" eb="2">
      <t>ギフ</t>
    </rPh>
    <rPh sb="2" eb="4">
      <t>カンコウ</t>
    </rPh>
    <rPh sb="11" eb="13">
      <t>キョウカイ</t>
    </rPh>
    <phoneticPr fontId="24"/>
  </si>
  <si>
    <t>岐阜市国際交流協会</t>
    <rPh sb="0" eb="2">
      <t>ギフ</t>
    </rPh>
    <rPh sb="2" eb="3">
      <t>シ</t>
    </rPh>
    <rPh sb="3" eb="5">
      <t>コクサイ</t>
    </rPh>
    <rPh sb="5" eb="7">
      <t>コウリュウ</t>
    </rPh>
    <rPh sb="7" eb="9">
      <t>キョウカイ</t>
    </rPh>
    <phoneticPr fontId="24"/>
  </si>
  <si>
    <t>岐阜市土地開発公社</t>
    <rPh sb="0" eb="2">
      <t>ギフ</t>
    </rPh>
    <rPh sb="2" eb="3">
      <t>シ</t>
    </rPh>
    <rPh sb="3" eb="5">
      <t>トチ</t>
    </rPh>
    <rPh sb="5" eb="7">
      <t>カイハツ</t>
    </rPh>
    <rPh sb="7" eb="9">
      <t>コウシャ</t>
    </rPh>
    <phoneticPr fontId="24"/>
  </si>
  <si>
    <t>岐阜市公共ホール管理財団</t>
    <rPh sb="0" eb="2">
      <t>ギフ</t>
    </rPh>
    <rPh sb="2" eb="3">
      <t>シ</t>
    </rPh>
    <rPh sb="3" eb="5">
      <t>コウキョウ</t>
    </rPh>
    <rPh sb="8" eb="10">
      <t>カンリ</t>
    </rPh>
    <rPh sb="10" eb="12">
      <t>ザイダン</t>
    </rPh>
    <phoneticPr fontId="24"/>
  </si>
  <si>
    <t>岐阜乗合自動車</t>
    <rPh sb="0" eb="2">
      <t>ギフ</t>
    </rPh>
    <rPh sb="2" eb="4">
      <t>ノリアイ</t>
    </rPh>
    <rPh sb="4" eb="7">
      <t>ジドウシャ</t>
    </rPh>
    <phoneticPr fontId="24"/>
  </si>
  <si>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</si>
  <si>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</si>
  <si>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</si>
  <si>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</si>
  <si>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</si>
  <si>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</si>
  <si>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</si>
  <si>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</si>
  <si>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</si>
  <si>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</si>
  <si>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</si>
  <si>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</si>
  <si>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かねてより、市債残高の抑制を図っていることに加え、大規模財政需要に備え、基金の積立を計画的に行ってきた結果、将来負担比率及び実質公債費比率ともに、類似団体平均を大きく下回る数値となっている。
今後も、将来世代に過度の負担を残さないよう、健全な財政運営に努めていく。</t>
    <rPh sb="6" eb="8">
      <t>シサイ</t>
    </rPh>
    <rPh sb="8" eb="10">
      <t>ザンダカ</t>
    </rPh>
    <rPh sb="11" eb="13">
      <t>ヨクセイ</t>
    </rPh>
    <rPh sb="14" eb="15">
      <t>ハカ</t>
    </rPh>
    <rPh sb="22" eb="23">
      <t>クワ</t>
    </rPh>
    <rPh sb="25" eb="28">
      <t>ダイキボ</t>
    </rPh>
    <rPh sb="28" eb="30">
      <t>ザイセイ</t>
    </rPh>
    <rPh sb="30" eb="32">
      <t>ジュヨウ</t>
    </rPh>
    <rPh sb="33" eb="34">
      <t>ソナ</t>
    </rPh>
    <rPh sb="36" eb="38">
      <t>キキン</t>
    </rPh>
    <rPh sb="39" eb="41">
      <t>ツミタテ</t>
    </rPh>
    <rPh sb="42" eb="45">
      <t>ケイカクテキ</t>
    </rPh>
    <rPh sb="46" eb="47">
      <t>オコナ</t>
    </rPh>
    <rPh sb="51" eb="53">
      <t>ケッカ</t>
    </rPh>
    <rPh sb="54" eb="56">
      <t>ショウライ</t>
    </rPh>
    <rPh sb="56" eb="58">
      <t>フタン</t>
    </rPh>
    <rPh sb="58" eb="60">
      <t>ヒリツ</t>
    </rPh>
    <rPh sb="60" eb="61">
      <t>オヨ</t>
    </rPh>
    <rPh sb="62" eb="64">
      <t>ジッシツ</t>
    </rPh>
    <rPh sb="64" eb="67">
      <t>コウサイヒ</t>
    </rPh>
    <rPh sb="67" eb="69">
      <t>ヒリツ</t>
    </rPh>
    <rPh sb="73" eb="75">
      <t>ルイジ</t>
    </rPh>
    <rPh sb="75" eb="77">
      <t>ダンタイ</t>
    </rPh>
    <rPh sb="77" eb="79">
      <t>ヘイキン</t>
    </rPh>
    <rPh sb="80" eb="81">
      <t>オオ</t>
    </rPh>
    <rPh sb="83" eb="85">
      <t>シタマワ</t>
    </rPh>
    <rPh sb="86" eb="88">
      <t>スウチ</t>
    </rPh>
    <rPh sb="96" eb="98">
      <t>コンゴ</t>
    </rPh>
    <rPh sb="100" eb="102">
      <t>ショウライ</t>
    </rPh>
    <rPh sb="102" eb="104">
      <t>セダイ</t>
    </rPh>
    <rPh sb="105" eb="107">
      <t>カド</t>
    </rPh>
    <rPh sb="108" eb="110">
      <t>フタン</t>
    </rPh>
    <rPh sb="111" eb="112">
      <t>ノコ</t>
    </rPh>
    <rPh sb="118" eb="120">
      <t>ケンゼン</t>
    </rPh>
    <rPh sb="121" eb="123">
      <t>ザイセイ</t>
    </rPh>
    <rPh sb="123" eb="125">
      <t>ウンエイ</t>
    </rPh>
    <rPh sb="126" eb="12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</si>
</sst>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44198</c:v>
                </c:pt>
                <c:pt idx="1">
                  <c:v>35320</c:v>
                </c:pt>
                <c:pt idx="2">
                  <c:v>46980</c:v>
                </c:pt>
                <c:pt idx="3">
                  <c:v>55682</c:v>
                </c:pt>
                <c:pt idx="4">
                  <c:v>40673</c:v>
                </c:pt>
              </c:numCache>
            </c:numRef>
          </c:val>
          <c:smooth val="0"/>
        </c:ser>
        <c:dLbls>
          <c:showLegendKey val="0"/>
          <c:showVal val="0"/>
          <c:showCatName val="0"/>
          <c:showSerName val="0"/>
          <c:showPercent val="0"/>
          <c:showBubbleSize val="0"/>
        </c:dLbls>
        <c:marker val="1"/>
        <c:smooth val="0"/>
        <c:axId val="82401536"/>
        <c:axId val="82411904"/>
      </c:lineChart>
      <c:catAx>
        <c:axId val="82401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411904"/>
        <c:crosses val="autoZero"/>
        <c:auto val="1"/>
        <c:lblAlgn val="ctr"/>
        <c:lblOffset val="100"/>
        <c:tickLblSkip val="1"/>
        <c:tickMarkSkip val="1"/>
        <c:noMultiLvlLbl val="0"/>
      </c:catAx>
      <c:valAx>
        <c:axId val="82411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40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10.4</c:v>
                </c:pt>
                <c:pt idx="1">
                  <c:v>10.57</c:v>
                </c:pt>
                <c:pt idx="2">
                  <c:v>10.7</c:v>
                </c:pt>
                <c:pt idx="3">
                  <c:v>8.7799999999999994</c:v>
                </c:pt>
                <c:pt idx="4">
                  <c:v>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16.11</c:v>
                </c:pt>
                <c:pt idx="1">
                  <c:v>18.86</c:v>
                </c:pt>
                <c:pt idx="2">
                  <c:v>17.5</c:v>
                </c:pt>
                <c:pt idx="3">
                  <c:v>17.62</c:v>
                </c:pt>
                <c:pt idx="4">
                  <c:v>17.170000000000002</c:v>
                </c:pt>
              </c:numCache>
            </c:numRef>
          </c:val>
        </c:ser>
        <c:dLbls>
          <c:showLegendKey val="0"/>
          <c:showVal val="0"/>
          <c:showCatName val="0"/>
          <c:showSerName val="0"/>
          <c:showPercent val="0"/>
          <c:showBubbleSize val="0"/>
        </c:dLbls>
        <c:gapWidth val="250"/>
        <c:overlap val="100"/>
        <c:axId val="123269888"/>
        <c:axId val="12327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2.37</c:v>
                </c:pt>
                <c:pt idx="1">
                  <c:v>3.2</c:v>
                </c:pt>
                <c:pt idx="2">
                  <c:v>-0.88</c:v>
                </c:pt>
                <c:pt idx="3">
                  <c:v>-1.98</c:v>
                </c:pt>
                <c:pt idx="4">
                  <c:v>-0.42</c:v>
                </c:pt>
              </c:numCache>
            </c:numRef>
          </c:val>
          <c:smooth val="0"/>
        </c:ser>
        <c:dLbls>
          <c:showLegendKey val="0"/>
          <c:showVal val="0"/>
          <c:showCatName val="0"/>
          <c:showSerName val="0"/>
          <c:showPercent val="0"/>
          <c:showBubbleSize val="0"/>
        </c:dLbls>
        <c:marker val="1"/>
        <c:smooth val="0"/>
        <c:axId val="123269888"/>
        <c:axId val="123271808"/>
      </c:lineChart>
      <c:catAx>
        <c:axId val="12326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271808"/>
        <c:crosses val="autoZero"/>
        <c:auto val="1"/>
        <c:lblAlgn val="ctr"/>
        <c:lblOffset val="100"/>
        <c:tickLblSkip val="1"/>
        <c:tickMarkSkip val="1"/>
        <c:noMultiLvlLbl val="0"/>
      </c:catAx>
      <c:valAx>
        <c:axId val="12327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6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0.28000000000000003</c:v>
                </c:pt>
                <c:pt idx="2">
                  <c:v>#N/A</c:v>
                </c:pt>
                <c:pt idx="3">
                  <c:v>0.46</c:v>
                </c:pt>
                <c:pt idx="4">
                  <c:v>#N/A</c:v>
                </c:pt>
                <c:pt idx="5">
                  <c:v>0.63</c:v>
                </c:pt>
                <c:pt idx="6">
                  <c:v>#N/A</c:v>
                </c:pt>
                <c:pt idx="7">
                  <c:v>0.42</c:v>
                </c:pt>
                <c:pt idx="8">
                  <c:v>#N/A</c:v>
                </c:pt>
                <c:pt idx="9">
                  <c:v>0.37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0.19</c:v>
                </c:pt>
                <c:pt idx="4">
                  <c:v>#N/A</c:v>
                </c:pt>
                <c:pt idx="5">
                  <c:v>0.39</c:v>
                </c:pt>
                <c:pt idx="6">
                  <c:v>#N/A</c:v>
                </c:pt>
                <c:pt idx="7">
                  <c:v>0.2</c:v>
                </c:pt>
                <c:pt idx="8">
                  <c:v>#N/A</c:v>
                </c:pt>
                <c:pt idx="9">
                  <c:v>0.28999999999999998</c:v>
                </c:pt>
              </c:numCache>
            </c:numRef>
          </c:val>
        </c:ser>
        <c:ser>
          <c:idx val="3"/>
          <c:order val="3"/>
          <c:tx>
            <c:strRef>
              <c:f>データシート!$A$30</c:f>
              <c:strCache>
                <c:ptCount val="1"/>
                <c:pt idx="0">
                  <c:v>中央卸売市場事業会計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0.34</c:v>
                </c:pt>
                <c:pt idx="2">
                  <c:v>#N/A</c:v>
                </c:pt>
                <c:pt idx="3">
                  <c:v>0.45</c:v>
                </c:pt>
                <c:pt idx="4">
                  <c:v>#N/A</c:v>
                </c:pt>
                <c:pt idx="5">
                  <c:v>0.52</c:v>
                </c:pt>
                <c:pt idx="6">
                  <c:v>#N/A</c:v>
                </c:pt>
                <c:pt idx="7">
                  <c:v>0.59</c:v>
                </c:pt>
                <c:pt idx="8">
                  <c:v>#N/A</c:v>
                </c:pt>
                <c:pt idx="9">
                  <c:v>0.61</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3.05</c:v>
                </c:pt>
                <c:pt idx="2">
                  <c:v>#N/A</c:v>
                </c:pt>
                <c:pt idx="3">
                  <c:v>2.79</c:v>
                </c:pt>
                <c:pt idx="4">
                  <c:v>#N/A</c:v>
                </c:pt>
                <c:pt idx="5">
                  <c:v>1.32</c:v>
                </c:pt>
                <c:pt idx="6">
                  <c:v>#N/A</c:v>
                </c:pt>
                <c:pt idx="7">
                  <c:v>0.56000000000000005</c:v>
                </c:pt>
                <c:pt idx="8">
                  <c:v>#N/A</c:v>
                </c:pt>
                <c:pt idx="9">
                  <c:v>0.77</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1.97</c:v>
                </c:pt>
                <c:pt idx="2">
                  <c:v>#N/A</c:v>
                </c:pt>
                <c:pt idx="3">
                  <c:v>1.92</c:v>
                </c:pt>
                <c:pt idx="4">
                  <c:v>#N/A</c:v>
                </c:pt>
                <c:pt idx="5">
                  <c:v>1.88</c:v>
                </c:pt>
                <c:pt idx="6">
                  <c:v>#N/A</c:v>
                </c:pt>
                <c:pt idx="7">
                  <c:v>1.88</c:v>
                </c:pt>
                <c:pt idx="8">
                  <c:v>#N/A</c:v>
                </c:pt>
                <c:pt idx="9">
                  <c:v>1.75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2.68</c:v>
                </c:pt>
                <c:pt idx="2">
                  <c:v>#N/A</c:v>
                </c:pt>
                <c:pt idx="3">
                  <c:v>2.66</c:v>
                </c:pt>
                <c:pt idx="4">
                  <c:v>#N/A</c:v>
                </c:pt>
                <c:pt idx="5">
                  <c:v>2.52</c:v>
                </c:pt>
                <c:pt idx="6">
                  <c:v>#N/A</c:v>
                </c:pt>
                <c:pt idx="7">
                  <c:v>2.2999999999999998</c:v>
                </c:pt>
                <c:pt idx="8">
                  <c:v>#N/A</c:v>
                </c:pt>
                <c:pt idx="9">
                  <c:v>2.35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2.84</c:v>
                </c:pt>
                <c:pt idx="2">
                  <c:v>#N/A</c:v>
                </c:pt>
                <c:pt idx="3">
                  <c:v>3.02</c:v>
                </c:pt>
                <c:pt idx="4">
                  <c:v>#N/A</c:v>
                </c:pt>
                <c:pt idx="5">
                  <c:v>3.01</c:v>
                </c:pt>
                <c:pt idx="6">
                  <c:v>#N/A</c:v>
                </c:pt>
                <c:pt idx="7">
                  <c:v>3.2</c:v>
                </c:pt>
                <c:pt idx="8">
                  <c:v>#N/A</c:v>
                </c:pt>
                <c:pt idx="9">
                  <c:v>3.51</c:v>
                </c:pt>
              </c:numCache>
            </c:numRef>
          </c:val>
        </c:ser>
        <c:ser>
          <c:idx val="8"/>
          <c:order val="8"/>
          <c:tx>
            <c:strRef>
              <c:f>データシート!$A$35</c:f>
              <c:strCache>
                <c:ptCount val="1"/>
                <c:pt idx="0">
                  <c:v>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5.94</c:v>
                </c:pt>
                <c:pt idx="2">
                  <c:v>#N/A</c:v>
                </c:pt>
                <c:pt idx="3">
                  <c:v>6.94</c:v>
                </c:pt>
                <c:pt idx="4">
                  <c:v>#N/A</c:v>
                </c:pt>
                <c:pt idx="5">
                  <c:v>7.69</c:v>
                </c:pt>
                <c:pt idx="6">
                  <c:v>#N/A</c:v>
                </c:pt>
                <c:pt idx="7">
                  <c:v>7.43</c:v>
                </c:pt>
                <c:pt idx="8">
                  <c:v>#N/A</c:v>
                </c:pt>
                <c:pt idx="9">
                  <c:v>7.41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10.28</c:v>
                </c:pt>
                <c:pt idx="2">
                  <c:v>#N/A</c:v>
                </c:pt>
                <c:pt idx="3">
                  <c:v>10.42</c:v>
                </c:pt>
                <c:pt idx="4">
                  <c:v>#N/A</c:v>
                </c:pt>
                <c:pt idx="5">
                  <c:v>10.53</c:v>
                </c:pt>
                <c:pt idx="6">
                  <c:v>#N/A</c:v>
                </c:pt>
                <c:pt idx="7">
                  <c:v>8.5500000000000007</c:v>
                </c:pt>
                <c:pt idx="8">
                  <c:v>#N/A</c:v>
                </c:pt>
                <c:pt idx="9">
                  <c:v>8.83</c:v>
                </c:pt>
              </c:numCache>
            </c:numRef>
          </c:val>
        </c:ser>
        <c:dLbls>
          <c:showLegendKey val="0"/>
          <c:showVal val="0"/>
          <c:showCatName val="0"/>
          <c:showSerName val="0"/>
          <c:showPercent val="0"/>
          <c:showBubbleSize val="0"/>
        </c:dLbls>
        <c:gapWidth val="150"/>
        <c:overlap val="100"/>
        <c:axId val="3250432"/>
        <c:axId val="3256320"/>
      </c:barChart>
      <c:catAx>
        <c:axId val="325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6320"/>
        <c:crosses val="autoZero"/>
        <c:auto val="1"/>
        <c:lblAlgn val="ctr"/>
        <c:lblOffset val="100"/>
        <c:tickLblSkip val="1"/>
        <c:tickMarkSkip val="1"/>
        <c:noMultiLvlLbl val="0"/>
      </c:catAx>
      <c:valAx>
        <c:axId val="325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13747</c:v>
                </c:pt>
                <c:pt idx="5">
                  <c:v>13158</c:v>
                </c:pt>
                <c:pt idx="8">
                  <c:v>12726</c:v>
                </c:pt>
                <c:pt idx="11">
                  <c:v>13147</c:v>
                </c:pt>
                <c:pt idx="14">
                  <c:v>12393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2686</c:v>
                </c:pt>
                <c:pt idx="3">
                  <c:v>2710</c:v>
                </c:pt>
                <c:pt idx="6">
                  <c:v>2861</c:v>
                </c:pt>
                <c:pt idx="9">
                  <c:v>2837</c:v>
                </c:pt>
                <c:pt idx="12">
                  <c:v>2908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14127</c:v>
                </c:pt>
                <c:pt idx="3">
                  <c:v>13504</c:v>
                </c:pt>
                <c:pt idx="6">
                  <c:v>13036</c:v>
                </c:pt>
                <c:pt idx="9">
                  <c:v>13911</c:v>
                </c:pt>
                <c:pt idx="12">
                  <c:v>12769</c:v>
                </c:pt>
              </c:numCache>
            </c:numRef>
          </c:val>
        </c:ser>
        <c:dLbls>
          <c:showLegendKey val="0"/>
          <c:showVal val="0"/>
          <c:showCatName val="0"/>
          <c:showSerName val="0"/>
          <c:showPercent val="0"/>
          <c:showBubbleSize val="0"/>
        </c:dLbls>
        <c:gapWidth val="100"/>
        <c:overlap val="100"/>
        <c:axId val="84871040"/>
        <c:axId val="84877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3067</c:v>
                </c:pt>
                <c:pt idx="2">
                  <c:v>#N/A</c:v>
                </c:pt>
                <c:pt idx="3">
                  <c:v>#N/A</c:v>
                </c:pt>
                <c:pt idx="4">
                  <c:v>3057</c:v>
                </c:pt>
                <c:pt idx="5">
                  <c:v>#N/A</c:v>
                </c:pt>
                <c:pt idx="6">
                  <c:v>#N/A</c:v>
                </c:pt>
                <c:pt idx="7">
                  <c:v>3172</c:v>
                </c:pt>
                <c:pt idx="8">
                  <c:v>#N/A</c:v>
                </c:pt>
                <c:pt idx="9">
                  <c:v>#N/A</c:v>
                </c:pt>
                <c:pt idx="10">
                  <c:v>3602</c:v>
                </c:pt>
                <c:pt idx="11">
                  <c:v>#N/A</c:v>
                </c:pt>
                <c:pt idx="12">
                  <c:v>#N/A</c:v>
                </c:pt>
                <c:pt idx="13">
                  <c:v>3285</c:v>
                </c:pt>
                <c:pt idx="14">
                  <c:v>#N/A</c:v>
                </c:pt>
              </c:numCache>
            </c:numRef>
          </c:val>
          <c:smooth val="0"/>
        </c:ser>
        <c:dLbls>
          <c:showLegendKey val="0"/>
          <c:showVal val="0"/>
          <c:showCatName val="0"/>
          <c:showSerName val="0"/>
          <c:showPercent val="0"/>
          <c:showBubbleSize val="0"/>
        </c:dLbls>
        <c:marker val="1"/>
        <c:smooth val="0"/>
        <c:axId val="84871040"/>
        <c:axId val="84877312"/>
      </c:lineChart>
      <c:catAx>
        <c:axId val="8487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877312"/>
        <c:crosses val="autoZero"/>
        <c:auto val="1"/>
        <c:lblAlgn val="ctr"/>
        <c:lblOffset val="100"/>
        <c:tickLblSkip val="1"/>
        <c:tickMarkSkip val="1"/>
        <c:noMultiLvlLbl val="0"/>
      </c:catAx>
      <c:valAx>
        <c:axId val="8487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87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116256</c:v>
                </c:pt>
                <c:pt idx="5">
                  <c:v>118793</c:v>
                </c:pt>
                <c:pt idx="8">
                  <c:v>122404</c:v>
                </c:pt>
                <c:pt idx="11">
                  <c:v>126235</c:v>
                </c:pt>
                <c:pt idx="14">
                  <c:v>127113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35163</c:v>
                </c:pt>
                <c:pt idx="5">
                  <c:v>34712</c:v>
                </c:pt>
                <c:pt idx="8">
                  <c:v>32196</c:v>
                </c:pt>
                <c:pt idx="11">
                  <c:v>33522</c:v>
                </c:pt>
                <c:pt idx="14">
                  <c:v>34039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35096</c:v>
                </c:pt>
                <c:pt idx="5">
                  <c:v>38242</c:v>
                </c:pt>
                <c:pt idx="8">
                  <c:v>38796</c:v>
                </c:pt>
                <c:pt idx="11">
                  <c:v>39810</c:v>
                </c:pt>
                <c:pt idx="14">
                  <c:v>40857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22067</c:v>
                </c:pt>
                <c:pt idx="3">
                  <c:v>21169</c:v>
                </c:pt>
                <c:pt idx="6">
                  <c:v>20121</c:v>
                </c:pt>
                <c:pt idx="9">
                  <c:v>18129</c:v>
                </c:pt>
                <c:pt idx="12">
                  <c:v>17568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125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39714</c:v>
                </c:pt>
                <c:pt idx="3">
                  <c:v>38961</c:v>
                </c:pt>
                <c:pt idx="6">
                  <c:v>37562</c:v>
                </c:pt>
                <c:pt idx="9">
                  <c:v>34614</c:v>
                </c:pt>
                <c:pt idx="12">
                  <c:v>32060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2367</c:v>
                </c:pt>
                <c:pt idx="3">
                  <c:v>2367</c:v>
                </c:pt>
                <c:pt idx="6">
                  <c:v>2039</c:v>
                </c:pt>
                <c:pt idx="9">
                  <c:v>2306</c:v>
                </c:pt>
                <c:pt idx="12">
                  <c:v>2307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134480</c:v>
                </c:pt>
                <c:pt idx="3">
                  <c:v>133697</c:v>
                </c:pt>
                <c:pt idx="6">
                  <c:v>134465</c:v>
                </c:pt>
                <c:pt idx="9">
                  <c:v>135849</c:v>
                </c:pt>
                <c:pt idx="12">
                  <c:v>134011</c:v>
                </c:pt>
              </c:numCache>
            </c:numRef>
          </c:val>
        </c:ser>
        <c:dLbls>
          <c:showLegendKey val="0"/>
          <c:showVal val="0"/>
          <c:showCatName val="0"/>
          <c:showSerName val="0"/>
          <c:showPercent val="0"/>
          <c:showBubbleSize val="0"/>
        </c:dLbls>
        <c:gapWidth val="100"/>
        <c:overlap val="100"/>
        <c:axId val="120235520"/>
        <c:axId val="120237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12112</c:v>
                </c:pt>
                <c:pt idx="2">
                  <c:v>#N/A</c:v>
                </c:pt>
                <c:pt idx="3">
                  <c:v>#N/A</c:v>
                </c:pt>
                <c:pt idx="4">
                  <c:v>4448</c:v>
                </c:pt>
                <c:pt idx="5">
                  <c:v>#N/A</c:v>
                </c:pt>
                <c:pt idx="6">
                  <c:v>#N/A</c:v>
                </c:pt>
                <c:pt idx="7">
                  <c:v>791</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0235520"/>
        <c:axId val="120237440"/>
      </c:lineChart>
      <c:catAx>
        <c:axId val="12023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237440"/>
        <c:crosses val="autoZero"/>
        <c:auto val="1"/>
        <c:lblAlgn val="ctr"/>
        <c:lblOffset val="100"/>
        <c:tickLblSkip val="1"/>
        <c:tickMarkSkip val="1"/>
        <c:noMultiLvlLbl val="0"/>
      </c:catAx>
      <c:valAx>
        <c:axId val="12023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3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4233216"/>
        <c:axId val="124235136"/>
      </c:scatterChart>
      <c:valAx>
        <c:axId val="124233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235136"/>
        <c:crosses val="autoZero"/>
        <c:crossBetween val="midCat"/>
      </c:valAx>
      <c:valAx>
        <c:axId val="124235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233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5.2</c:v>
                </c:pt>
                <c:pt idx="1">
                  <c:v>4.5</c:v>
                </c:pt>
                <c:pt idx="2">
                  <c:v>4</c:v>
                </c:pt>
                <c:pt idx="3">
                  <c:v>4.3</c:v>
                </c:pt>
                <c:pt idx="4">
                  <c:v>4.4000000000000004</c:v>
                </c:pt>
              </c:numCache>
            </c:numRef>
          </c:xVal>
          <c:yVal>
            <c:numRef>
              <c:f>公会計指標分析・財政指標組合せ分析表!$K$73:$O$73</c:f>
              <c:numCache>
                <c:formatCode>#,##0.0;"▲ "#,##0.0</c:formatCode>
                <c:ptCount val="5"/>
                <c:pt idx="0">
                  <c:v>16.2</c:v>
                </c:pt>
                <c:pt idx="1">
                  <c:v>5.8</c:v>
                </c:pt>
                <c:pt idx="2">
                  <c:v>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23970304"/>
        <c:axId val="123972224"/>
      </c:scatterChart>
      <c:valAx>
        <c:axId val="123970304"/>
        <c:scaling>
          <c:orientation val="minMax"/>
          <c:max val="9.6999999999999993"/>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72224"/>
        <c:crosses val="autoZero"/>
        <c:crossBetween val="midCat"/>
      </c:valAx>
      <c:valAx>
        <c:axId val="123972224"/>
        <c:scaling>
          <c:orientation val="minMax"/>
          <c:max val="8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7030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かねてより、市債残高の抑制を図っていることから、元利償還金等の合計額は、借換予定の市債を繰上償還した平成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年度を除き、減少傾向で推移している。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一方で、市債の償還が進んでいることにより、算入公債費等の額も減少してきていることから、平成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団塊世代の大量退職後、退職手当負担見込額が減少していることや、継続的に市債残高の抑制に努めていることにより、臨時財政対策債を除いた残高が減少しているため、将来負担額は徐々に減少している。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庁舎建設、鉄道高架事業などの大規模な財政需要を必要とする事業実施に備えた基金の積立を計画的に行っていること等により、充当可能財源等額は逆に増加してきており、これらの結果、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413,995
405,438
203.60
159,900,718
151,584,538
7,689,988
85,432,557
133,491,829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413,995
405,438
203.60
159,900,718
151,584,538
7,689,988
85,432,557
133,491,829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413,995
405,438
203.60
159,900,718
151,584,538
7,689,988
85,432,557
133,491,829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413,995
405,438
203.60
159,900,718
151,584,538
7,689,988
85,432,557
133,491,829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年度は、消費税率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への引き上げに伴う地方消費税交付金の増などにより、基準財政収入額が増加し、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と、対前年比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本市は企業城下町でないこともあり、税収の増減は、近年小幅で推移しているが、教育・子育て環境、観光等の充実などによる定住・交流人口の増加や、企業立地の促進等、様々な施策の推進により、さらなる税源の確保を図り、持続性のある都市づくりを支える財政基盤を確立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86783</xdr:rowOff>
    </xdr:to>
    <xdr:cxnSp macro="">
      <xdr:nvCxnSpPr>
        <xdr:cNvPr id="68" name="直線コネクタ 67"/>
        <xdr:cNvCxnSpPr/>
      </xdr:nvCxnSpPr>
      <xdr:spPr>
        <a:xfrm flipV="1">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127000</xdr:rowOff>
    </xdr:to>
    <xdr:cxnSp macro="">
      <xdr:nvCxnSpPr>
        <xdr:cNvPr id="74" name="直線コネクタ 73"/>
        <xdr:cNvCxnSpPr/>
      </xdr:nvCxnSpPr>
      <xdr:spPr>
        <a:xfrm flipV="1">
          <a:off x="2336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7" name="直線コネクタ 76"/>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継続的に、普通債（臨時財政対策債等を除く地方債）残高の縮減を図ってきており、ピーク時（平成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億円）と比較し、平成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年度末には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億円と、約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％縮減するとともに、職員定数についても、ピーク時（昭和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4,999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人）と比較し、平成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3,767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％削減するなど効率化を進めており、扶助費が増加する中で、類似団体平均を下回る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88.4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今後も扶助費の増加は避けられないため、行財政改革を徹底し、義務的経費の縮減に努めていく。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8679</xdr:rowOff>
    </xdr:to>
    <xdr:cxnSp macro="">
      <xdr:nvCxnSpPr>
        <xdr:cNvPr id="131" name="直線コネクタ 130"/>
        <xdr:cNvCxnSpPr/>
      </xdr:nvCxnSpPr>
      <xdr:spPr>
        <a:xfrm flipV="1">
          <a:off x="4114800" y="1113282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155998</xdr:rowOff>
    </xdr:from>
    <xdr:to>
      <xdr:col>6</xdr:col>
      <xdr:colOff>0</xdr:colOff>
      <xdr:row>65</xdr:row>
      <xdr:rowOff>8679</xdr:rowOff>
    </xdr:to>
    <xdr:cxnSp macro="">
      <xdr:nvCxnSpPr>
        <xdr:cNvPr id="134" name="直線コネクタ 133"/>
        <xdr:cNvCxnSpPr/>
      </xdr:nvCxnSpPr>
      <xdr:spPr>
        <a:xfrm>
          <a:off x="3225800" y="1112879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131869</xdr:rowOff>
    </xdr:from>
    <xdr:to>
      <xdr:col>4</xdr:col>
      <xdr:colOff>482600</xdr:colOff>
      <xdr:row>64</xdr:row>
      <xdr:rowOff>155998</xdr:rowOff>
    </xdr:to>
    <xdr:cxnSp macro="">
      <xdr:nvCxnSpPr>
        <xdr:cNvPr id="137" name="直線コネクタ 136"/>
        <xdr:cNvCxnSpPr/>
      </xdr:nvCxnSpPr>
      <xdr:spPr>
        <a:xfrm>
          <a:off x="2336800" y="1110466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131869</xdr:rowOff>
    </xdr:from>
    <xdr:to>
      <xdr:col>3</xdr:col>
      <xdr:colOff>279400</xdr:colOff>
      <xdr:row>65</xdr:row>
      <xdr:rowOff>28787</xdr:rowOff>
    </xdr:to>
    <xdr:cxnSp macro="">
      <xdr:nvCxnSpPr>
        <xdr:cNvPr id="140" name="直線コネクタ 139"/>
        <xdr:cNvCxnSpPr/>
      </xdr:nvCxnSpPr>
      <xdr:spPr>
        <a:xfrm flipV="1">
          <a:off x="1447800" y="1110466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0" name="円/楕円 149"/>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125747</xdr:rowOff>
    </xdr:from>
    <xdr:ext cx="762000" cy="259045"/>
    <xdr:sp macro="" textlink="">
      <xdr:nvSpPr>
        <xdr:cNvPr id="151" name="財政構造の弾力性該当値テキスト"/>
        <xdr:cNvSpPr txBox="1"/>
      </xdr:nvSpPr>
      <xdr:spPr>
        <a:xfrm>
          <a:off x="50419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129329</xdr:rowOff>
    </xdr:from>
    <xdr:to>
      <xdr:col>6</xdr:col>
      <xdr:colOff>50800</xdr:colOff>
      <xdr:row>65</xdr:row>
      <xdr:rowOff>59479</xdr:rowOff>
    </xdr:to>
    <xdr:sp macro="" textlink="">
      <xdr:nvSpPr>
        <xdr:cNvPr id="152" name="円/楕円 151"/>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69656</xdr:rowOff>
    </xdr:from>
    <xdr:ext cx="736600" cy="259045"/>
    <xdr:sp macro="" textlink="">
      <xdr:nvSpPr>
        <xdr:cNvPr id="153" name="テキスト ボックス 152"/>
        <xdr:cNvSpPr txBox="1"/>
      </xdr:nvSpPr>
      <xdr:spPr>
        <a:xfrm>
          <a:off x="3733800" y="10871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105198</xdr:rowOff>
    </xdr:from>
    <xdr:to>
      <xdr:col>4</xdr:col>
      <xdr:colOff>533400</xdr:colOff>
      <xdr:row>65</xdr:row>
      <xdr:rowOff>35348</xdr:rowOff>
    </xdr:to>
    <xdr:sp macro="" textlink="">
      <xdr:nvSpPr>
        <xdr:cNvPr id="154" name="円/楕円 153"/>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45525</xdr:rowOff>
    </xdr:from>
    <xdr:ext cx="762000" cy="259045"/>
    <xdr:sp macro="" textlink="">
      <xdr:nvSpPr>
        <xdr:cNvPr id="155" name="テキスト ボックス 154"/>
        <xdr:cNvSpPr txBox="1"/>
      </xdr:nvSpPr>
      <xdr:spPr>
        <a:xfrm>
          <a:off x="2844800" y="1084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81069</xdr:rowOff>
    </xdr:from>
    <xdr:to>
      <xdr:col>3</xdr:col>
      <xdr:colOff>330200</xdr:colOff>
      <xdr:row>65</xdr:row>
      <xdr:rowOff>11219</xdr:rowOff>
    </xdr:to>
    <xdr:sp macro="" textlink="">
      <xdr:nvSpPr>
        <xdr:cNvPr id="156" name="円/楕円 155"/>
        <xdr:cNvSpPr/>
      </xdr:nvSpPr>
      <xdr:spPr>
        <a:xfrm>
          <a:off x="2286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21396</xdr:rowOff>
    </xdr:from>
    <xdr:ext cx="762000" cy="259045"/>
    <xdr:sp macro="" textlink="">
      <xdr:nvSpPr>
        <xdr:cNvPr id="157" name="テキスト ボックス 156"/>
        <xdr:cNvSpPr txBox="1"/>
      </xdr:nvSpPr>
      <xdr:spPr>
        <a:xfrm>
          <a:off x="1955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149437</xdr:rowOff>
    </xdr:from>
    <xdr:to>
      <xdr:col>2</xdr:col>
      <xdr:colOff>127000</xdr:colOff>
      <xdr:row>65</xdr:row>
      <xdr:rowOff>79587</xdr:rowOff>
    </xdr:to>
    <xdr:sp macro="" textlink="">
      <xdr:nvSpPr>
        <xdr:cNvPr id="158" name="円/楕円 157"/>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89764</xdr:rowOff>
    </xdr:from>
    <xdr:ext cx="762000" cy="259045"/>
    <xdr:sp macro="" textlink="">
      <xdr:nvSpPr>
        <xdr:cNvPr id="159" name="テキスト ボックス 158"/>
        <xdr:cNvSpPr txBox="1"/>
      </xdr:nvSpPr>
      <xdr:spPr>
        <a:xfrm>
          <a:off x="1066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[110,152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年度は、図書館等複合施設の開館に伴い、物件費が増加したことなどにより、対前年比で増となった。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類似団体平均を上回っている要因としては、大学（短大・薬大）や、障がい者施設（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施設）を直営で運営していることなどによるものであるが、これまで取り組んできた保育所等の民営化や施設管理業務の委託化など、組織・業務のスリム化に向けた改革を継続していく。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121714</xdr:rowOff>
    </xdr:from>
    <xdr:to>
      <xdr:col>7</xdr:col>
      <xdr:colOff>152400</xdr:colOff>
      <xdr:row>82</xdr:row>
      <xdr:rowOff>11916</xdr:rowOff>
    </xdr:to>
    <xdr:cxnSp macro="">
      <xdr:nvCxnSpPr>
        <xdr:cNvPr id="194" name="直線コネクタ 193"/>
        <xdr:cNvCxnSpPr/>
      </xdr:nvCxnSpPr>
      <xdr:spPr>
        <a:xfrm>
          <a:off x="4114800" y="14009164"/>
          <a:ext cx="838200" cy="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77970</xdr:rowOff>
    </xdr:from>
    <xdr:to>
      <xdr:col>6</xdr:col>
      <xdr:colOff>0</xdr:colOff>
      <xdr:row>81</xdr:row>
      <xdr:rowOff>121714</xdr:rowOff>
    </xdr:to>
    <xdr:cxnSp macro="">
      <xdr:nvCxnSpPr>
        <xdr:cNvPr id="197" name="直線コネクタ 196"/>
        <xdr:cNvCxnSpPr/>
      </xdr:nvCxnSpPr>
      <xdr:spPr>
        <a:xfrm>
          <a:off x="3225800" y="13965420"/>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77970</xdr:rowOff>
    </xdr:from>
    <xdr:to>
      <xdr:col>4</xdr:col>
      <xdr:colOff>482600</xdr:colOff>
      <xdr:row>81</xdr:row>
      <xdr:rowOff>136232</xdr:rowOff>
    </xdr:to>
    <xdr:cxnSp macro="">
      <xdr:nvCxnSpPr>
        <xdr:cNvPr id="200" name="直線コネクタ 199"/>
        <xdr:cNvCxnSpPr/>
      </xdr:nvCxnSpPr>
      <xdr:spPr>
        <a:xfrm flipV="1">
          <a:off x="2336800" y="13965420"/>
          <a:ext cx="889000" cy="5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136232</xdr:rowOff>
    </xdr:from>
    <xdr:to>
      <xdr:col>3</xdr:col>
      <xdr:colOff>279400</xdr:colOff>
      <xdr:row>81</xdr:row>
      <xdr:rowOff>169652</xdr:rowOff>
    </xdr:to>
    <xdr:cxnSp macro="">
      <xdr:nvCxnSpPr>
        <xdr:cNvPr id="203" name="直線コネクタ 202"/>
        <xdr:cNvCxnSpPr/>
      </xdr:nvCxnSpPr>
      <xdr:spPr>
        <a:xfrm flipV="1">
          <a:off x="1447800" y="14023682"/>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132566</xdr:rowOff>
    </xdr:from>
    <xdr:to>
      <xdr:col>7</xdr:col>
      <xdr:colOff>203200</xdr:colOff>
      <xdr:row>82</xdr:row>
      <xdr:rowOff>62716</xdr:rowOff>
    </xdr:to>
    <xdr:sp macro="" textlink="">
      <xdr:nvSpPr>
        <xdr:cNvPr id="213" name="円/楕円 212"/>
        <xdr:cNvSpPr/>
      </xdr:nvSpPr>
      <xdr:spPr>
        <a:xfrm>
          <a:off x="4902200" y="140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104643</xdr:rowOff>
    </xdr:from>
    <xdr:ext cx="762000" cy="259045"/>
    <xdr:sp macro="" textlink="">
      <xdr:nvSpPr>
        <xdr:cNvPr id="214" name="人件費・物件費等の状況該当値テキスト"/>
        <xdr:cNvSpPr txBox="1"/>
      </xdr:nvSpPr>
      <xdr:spPr>
        <a:xfrm>
          <a:off x="5041900" y="1399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70914</xdr:rowOff>
    </xdr:from>
    <xdr:to>
      <xdr:col>6</xdr:col>
      <xdr:colOff>50800</xdr:colOff>
      <xdr:row>82</xdr:row>
      <xdr:rowOff>1064</xdr:rowOff>
    </xdr:to>
    <xdr:sp macro="" textlink="">
      <xdr:nvSpPr>
        <xdr:cNvPr id="215" name="円/楕円 214"/>
        <xdr:cNvSpPr/>
      </xdr:nvSpPr>
      <xdr:spPr>
        <a:xfrm>
          <a:off x="4064000" y="1395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157291</xdr:rowOff>
    </xdr:from>
    <xdr:ext cx="736600" cy="259045"/>
    <xdr:sp macro="" textlink="">
      <xdr:nvSpPr>
        <xdr:cNvPr id="216" name="テキスト ボックス 215"/>
        <xdr:cNvSpPr txBox="1"/>
      </xdr:nvSpPr>
      <xdr:spPr>
        <a:xfrm>
          <a:off x="3733800" y="1404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27170</xdr:rowOff>
    </xdr:from>
    <xdr:to>
      <xdr:col>4</xdr:col>
      <xdr:colOff>533400</xdr:colOff>
      <xdr:row>81</xdr:row>
      <xdr:rowOff>128770</xdr:rowOff>
    </xdr:to>
    <xdr:sp macro="" textlink="">
      <xdr:nvSpPr>
        <xdr:cNvPr id="217" name="円/楕円 216"/>
        <xdr:cNvSpPr/>
      </xdr:nvSpPr>
      <xdr:spPr>
        <a:xfrm>
          <a:off x="3175000" y="13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113547</xdr:rowOff>
    </xdr:from>
    <xdr:ext cx="762000" cy="259045"/>
    <xdr:sp macro="" textlink="">
      <xdr:nvSpPr>
        <xdr:cNvPr id="218" name="テキスト ボックス 217"/>
        <xdr:cNvSpPr txBox="1"/>
      </xdr:nvSpPr>
      <xdr:spPr>
        <a:xfrm>
          <a:off x="2844800" y="140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85432</xdr:rowOff>
    </xdr:from>
    <xdr:to>
      <xdr:col>3</xdr:col>
      <xdr:colOff>330200</xdr:colOff>
      <xdr:row>82</xdr:row>
      <xdr:rowOff>15582</xdr:rowOff>
    </xdr:to>
    <xdr:sp macro="" textlink="">
      <xdr:nvSpPr>
        <xdr:cNvPr id="219" name="円/楕円 218"/>
        <xdr:cNvSpPr/>
      </xdr:nvSpPr>
      <xdr:spPr>
        <a:xfrm>
          <a:off x="2286000" y="139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359</xdr:rowOff>
    </xdr:from>
    <xdr:ext cx="762000" cy="259045"/>
    <xdr:sp macro="" textlink="">
      <xdr:nvSpPr>
        <xdr:cNvPr id="220" name="テキスト ボックス 219"/>
        <xdr:cNvSpPr txBox="1"/>
      </xdr:nvSpPr>
      <xdr:spPr>
        <a:xfrm>
          <a:off x="1955800" y="1405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118852</xdr:rowOff>
    </xdr:from>
    <xdr:to>
      <xdr:col>2</xdr:col>
      <xdr:colOff>127000</xdr:colOff>
      <xdr:row>82</xdr:row>
      <xdr:rowOff>49002</xdr:rowOff>
    </xdr:to>
    <xdr:sp macro="" textlink="">
      <xdr:nvSpPr>
        <xdr:cNvPr id="221" name="円/楕円 220"/>
        <xdr:cNvSpPr/>
      </xdr:nvSpPr>
      <xdr:spPr>
        <a:xfrm>
          <a:off x="1397000" y="14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33779</xdr:rowOff>
    </xdr:from>
    <xdr:ext cx="762000" cy="259045"/>
    <xdr:sp macro="" textlink="">
      <xdr:nvSpPr>
        <xdr:cNvPr id="222" name="テキスト ボックス 221"/>
        <xdr:cNvSpPr txBox="1"/>
      </xdr:nvSpPr>
      <xdr:spPr>
        <a:xfrm>
          <a:off x="1066800" y="1409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月まで、国における給与の特例減額により、相対的にラスパイレス指数が上昇しているが、本市においても平成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月にかけ、特例減額を実施した。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また、人事院勧告に準じ、高年齢層の職員の昇給抑制を行うとともに、昇給制度も大きく見直し、平成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年に給与の総合的見直しを完全実施するなど、給与の適正化に努めている。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84</xdr:row>
      <xdr:rowOff>7862</xdr:rowOff>
    </xdr:to>
    <xdr:cxnSp macro="">
      <xdr:nvCxnSpPr>
        <xdr:cNvPr id="258" name="直線コネクタ 257"/>
        <xdr:cNvCxnSpPr/>
      </xdr:nvCxnSpPr>
      <xdr:spPr>
        <a:xfrm>
          <a:off x="16179800" y="14260286"/>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84</xdr:row>
      <xdr:rowOff>19352</xdr:rowOff>
    </xdr:to>
    <xdr:cxnSp macro="">
      <xdr:nvCxnSpPr>
        <xdr:cNvPr id="261" name="直線コネクタ 260"/>
        <xdr:cNvCxnSpPr/>
      </xdr:nvCxnSpPr>
      <xdr:spPr>
        <a:xfrm flipV="1">
          <a:off x="15290800" y="142602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69850</xdr:rowOff>
    </xdr:to>
    <xdr:cxnSp macro="">
      <xdr:nvCxnSpPr>
        <xdr:cNvPr id="264" name="直線コネクタ 263"/>
        <xdr:cNvCxnSpPr/>
      </xdr:nvCxnSpPr>
      <xdr:spPr>
        <a:xfrm flipV="1">
          <a:off x="14401800" y="14421152"/>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69850</xdr:rowOff>
    </xdr:to>
    <xdr:cxnSp macro="">
      <xdr:nvCxnSpPr>
        <xdr:cNvPr id="267" name="直線コネクタ 266"/>
        <xdr:cNvCxnSpPr/>
      </xdr:nvCxnSpPr>
      <xdr:spPr>
        <a:xfrm>
          <a:off x="13512800" y="1531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7" name="円/楕円 276"/>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8"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9" name="円/楕円 278"/>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65513</xdr:rowOff>
    </xdr:from>
    <xdr:ext cx="736600" cy="259045"/>
    <xdr:sp macro="" textlink="">
      <xdr:nvSpPr>
        <xdr:cNvPr id="280" name="テキスト ボックス 279"/>
        <xdr:cNvSpPr txBox="1"/>
      </xdr:nvSpPr>
      <xdr:spPr>
        <a:xfrm>
          <a:off x="15798800" y="1429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2" name="テキスト ボックス 281"/>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3" name="円/楕円 282"/>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4" name="テキスト ボックス 283"/>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6" name="テキスト ボックス 285"/>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類似団体平均を上回っている主な要因としては、大学（短大・薬大）や、障がい者施設（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施設）などを直営で運営していることによるものである。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職員定数については、民営化、委託化の推進などにより、ピーク時（昭和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4,999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人）と比較し、平成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3,767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％削減するなど効率化を進めており、今後もさらなる行財政改革の取り組みにより、人件費の抑制に努めていく。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91229</xdr:rowOff>
    </xdr:from>
    <xdr:to>
      <xdr:col>24</xdr:col>
      <xdr:colOff>558800</xdr:colOff>
      <xdr:row>61</xdr:row>
      <xdr:rowOff>107315</xdr:rowOff>
    </xdr:to>
    <xdr:cxnSp macro="">
      <xdr:nvCxnSpPr>
        <xdr:cNvPr id="321" name="直線コネクタ 320"/>
        <xdr:cNvCxnSpPr/>
      </xdr:nvCxnSpPr>
      <xdr:spPr>
        <a:xfrm>
          <a:off x="16179800" y="1054967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2"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87206</xdr:rowOff>
    </xdr:from>
    <xdr:to>
      <xdr:col>23</xdr:col>
      <xdr:colOff>406400</xdr:colOff>
      <xdr:row>61</xdr:row>
      <xdr:rowOff>91229</xdr:rowOff>
    </xdr:to>
    <xdr:cxnSp macro="">
      <xdr:nvCxnSpPr>
        <xdr:cNvPr id="324" name="直線コネクタ 323"/>
        <xdr:cNvCxnSpPr/>
      </xdr:nvCxnSpPr>
      <xdr:spPr>
        <a:xfrm>
          <a:off x="15290800" y="105456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6" name="テキスト ボックス 325"/>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87206</xdr:rowOff>
    </xdr:from>
    <xdr:to>
      <xdr:col>22</xdr:col>
      <xdr:colOff>203200</xdr:colOff>
      <xdr:row>61</xdr:row>
      <xdr:rowOff>95250</xdr:rowOff>
    </xdr:to>
    <xdr:cxnSp macro="">
      <xdr:nvCxnSpPr>
        <xdr:cNvPr id="327" name="直線コネクタ 326"/>
        <xdr:cNvCxnSpPr/>
      </xdr:nvCxnSpPr>
      <xdr:spPr>
        <a:xfrm flipV="1">
          <a:off x="14401800" y="1054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9" name="テキスト ボックス 328"/>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95250</xdr:rowOff>
    </xdr:from>
    <xdr:to>
      <xdr:col>21</xdr:col>
      <xdr:colOff>0</xdr:colOff>
      <xdr:row>62</xdr:row>
      <xdr:rowOff>40429</xdr:rowOff>
    </xdr:to>
    <xdr:cxnSp macro="">
      <xdr:nvCxnSpPr>
        <xdr:cNvPr id="330" name="直線コネクタ 329"/>
        <xdr:cNvCxnSpPr/>
      </xdr:nvCxnSpPr>
      <xdr:spPr>
        <a:xfrm flipV="1">
          <a:off x="13512800" y="1055370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2" name="テキスト ボックス 331"/>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4" name="テキスト ボックス 333"/>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40" name="円/楕円 339"/>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28592</xdr:rowOff>
    </xdr:from>
    <xdr:ext cx="762000" cy="259045"/>
    <xdr:sp macro="" textlink="">
      <xdr:nvSpPr>
        <xdr:cNvPr id="341" name="定員管理の状況該当値テキスト"/>
        <xdr:cNvSpPr txBox="1"/>
      </xdr:nvSpPr>
      <xdr:spPr>
        <a:xfrm>
          <a:off x="1710690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40429</xdr:rowOff>
    </xdr:from>
    <xdr:to>
      <xdr:col>23</xdr:col>
      <xdr:colOff>457200</xdr:colOff>
      <xdr:row>61</xdr:row>
      <xdr:rowOff>142029</xdr:rowOff>
    </xdr:to>
    <xdr:sp macro="" textlink="">
      <xdr:nvSpPr>
        <xdr:cNvPr id="342" name="円/楕円 341"/>
        <xdr:cNvSpPr/>
      </xdr:nvSpPr>
      <xdr:spPr>
        <a:xfrm>
          <a:off x="16129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126806</xdr:rowOff>
    </xdr:from>
    <xdr:ext cx="736600" cy="259045"/>
    <xdr:sp macro="" textlink="">
      <xdr:nvSpPr>
        <xdr:cNvPr id="343" name="テキスト ボックス 342"/>
        <xdr:cNvSpPr txBox="1"/>
      </xdr:nvSpPr>
      <xdr:spPr>
        <a:xfrm>
          <a:off x="15798800" y="10585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36406</xdr:rowOff>
    </xdr:from>
    <xdr:to>
      <xdr:col>22</xdr:col>
      <xdr:colOff>254000</xdr:colOff>
      <xdr:row>61</xdr:row>
      <xdr:rowOff>138006</xdr:rowOff>
    </xdr:to>
    <xdr:sp macro="" textlink="">
      <xdr:nvSpPr>
        <xdr:cNvPr id="344" name="円/楕円 343"/>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122783</xdr:rowOff>
    </xdr:from>
    <xdr:ext cx="762000" cy="259045"/>
    <xdr:sp macro="" textlink="">
      <xdr:nvSpPr>
        <xdr:cNvPr id="345" name="テキスト ボックス 344"/>
        <xdr:cNvSpPr txBox="1"/>
      </xdr:nvSpPr>
      <xdr:spPr>
        <a:xfrm>
          <a:off x="14909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44450</xdr:rowOff>
    </xdr:from>
    <xdr:to>
      <xdr:col>21</xdr:col>
      <xdr:colOff>50800</xdr:colOff>
      <xdr:row>61</xdr:row>
      <xdr:rowOff>146050</xdr:rowOff>
    </xdr:to>
    <xdr:sp macro="" textlink="">
      <xdr:nvSpPr>
        <xdr:cNvPr id="346" name="円/楕円 345"/>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130827</xdr:rowOff>
    </xdr:from>
    <xdr:ext cx="762000" cy="259045"/>
    <xdr:sp macro="" textlink="">
      <xdr:nvSpPr>
        <xdr:cNvPr id="347" name="テキスト ボックス 346"/>
        <xdr:cNvSpPr txBox="1"/>
      </xdr:nvSpPr>
      <xdr:spPr>
        <a:xfrm>
          <a:off x="14020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161079</xdr:rowOff>
    </xdr:from>
    <xdr:to>
      <xdr:col>19</xdr:col>
      <xdr:colOff>533400</xdr:colOff>
      <xdr:row>62</xdr:row>
      <xdr:rowOff>91229</xdr:rowOff>
    </xdr:to>
    <xdr:sp macro="" textlink="">
      <xdr:nvSpPr>
        <xdr:cNvPr id="348" name="円/楕円 347"/>
        <xdr:cNvSpPr/>
      </xdr:nvSpPr>
      <xdr:spPr>
        <a:xfrm>
          <a:off x="13462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76006</xdr:rowOff>
    </xdr:from>
    <xdr:ext cx="762000" cy="259045"/>
    <xdr:sp macro="" textlink="">
      <xdr:nvSpPr>
        <xdr:cNvPr id="349" name="テキスト ボックス 348"/>
        <xdr:cNvSpPr txBox="1"/>
      </xdr:nvSpPr>
      <xdr:spPr>
        <a:xfrm>
          <a:off x="13131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かねてより市債残高の抑制を図ってきていることから、類似団体平均を下回る状況が続いている。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年度は、前年度と比べ、元利償還金等は減少しているものの、過去の市債の償還が進んだことにより、充当可能財源及び算入公債費も減となったため、結果、</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ポイントの上昇となった。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今後も岐阜市行財政改革プランに定める実質公債費比率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％未満の水準を堅持すべく適切な市債管理に努める。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38</xdr:row>
      <xdr:rowOff>170688</xdr:rowOff>
    </xdr:to>
    <xdr:cxnSp macro="">
      <xdr:nvCxnSpPr>
        <xdr:cNvPr id="381" name="直線コネクタ 380"/>
        <xdr:cNvCxnSpPr/>
      </xdr:nvCxnSpPr>
      <xdr:spPr>
        <a:xfrm>
          <a:off x="16179800" y="66761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38</xdr:row>
      <xdr:rowOff>161036</xdr:rowOff>
    </xdr:to>
    <xdr:cxnSp macro="">
      <xdr:nvCxnSpPr>
        <xdr:cNvPr id="384" name="直線コネクタ 383"/>
        <xdr:cNvCxnSpPr/>
      </xdr:nvCxnSpPr>
      <xdr:spPr>
        <a:xfrm>
          <a:off x="15290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8890</xdr:rowOff>
    </xdr:to>
    <xdr:cxnSp macro="">
      <xdr:nvCxnSpPr>
        <xdr:cNvPr id="387" name="直線コネクタ 386"/>
        <xdr:cNvCxnSpPr/>
      </xdr:nvCxnSpPr>
      <xdr:spPr>
        <a:xfrm flipV="1">
          <a:off x="14401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9" name="テキスト ボックス 38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76454</xdr:rowOff>
    </xdr:to>
    <xdr:cxnSp macro="">
      <xdr:nvCxnSpPr>
        <xdr:cNvPr id="390" name="直線コネクタ 389"/>
        <xdr:cNvCxnSpPr/>
      </xdr:nvCxnSpPr>
      <xdr:spPr>
        <a:xfrm flipV="1">
          <a:off x="13512800" y="66954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2" name="テキスト ボックス 391"/>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4" name="テキスト ボックス 393"/>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119888</xdr:rowOff>
    </xdr:from>
    <xdr:to>
      <xdr:col>24</xdr:col>
      <xdr:colOff>609600</xdr:colOff>
      <xdr:row>39</xdr:row>
      <xdr:rowOff>50038</xdr:rowOff>
    </xdr:to>
    <xdr:sp macro="" textlink="">
      <xdr:nvSpPr>
        <xdr:cNvPr id="400" name="円/楕円 399"/>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136415</xdr:rowOff>
    </xdr:from>
    <xdr:ext cx="762000" cy="259045"/>
    <xdr:sp macro="" textlink="">
      <xdr:nvSpPr>
        <xdr:cNvPr id="401" name="公債費負担の状況該当値テキスト"/>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110236</xdr:rowOff>
    </xdr:from>
    <xdr:to>
      <xdr:col>23</xdr:col>
      <xdr:colOff>457200</xdr:colOff>
      <xdr:row>39</xdr:row>
      <xdr:rowOff>40386</xdr:rowOff>
    </xdr:to>
    <xdr:sp macro="" textlink="">
      <xdr:nvSpPr>
        <xdr:cNvPr id="402" name="円/楕円 401"/>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50563</xdr:rowOff>
    </xdr:from>
    <xdr:ext cx="736600" cy="259045"/>
    <xdr:sp macro="" textlink="">
      <xdr:nvSpPr>
        <xdr:cNvPr id="403" name="テキスト ボックス 402"/>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4" name="円/楕円 403"/>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405" name="テキスト ボックス 404"/>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06" name="円/楕円 405"/>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407" name="テキスト ボックス 406"/>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25654</xdr:rowOff>
    </xdr:from>
    <xdr:to>
      <xdr:col>19</xdr:col>
      <xdr:colOff>533400</xdr:colOff>
      <xdr:row>39</xdr:row>
      <xdr:rowOff>127254</xdr:rowOff>
    </xdr:to>
    <xdr:sp macro="" textlink="">
      <xdr:nvSpPr>
        <xdr:cNvPr id="408" name="円/楕円 407"/>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137431</xdr:rowOff>
    </xdr:from>
    <xdr:ext cx="762000" cy="259045"/>
    <xdr:sp macro="" textlink="">
      <xdr:nvSpPr>
        <xdr:cNvPr id="409" name="テキスト ボックス 408"/>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年度も、前年度に続き「－」となり、類似団体平均を大きく下回っている。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な要因としては、継続的に取り組んでいる市債残高の縮減により将来負担額を抑制していることや、庁舎・教育施設整備、鉄道高架事業などの大規模な財政需要に備えた基金の積立等により充当可能財源の確保に努めていることなどがあ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今後も計画的な財政運営に努めていく。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149860</xdr:rowOff>
    </xdr:from>
    <xdr:to>
      <xdr:col>22</xdr:col>
      <xdr:colOff>203200</xdr:colOff>
      <xdr:row>14</xdr:row>
      <xdr:rowOff>17018</xdr:rowOff>
    </xdr:to>
    <xdr:cxnSp macro="">
      <xdr:nvCxnSpPr>
        <xdr:cNvPr id="443" name="直線コネクタ 442"/>
        <xdr:cNvCxnSpPr/>
      </xdr:nvCxnSpPr>
      <xdr:spPr>
        <a:xfrm flipV="1">
          <a:off x="14401800" y="23787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17018</xdr:rowOff>
    </xdr:from>
    <xdr:to>
      <xdr:col>21</xdr:col>
      <xdr:colOff>0</xdr:colOff>
      <xdr:row>14</xdr:row>
      <xdr:rowOff>100669</xdr:rowOff>
    </xdr:to>
    <xdr:cxnSp macro="">
      <xdr:nvCxnSpPr>
        <xdr:cNvPr id="446" name="直線コネクタ 445"/>
        <xdr:cNvCxnSpPr/>
      </xdr:nvCxnSpPr>
      <xdr:spPr>
        <a:xfrm flipV="1">
          <a:off x="13512800" y="2417318"/>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8" name="テキスト ボックス 447"/>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14224</xdr:rowOff>
    </xdr:from>
    <xdr:to>
      <xdr:col>22</xdr:col>
      <xdr:colOff>254000</xdr:colOff>
      <xdr:row>16</xdr:row>
      <xdr:rowOff>115824</xdr:rowOff>
    </xdr:to>
    <xdr:sp macro="" textlink="">
      <xdr:nvSpPr>
        <xdr:cNvPr id="449" name="フローチャート : 判断 448"/>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0" name="テキスト ボックス 449"/>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2" name="テキスト ボックス 451"/>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3" name="フローチャート : 判断 452"/>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4" name="テキスト ボックス 453"/>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60" name="円/楕円 459"/>
        <xdr:cNvSpPr/>
      </xdr:nvSpPr>
      <xdr:spPr>
        <a:xfrm>
          <a:off x="15240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61" name="テキスト ボックス 460"/>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137668</xdr:rowOff>
    </xdr:from>
    <xdr:to>
      <xdr:col>21</xdr:col>
      <xdr:colOff>50800</xdr:colOff>
      <xdr:row>14</xdr:row>
      <xdr:rowOff>67818</xdr:rowOff>
    </xdr:to>
    <xdr:sp macro="" textlink="">
      <xdr:nvSpPr>
        <xdr:cNvPr id="462" name="円/楕円 461"/>
        <xdr:cNvSpPr/>
      </xdr:nvSpPr>
      <xdr:spPr>
        <a:xfrm>
          <a:off x="14351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77995</xdr:rowOff>
    </xdr:from>
    <xdr:ext cx="762000" cy="259045"/>
    <xdr:sp macro="" textlink="">
      <xdr:nvSpPr>
        <xdr:cNvPr id="463" name="テキスト ボックス 462"/>
        <xdr:cNvSpPr txBox="1"/>
      </xdr:nvSpPr>
      <xdr:spPr>
        <a:xfrm>
          <a:off x="14020800" y="2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49869</xdr:rowOff>
    </xdr:from>
    <xdr:to>
      <xdr:col>19</xdr:col>
      <xdr:colOff>533400</xdr:colOff>
      <xdr:row>14</xdr:row>
      <xdr:rowOff>151469</xdr:rowOff>
    </xdr:to>
    <xdr:sp macro="" textlink="">
      <xdr:nvSpPr>
        <xdr:cNvPr id="464" name="円/楕円 463"/>
        <xdr:cNvSpPr/>
      </xdr:nvSpPr>
      <xdr:spPr>
        <a:xfrm>
          <a:off x="13462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161646</xdr:rowOff>
    </xdr:from>
    <xdr:ext cx="762000" cy="259045"/>
    <xdr:sp macro="" textlink="">
      <xdr:nvSpPr>
        <xdr:cNvPr id="465" name="テキスト ボックス 464"/>
        <xdr:cNvSpPr txBox="1"/>
      </xdr:nvSpPr>
      <xdr:spPr>
        <a:xfrm>
          <a:off x="13131800" y="221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413,995
405,438
203.60
159,900,718
151,584,538
7,689,988
85,432,557
133,491,829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％と、対前年度比</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ポイント改善した。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類似団体平均を上回っている主な要因としては、大学（短大・薬大）や、障がい者施設（</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施設）などを直営で運営していることによるものである。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職員定数については、民営化、委託化の推進などにより、ピーク時（昭和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4,999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人）と比較し、平成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3,767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人と、約</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％削減するなど効率化を進めており、今後もさらなる行財政改革の取り組みにより、人件費の抑制に努めていく。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137885</xdr:rowOff>
    </xdr:from>
    <xdr:to>
      <xdr:col>7</xdr:col>
      <xdr:colOff>15875</xdr:colOff>
      <xdr:row>39</xdr:row>
      <xdr:rowOff>9978</xdr:rowOff>
    </xdr:to>
    <xdr:cxnSp macro="">
      <xdr:nvCxnSpPr>
        <xdr:cNvPr id="68" name="直線コネクタ 67"/>
        <xdr:cNvCxnSpPr/>
      </xdr:nvCxnSpPr>
      <xdr:spPr>
        <a:xfrm flipV="1">
          <a:off x="3987800" y="66529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9978</xdr:rowOff>
    </xdr:from>
    <xdr:to>
      <xdr:col>5</xdr:col>
      <xdr:colOff>549275</xdr:colOff>
      <xdr:row>39</xdr:row>
      <xdr:rowOff>31750</xdr:rowOff>
    </xdr:to>
    <xdr:cxnSp macro="">
      <xdr:nvCxnSpPr>
        <xdr:cNvPr id="71" name="直線コネクタ 70"/>
        <xdr:cNvCxnSpPr/>
      </xdr:nvCxnSpPr>
      <xdr:spPr>
        <a:xfrm flipV="1">
          <a:off x="3098800" y="6696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140607</xdr:rowOff>
    </xdr:to>
    <xdr:cxnSp macro="">
      <xdr:nvCxnSpPr>
        <xdr:cNvPr id="74" name="直線コネクタ 73"/>
        <xdr:cNvCxnSpPr/>
      </xdr:nvCxnSpPr>
      <xdr:spPr>
        <a:xfrm flipV="1">
          <a:off x="2209800" y="6718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140607</xdr:rowOff>
    </xdr:from>
    <xdr:to>
      <xdr:col>3</xdr:col>
      <xdr:colOff>142875</xdr:colOff>
      <xdr:row>40</xdr:row>
      <xdr:rowOff>121557</xdr:rowOff>
    </xdr:to>
    <xdr:cxnSp macro="">
      <xdr:nvCxnSpPr>
        <xdr:cNvPr id="77" name="直線コネクタ 76"/>
        <xdr:cNvCxnSpPr/>
      </xdr:nvCxnSpPr>
      <xdr:spPr>
        <a:xfrm flipV="1">
          <a:off x="1320800" y="6827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87085</xdr:rowOff>
    </xdr:from>
    <xdr:to>
      <xdr:col>7</xdr:col>
      <xdr:colOff>66675</xdr:colOff>
      <xdr:row>39</xdr:row>
      <xdr:rowOff>17235</xdr:rowOff>
    </xdr:to>
    <xdr:sp macro="" textlink="">
      <xdr:nvSpPr>
        <xdr:cNvPr id="87" name="円/楕円 86"/>
        <xdr:cNvSpPr/>
      </xdr:nvSpPr>
      <xdr:spPr>
        <a:xfrm>
          <a:off x="4775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59162</xdr:rowOff>
    </xdr:from>
    <xdr:ext cx="762000" cy="259045"/>
    <xdr:sp macro="" textlink="">
      <xdr:nvSpPr>
        <xdr:cNvPr id="88" name="人件費該当値テキスト"/>
        <xdr:cNvSpPr txBox="1"/>
      </xdr:nvSpPr>
      <xdr:spPr>
        <a:xfrm>
          <a:off x="4914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130628</xdr:rowOff>
    </xdr:from>
    <xdr:to>
      <xdr:col>5</xdr:col>
      <xdr:colOff>600075</xdr:colOff>
      <xdr:row>39</xdr:row>
      <xdr:rowOff>60778</xdr:rowOff>
    </xdr:to>
    <xdr:sp macro="" textlink="">
      <xdr:nvSpPr>
        <xdr:cNvPr id="89" name="円/楕円 88"/>
        <xdr:cNvSpPr/>
      </xdr:nvSpPr>
      <xdr:spPr>
        <a:xfrm>
          <a:off x="3937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45555</xdr:rowOff>
    </xdr:from>
    <xdr:ext cx="736600" cy="259045"/>
    <xdr:sp macro="" textlink="">
      <xdr:nvSpPr>
        <xdr:cNvPr id="90" name="テキスト ボックス 89"/>
        <xdr:cNvSpPr txBox="1"/>
      </xdr:nvSpPr>
      <xdr:spPr>
        <a:xfrm>
          <a:off x="3606800" y="673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91" name="円/楕円 90"/>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2" name="テキスト ボックス 91"/>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89807</xdr:rowOff>
    </xdr:from>
    <xdr:to>
      <xdr:col>3</xdr:col>
      <xdr:colOff>193675</xdr:colOff>
      <xdr:row>40</xdr:row>
      <xdr:rowOff>19957</xdr:rowOff>
    </xdr:to>
    <xdr:sp macro="" textlink="">
      <xdr:nvSpPr>
        <xdr:cNvPr id="93" name="円/楕円 92"/>
        <xdr:cNvSpPr/>
      </xdr:nvSpPr>
      <xdr:spPr>
        <a:xfrm>
          <a:off x="2159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4734</xdr:rowOff>
    </xdr:from>
    <xdr:ext cx="762000" cy="259045"/>
    <xdr:sp macro="" textlink="">
      <xdr:nvSpPr>
        <xdr:cNvPr id="94" name="テキスト ボックス 93"/>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70757</xdr:rowOff>
    </xdr:from>
    <xdr:to>
      <xdr:col>1</xdr:col>
      <xdr:colOff>676275</xdr:colOff>
      <xdr:row>41</xdr:row>
      <xdr:rowOff>907</xdr:rowOff>
    </xdr:to>
    <xdr:sp macro="" textlink="">
      <xdr:nvSpPr>
        <xdr:cNvPr id="95" name="円/楕円 94"/>
        <xdr:cNvSpPr/>
      </xdr:nvSpPr>
      <xdr:spPr>
        <a:xfrm>
          <a:off x="1270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157134</xdr:rowOff>
    </xdr:from>
    <xdr:ext cx="762000" cy="259045"/>
    <xdr:sp macro="" textlink="">
      <xdr:nvSpPr>
        <xdr:cNvPr id="96" name="テキスト ボックス 95"/>
        <xdr:cNvSpPr txBox="1"/>
      </xdr:nvSpPr>
      <xdr:spPr>
        <a:xfrm>
          <a:off x="939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岐阜市行財政改革プランに基づき、各種業務の委託化などを推進しており、人件費から物件費へのシフトが進んでいる。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加えて、平成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年度は、図書館等複合施設の開館に伴う管理経費の増加などにより、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95250</xdr:rowOff>
    </xdr:from>
    <xdr:to>
      <xdr:col>24</xdr:col>
      <xdr:colOff>31750</xdr:colOff>
      <xdr:row>17</xdr:row>
      <xdr:rowOff>146050</xdr:rowOff>
    </xdr:to>
    <xdr:cxnSp macro="">
      <xdr:nvCxnSpPr>
        <xdr:cNvPr id="129" name="直線コネクタ 128"/>
        <xdr:cNvCxnSpPr/>
      </xdr:nvCxnSpPr>
      <xdr:spPr>
        <a:xfrm>
          <a:off x="15671800" y="300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57150</xdr:rowOff>
    </xdr:from>
    <xdr:to>
      <xdr:col>22</xdr:col>
      <xdr:colOff>565150</xdr:colOff>
      <xdr:row>17</xdr:row>
      <xdr:rowOff>95250</xdr:rowOff>
    </xdr:to>
    <xdr:cxnSp macro="">
      <xdr:nvCxnSpPr>
        <xdr:cNvPr id="132" name="直線コネクタ 131"/>
        <xdr:cNvCxnSpPr/>
      </xdr:nvCxnSpPr>
      <xdr:spPr>
        <a:xfrm>
          <a:off x="14782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101600</xdr:rowOff>
    </xdr:from>
    <xdr:to>
      <xdr:col>21</xdr:col>
      <xdr:colOff>361950</xdr:colOff>
      <xdr:row>17</xdr:row>
      <xdr:rowOff>57150</xdr:rowOff>
    </xdr:to>
    <xdr:cxnSp macro="">
      <xdr:nvCxnSpPr>
        <xdr:cNvPr id="135" name="直線コネクタ 134"/>
        <xdr:cNvCxnSpPr/>
      </xdr:nvCxnSpPr>
      <xdr:spPr>
        <a:xfrm>
          <a:off x="13893800" y="284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25400</xdr:rowOff>
    </xdr:from>
    <xdr:to>
      <xdr:col>20</xdr:col>
      <xdr:colOff>158750</xdr:colOff>
      <xdr:row>16</xdr:row>
      <xdr:rowOff>101600</xdr:rowOff>
    </xdr:to>
    <xdr:cxnSp macro="">
      <xdr:nvCxnSpPr>
        <xdr:cNvPr id="138" name="直線コネクタ 137"/>
        <xdr:cNvCxnSpPr/>
      </xdr:nvCxnSpPr>
      <xdr:spPr>
        <a:xfrm>
          <a:off x="13004800" y="276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44450</xdr:rowOff>
    </xdr:from>
    <xdr:to>
      <xdr:col>22</xdr:col>
      <xdr:colOff>615950</xdr:colOff>
      <xdr:row>17</xdr:row>
      <xdr:rowOff>146050</xdr:rowOff>
    </xdr:to>
    <xdr:sp macro="" textlink="">
      <xdr:nvSpPr>
        <xdr:cNvPr id="150" name="円/楕円 149"/>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130827</xdr:rowOff>
    </xdr:from>
    <xdr:ext cx="736600" cy="259045"/>
    <xdr:sp macro="" textlink="">
      <xdr:nvSpPr>
        <xdr:cNvPr id="151" name="テキスト ボックス 150"/>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6350</xdr:rowOff>
    </xdr:from>
    <xdr:to>
      <xdr:col>21</xdr:col>
      <xdr:colOff>412750</xdr:colOff>
      <xdr:row>17</xdr:row>
      <xdr:rowOff>107950</xdr:rowOff>
    </xdr:to>
    <xdr:sp macro="" textlink="">
      <xdr:nvSpPr>
        <xdr:cNvPr id="152" name="円/楕円 151"/>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53" name="テキスト ボックス 152"/>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50800</xdr:rowOff>
    </xdr:from>
    <xdr:to>
      <xdr:col>20</xdr:col>
      <xdr:colOff>209550</xdr:colOff>
      <xdr:row>16</xdr:row>
      <xdr:rowOff>152400</xdr:rowOff>
    </xdr:to>
    <xdr:sp macro="" textlink="">
      <xdr:nvSpPr>
        <xdr:cNvPr id="154" name="円/楕円 153"/>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137177</xdr:rowOff>
    </xdr:from>
    <xdr:ext cx="762000" cy="259045"/>
    <xdr:sp macro="" textlink="">
      <xdr:nvSpPr>
        <xdr:cNvPr id="155" name="テキスト ボックス 154"/>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146050</xdr:rowOff>
    </xdr:from>
    <xdr:to>
      <xdr:col>19</xdr:col>
      <xdr:colOff>6350</xdr:colOff>
      <xdr:row>16</xdr:row>
      <xdr:rowOff>76200</xdr:rowOff>
    </xdr:to>
    <xdr:sp macro="" textlink="">
      <xdr:nvSpPr>
        <xdr:cNvPr id="156" name="円/楕円 155"/>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60977</xdr:rowOff>
    </xdr:from>
    <xdr:ext cx="762000" cy="259045"/>
    <xdr:sp macro="" textlink="">
      <xdr:nvSpPr>
        <xdr:cNvPr id="157" name="テキスト ボックス 156"/>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類似団体平均と同様に、近年は増加傾向で推移している。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生活保護費は高止まりとなっている一方、障害者自立支援給付費や、子ども子育て新制度の施行により施設型給付費などが増加しているが、平成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年度は特定財源の増などにより、対前年度比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38100</xdr:rowOff>
    </xdr:to>
    <xdr:cxnSp macro="">
      <xdr:nvCxnSpPr>
        <xdr:cNvPr id="190" name="直線コネクタ 189"/>
        <xdr:cNvCxnSpPr/>
      </xdr:nvCxnSpPr>
      <xdr:spPr>
        <a:xfrm flipV="1">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38100</xdr:rowOff>
    </xdr:to>
    <xdr:cxnSp macro="">
      <xdr:nvCxnSpPr>
        <xdr:cNvPr id="193" name="直線コネクタ 192"/>
        <xdr:cNvCxnSpPr/>
      </xdr:nvCxnSpPr>
      <xdr:spPr>
        <a:xfrm>
          <a:off x="3098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12700</xdr:rowOff>
    </xdr:to>
    <xdr:cxnSp macro="">
      <xdr:nvCxnSpPr>
        <xdr:cNvPr id="196" name="直線コネクタ 195"/>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56</xdr:row>
      <xdr:rowOff>12700</xdr:rowOff>
    </xdr:to>
    <xdr:cxnSp macro="">
      <xdr:nvCxnSpPr>
        <xdr:cNvPr id="199" name="直線コネクタ 198"/>
        <xdr:cNvCxnSpPr/>
      </xdr:nvCxnSpPr>
      <xdr:spPr>
        <a:xfrm>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9" name="円/楕円 208"/>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10"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11" name="円/楕円 210"/>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99077</xdr:rowOff>
    </xdr:from>
    <xdr:ext cx="736600" cy="259045"/>
    <xdr:sp macro="" textlink="">
      <xdr:nvSpPr>
        <xdr:cNvPr id="212" name="テキスト ボックス 211"/>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3" name="円/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4" name="テキスト ボックス 21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7" name="円/楕円 216"/>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218" name="テキスト ボックス 217"/>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主な要因は、高齢化の進展に伴い、介護保険事業への繰出金が増加傾向で推移していることによるものである。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35560</xdr:rowOff>
    </xdr:to>
    <xdr:cxnSp macro="">
      <xdr:nvCxnSpPr>
        <xdr:cNvPr id="251" name="直線コネクタ 250"/>
        <xdr:cNvCxnSpPr/>
      </xdr:nvCxnSpPr>
      <xdr:spPr>
        <a:xfrm>
          <a:off x="15671800" y="9606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5080</xdr:rowOff>
    </xdr:to>
    <xdr:cxnSp macro="">
      <xdr:nvCxnSpPr>
        <xdr:cNvPr id="254" name="直線コネクタ 253"/>
        <xdr:cNvCxnSpPr/>
      </xdr:nvCxnSpPr>
      <xdr:spPr>
        <a:xfrm>
          <a:off x="14782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168910</xdr:rowOff>
    </xdr:to>
    <xdr:cxnSp macro="">
      <xdr:nvCxnSpPr>
        <xdr:cNvPr id="257" name="直線コネクタ 256"/>
        <xdr:cNvCxnSpPr/>
      </xdr:nvCxnSpPr>
      <xdr:spPr>
        <a:xfrm>
          <a:off x="13893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115570</xdr:rowOff>
    </xdr:to>
    <xdr:cxnSp macro="">
      <xdr:nvCxnSpPr>
        <xdr:cNvPr id="260" name="直線コネクタ 259"/>
        <xdr:cNvCxnSpPr/>
      </xdr:nvCxnSpPr>
      <xdr:spPr>
        <a:xfrm>
          <a:off x="13004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70" name="円/楕円 269"/>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71"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72" name="円/楕円 271"/>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73" name="テキスト ボックス 272"/>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6" name="円/楕円 275"/>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7" name="テキスト ボックス 276"/>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8" name="円/楕円 277"/>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9" name="テキスト ボックス 278"/>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％と、類似団体平均とほぼ同水準で推移している。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岐阜市行財政改革プランに基づき、今後も補助金・負担金の見直しを継続して行っていく。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139700</xdr:rowOff>
    </xdr:from>
    <xdr:to>
      <xdr:col>24</xdr:col>
      <xdr:colOff>31750</xdr:colOff>
      <xdr:row>36</xdr:row>
      <xdr:rowOff>165100</xdr:rowOff>
    </xdr:to>
    <xdr:cxnSp macro="">
      <xdr:nvCxnSpPr>
        <xdr:cNvPr id="312" name="直線コネクタ 311"/>
        <xdr:cNvCxnSpPr/>
      </xdr:nvCxnSpPr>
      <xdr:spPr>
        <a:xfrm flipV="1">
          <a:off x="15671800" y="6311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152400</xdr:rowOff>
    </xdr:from>
    <xdr:to>
      <xdr:col>22</xdr:col>
      <xdr:colOff>565150</xdr:colOff>
      <xdr:row>36</xdr:row>
      <xdr:rowOff>165100</xdr:rowOff>
    </xdr:to>
    <xdr:cxnSp macro="">
      <xdr:nvCxnSpPr>
        <xdr:cNvPr id="315" name="直線コネクタ 314"/>
        <xdr:cNvCxnSpPr/>
      </xdr:nvCxnSpPr>
      <xdr:spPr>
        <a:xfrm>
          <a:off x="14782800" y="632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76200</xdr:rowOff>
    </xdr:from>
    <xdr:to>
      <xdr:col>21</xdr:col>
      <xdr:colOff>361950</xdr:colOff>
      <xdr:row>36</xdr:row>
      <xdr:rowOff>152400</xdr:rowOff>
    </xdr:to>
    <xdr:cxnSp macro="">
      <xdr:nvCxnSpPr>
        <xdr:cNvPr id="318" name="直線コネクタ 317"/>
        <xdr:cNvCxnSpPr/>
      </xdr:nvCxnSpPr>
      <xdr:spPr>
        <a:xfrm>
          <a:off x="13893800" y="624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76200</xdr:rowOff>
    </xdr:from>
    <xdr:to>
      <xdr:col>20</xdr:col>
      <xdr:colOff>158750</xdr:colOff>
      <xdr:row>37</xdr:row>
      <xdr:rowOff>6350</xdr:rowOff>
    </xdr:to>
    <xdr:cxnSp macro="">
      <xdr:nvCxnSpPr>
        <xdr:cNvPr id="321" name="直線コネクタ 320"/>
        <xdr:cNvCxnSpPr/>
      </xdr:nvCxnSpPr>
      <xdr:spPr>
        <a:xfrm flipV="1">
          <a:off x="13004800" y="6248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31" name="円/楕円 330"/>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60977</xdr:rowOff>
    </xdr:from>
    <xdr:ext cx="762000" cy="259045"/>
    <xdr:sp macro="" textlink="">
      <xdr:nvSpPr>
        <xdr:cNvPr id="332" name="補助費等該当値テキスト"/>
        <xdr:cNvSpPr txBox="1"/>
      </xdr:nvSpPr>
      <xdr:spPr>
        <a:xfrm>
          <a:off x="16598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114300</xdr:rowOff>
    </xdr:from>
    <xdr:to>
      <xdr:col>22</xdr:col>
      <xdr:colOff>615950</xdr:colOff>
      <xdr:row>37</xdr:row>
      <xdr:rowOff>44450</xdr:rowOff>
    </xdr:to>
    <xdr:sp macro="" textlink="">
      <xdr:nvSpPr>
        <xdr:cNvPr id="333" name="円/楕円 332"/>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34" name="テキスト ボックス 333"/>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101600</xdr:rowOff>
    </xdr:from>
    <xdr:to>
      <xdr:col>21</xdr:col>
      <xdr:colOff>412750</xdr:colOff>
      <xdr:row>37</xdr:row>
      <xdr:rowOff>31750</xdr:rowOff>
    </xdr:to>
    <xdr:sp macro="" textlink="">
      <xdr:nvSpPr>
        <xdr:cNvPr id="335" name="円/楕円 334"/>
        <xdr:cNvSpPr/>
      </xdr:nvSpPr>
      <xdr:spPr>
        <a:xfrm>
          <a:off x="14732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36" name="テキスト ボックス 335"/>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25400</xdr:rowOff>
    </xdr:from>
    <xdr:to>
      <xdr:col>20</xdr:col>
      <xdr:colOff>209550</xdr:colOff>
      <xdr:row>36</xdr:row>
      <xdr:rowOff>127000</xdr:rowOff>
    </xdr:to>
    <xdr:sp macro="" textlink="">
      <xdr:nvSpPr>
        <xdr:cNvPr id="337" name="円/楕円 336"/>
        <xdr:cNvSpPr/>
      </xdr:nvSpPr>
      <xdr:spPr>
        <a:xfrm>
          <a:off x="13843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137177</xdr:rowOff>
    </xdr:from>
    <xdr:ext cx="762000" cy="259045"/>
    <xdr:sp macro="" textlink="">
      <xdr:nvSpPr>
        <xdr:cNvPr id="338" name="テキスト ボックス 337"/>
        <xdr:cNvSpPr txBox="1"/>
      </xdr:nvSpPr>
      <xdr:spPr>
        <a:xfrm>
          <a:off x="13512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127000</xdr:rowOff>
    </xdr:from>
    <xdr:to>
      <xdr:col>19</xdr:col>
      <xdr:colOff>6350</xdr:colOff>
      <xdr:row>37</xdr:row>
      <xdr:rowOff>57150</xdr:rowOff>
    </xdr:to>
    <xdr:sp macro="" textlink="">
      <xdr:nvSpPr>
        <xdr:cNvPr id="339" name="円/楕円 338"/>
        <xdr:cNvSpPr/>
      </xdr:nvSpPr>
      <xdr:spPr>
        <a:xfrm>
          <a:off x="12954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41927</xdr:rowOff>
    </xdr:from>
    <xdr:ext cx="762000" cy="259045"/>
    <xdr:sp macro="" textlink="">
      <xdr:nvSpPr>
        <xdr:cNvPr id="340" name="テキスト ボックス 339"/>
        <xdr:cNvSpPr txBox="1"/>
      </xdr:nvSpPr>
      <xdr:spPr>
        <a:xfrm>
          <a:off x="12623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継続的に、普通債（臨時財政対策債等を除く地方債）残高の縮減を図ってきており、ピーク時（平成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億円）と比較し、平成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年度末には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億円と、約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％縮減してきていることから、公債費は減少傾向で推移している。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ポイント改善した。</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62230</xdr:rowOff>
    </xdr:to>
    <xdr:cxnSp macro="">
      <xdr:nvCxnSpPr>
        <xdr:cNvPr id="373" name="直線コネクタ 372"/>
        <xdr:cNvCxnSpPr/>
      </xdr:nvCxnSpPr>
      <xdr:spPr>
        <a:xfrm flipV="1">
          <a:off x="3987800" y="13218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77470</xdr:rowOff>
    </xdr:to>
    <xdr:cxnSp macro="">
      <xdr:nvCxnSpPr>
        <xdr:cNvPr id="376" name="直線コネクタ 375"/>
        <xdr:cNvCxnSpPr/>
      </xdr:nvCxnSpPr>
      <xdr:spPr>
        <a:xfrm flipV="1">
          <a:off x="3098800" y="1326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107950</xdr:rowOff>
    </xdr:to>
    <xdr:cxnSp macro="">
      <xdr:nvCxnSpPr>
        <xdr:cNvPr id="379" name="直線コネクタ 378"/>
        <xdr:cNvCxnSpPr/>
      </xdr:nvCxnSpPr>
      <xdr:spPr>
        <a:xfrm flipV="1">
          <a:off x="2209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77</xdr:row>
      <xdr:rowOff>161289</xdr:rowOff>
    </xdr:to>
    <xdr:cxnSp macro="">
      <xdr:nvCxnSpPr>
        <xdr:cNvPr id="382" name="直線コネクタ 381"/>
        <xdr:cNvCxnSpPr/>
      </xdr:nvCxnSpPr>
      <xdr:spPr>
        <a:xfrm flipV="1">
          <a:off x="1320800" y="13309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92" name="円/楕円 391"/>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153688</xdr:rowOff>
    </xdr:from>
    <xdr:ext cx="762000" cy="259045"/>
    <xdr:sp macro="" textlink="">
      <xdr:nvSpPr>
        <xdr:cNvPr id="393"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94" name="円/楕円 393"/>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123207</xdr:rowOff>
    </xdr:from>
    <xdr:ext cx="736600" cy="259045"/>
    <xdr:sp macro="" textlink="">
      <xdr:nvSpPr>
        <xdr:cNvPr id="395" name="テキスト ボックス 394"/>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96" name="円/楕円 395"/>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97" name="テキスト ボックス 396"/>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98" name="円/楕円 397"/>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99" name="テキスト ボックス 398"/>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400" name="円/楕円 399"/>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401" name="テキスト ボックス 400"/>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公債費以外の増減は、類似団体平均と同様の推移となっている。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人件費・公債費各欄に記載した、職員定数、市債残高の縮減をはじめ、民間活力の積極的な活用その他の効率的な行政運営の実現のため、岐阜市行財政改革プランに基づき、継続的に取り組んでいく。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78</xdr:row>
      <xdr:rowOff>54611</xdr:rowOff>
    </xdr:to>
    <xdr:cxnSp macro="">
      <xdr:nvCxnSpPr>
        <xdr:cNvPr id="434" name="直線コネクタ 433"/>
        <xdr:cNvCxnSpPr/>
      </xdr:nvCxnSpPr>
      <xdr:spPr>
        <a:xfrm>
          <a:off x="15671800" y="13423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20320</xdr:rowOff>
    </xdr:from>
    <xdr:to>
      <xdr:col>22</xdr:col>
      <xdr:colOff>565150</xdr:colOff>
      <xdr:row>78</xdr:row>
      <xdr:rowOff>50800</xdr:rowOff>
    </xdr:to>
    <xdr:cxnSp macro="">
      <xdr:nvCxnSpPr>
        <xdr:cNvPr id="437" name="直線コネクタ 436"/>
        <xdr:cNvCxnSpPr/>
      </xdr:nvCxnSpPr>
      <xdr:spPr>
        <a:xfrm>
          <a:off x="14782800" y="1339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20320</xdr:rowOff>
    </xdr:to>
    <xdr:cxnSp macro="">
      <xdr:nvCxnSpPr>
        <xdr:cNvPr id="440" name="直線コネクタ 439"/>
        <xdr:cNvCxnSpPr/>
      </xdr:nvCxnSpPr>
      <xdr:spPr>
        <a:xfrm>
          <a:off x="13893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78</xdr:row>
      <xdr:rowOff>20320</xdr:rowOff>
    </xdr:to>
    <xdr:cxnSp macro="">
      <xdr:nvCxnSpPr>
        <xdr:cNvPr id="443" name="直線コネクタ 442"/>
        <xdr:cNvCxnSpPr/>
      </xdr:nvCxnSpPr>
      <xdr:spPr>
        <a:xfrm flipV="1">
          <a:off x="13004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7" name="テキスト ボックス 446"/>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3811</xdr:rowOff>
    </xdr:from>
    <xdr:to>
      <xdr:col>24</xdr:col>
      <xdr:colOff>82550</xdr:colOff>
      <xdr:row>78</xdr:row>
      <xdr:rowOff>105411</xdr:rowOff>
    </xdr:to>
    <xdr:sp macro="" textlink="">
      <xdr:nvSpPr>
        <xdr:cNvPr id="453" name="円/楕円 452"/>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147338</xdr:rowOff>
    </xdr:from>
    <xdr:ext cx="762000" cy="259045"/>
    <xdr:sp macro="" textlink="">
      <xdr:nvSpPr>
        <xdr:cNvPr id="454" name="公債費以外該当値テキスト"/>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55" name="円/楕円 454"/>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56" name="テキスト ボックス 455"/>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140970</xdr:rowOff>
    </xdr:from>
    <xdr:to>
      <xdr:col>21</xdr:col>
      <xdr:colOff>412750</xdr:colOff>
      <xdr:row>78</xdr:row>
      <xdr:rowOff>71120</xdr:rowOff>
    </xdr:to>
    <xdr:sp macro="" textlink="">
      <xdr:nvSpPr>
        <xdr:cNvPr id="457" name="円/楕円 456"/>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55897</xdr:rowOff>
    </xdr:from>
    <xdr:ext cx="762000" cy="259045"/>
    <xdr:sp macro="" textlink="">
      <xdr:nvSpPr>
        <xdr:cNvPr id="458" name="テキスト ボックス 457"/>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9" name="円/楕円 458"/>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60" name="テキスト ボックス 459"/>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140970</xdr:rowOff>
    </xdr:from>
    <xdr:to>
      <xdr:col>19</xdr:col>
      <xdr:colOff>6350</xdr:colOff>
      <xdr:row>78</xdr:row>
      <xdr:rowOff>71120</xdr:rowOff>
    </xdr:to>
    <xdr:sp macro="" textlink="">
      <xdr:nvSpPr>
        <xdr:cNvPr id="461" name="円/楕円 460"/>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55897</xdr:rowOff>
    </xdr:from>
    <xdr:ext cx="762000" cy="259045"/>
    <xdr:sp macro="" textlink="">
      <xdr:nvSpPr>
        <xdr:cNvPr id="462" name="テキスト ボックス 461"/>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岐阜県岐阜市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171150</xdr:rowOff>
    </xdr:from>
    <xdr:to>
      <xdr:col>4</xdr:col>
      <xdr:colOff>1117600</xdr:colOff>
      <xdr:row>16</xdr:row>
      <xdr:rowOff>74452</xdr:rowOff>
    </xdr:to>
    <xdr:cxnSp macro="">
      <xdr:nvCxnSpPr>
        <xdr:cNvPr id="48" name="直線コネクタ 47"/>
        <xdr:cNvCxnSpPr/>
      </xdr:nvCxnSpPr>
      <xdr:spPr bwMode="auto">
        <a:xfrm flipV="1">
          <a:off x="5003800" y="2790525"/>
          <a:ext cx="647700" cy="7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74452</xdr:rowOff>
    </xdr:from>
    <xdr:to>
      <xdr:col>4</xdr:col>
      <xdr:colOff>469900</xdr:colOff>
      <xdr:row>16</xdr:row>
      <xdr:rowOff>170647</xdr:rowOff>
    </xdr:to>
    <xdr:cxnSp macro="">
      <xdr:nvCxnSpPr>
        <xdr:cNvPr id="51" name="直線コネクタ 50"/>
        <xdr:cNvCxnSpPr/>
      </xdr:nvCxnSpPr>
      <xdr:spPr bwMode="auto">
        <a:xfrm flipV="1">
          <a:off x="4305300" y="2865277"/>
          <a:ext cx="698500" cy="9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74955</xdr:rowOff>
    </xdr:from>
    <xdr:to>
      <xdr:col>3</xdr:col>
      <xdr:colOff>904875</xdr:colOff>
      <xdr:row>16</xdr:row>
      <xdr:rowOff>170647</xdr:rowOff>
    </xdr:to>
    <xdr:cxnSp macro="">
      <xdr:nvCxnSpPr>
        <xdr:cNvPr id="54" name="直線コネクタ 53"/>
        <xdr:cNvCxnSpPr/>
      </xdr:nvCxnSpPr>
      <xdr:spPr bwMode="auto">
        <a:xfrm>
          <a:off x="3606800" y="2865780"/>
          <a:ext cx="698500" cy="9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120675</xdr:rowOff>
    </xdr:from>
    <xdr:to>
      <xdr:col>3</xdr:col>
      <xdr:colOff>206375</xdr:colOff>
      <xdr:row>16</xdr:row>
      <xdr:rowOff>74955</xdr:rowOff>
    </xdr:to>
    <xdr:cxnSp macro="">
      <xdr:nvCxnSpPr>
        <xdr:cNvPr id="57" name="直線コネクタ 56"/>
        <xdr:cNvCxnSpPr/>
      </xdr:nvCxnSpPr>
      <xdr:spPr bwMode="auto">
        <a:xfrm>
          <a:off x="2908300" y="2740050"/>
          <a:ext cx="698500" cy="12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120350</xdr:rowOff>
    </xdr:from>
    <xdr:to>
      <xdr:col>5</xdr:col>
      <xdr:colOff>34925</xdr:colOff>
      <xdr:row>16</xdr:row>
      <xdr:rowOff>50500</xdr:rowOff>
    </xdr:to>
    <xdr:sp macro="" textlink="">
      <xdr:nvSpPr>
        <xdr:cNvPr id="67" name="円/楕円 66"/>
        <xdr:cNvSpPr/>
      </xdr:nvSpPr>
      <xdr:spPr bwMode="auto">
        <a:xfrm>
          <a:off x="5600700" y="273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136877</xdr:rowOff>
    </xdr:from>
    <xdr:ext cx="762000" cy="259045"/>
    <xdr:sp macro="" textlink="">
      <xdr:nvSpPr>
        <xdr:cNvPr id="68" name="人口1人当たり決算額の推移該当値テキスト130"/>
        <xdr:cNvSpPr txBox="1"/>
      </xdr:nvSpPr>
      <xdr:spPr>
        <a:xfrm>
          <a:off x="5740400" y="258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23652</xdr:rowOff>
    </xdr:from>
    <xdr:to>
      <xdr:col>4</xdr:col>
      <xdr:colOff>520700</xdr:colOff>
      <xdr:row>16</xdr:row>
      <xdr:rowOff>125252</xdr:rowOff>
    </xdr:to>
    <xdr:sp macro="" textlink="">
      <xdr:nvSpPr>
        <xdr:cNvPr id="69" name="円/楕円 68"/>
        <xdr:cNvSpPr/>
      </xdr:nvSpPr>
      <xdr:spPr bwMode="auto">
        <a:xfrm>
          <a:off x="4953000" y="281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135429</xdr:rowOff>
    </xdr:from>
    <xdr:ext cx="736600" cy="259045"/>
    <xdr:sp macro="" textlink="">
      <xdr:nvSpPr>
        <xdr:cNvPr id="70" name="テキスト ボックス 69"/>
        <xdr:cNvSpPr txBox="1"/>
      </xdr:nvSpPr>
      <xdr:spPr>
        <a:xfrm>
          <a:off x="4622800" y="258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63,441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119847</xdr:rowOff>
    </xdr:from>
    <xdr:to>
      <xdr:col>3</xdr:col>
      <xdr:colOff>955675</xdr:colOff>
      <xdr:row>17</xdr:row>
      <xdr:rowOff>49997</xdr:rowOff>
    </xdr:to>
    <xdr:sp macro="" textlink="">
      <xdr:nvSpPr>
        <xdr:cNvPr id="71" name="円/楕円 70"/>
        <xdr:cNvSpPr/>
      </xdr:nvSpPr>
      <xdr:spPr bwMode="auto">
        <a:xfrm>
          <a:off x="4254500" y="291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60174</xdr:rowOff>
    </xdr:from>
    <xdr:ext cx="762000" cy="259045"/>
    <xdr:sp macro="" textlink="">
      <xdr:nvSpPr>
        <xdr:cNvPr id="72" name="テキスト ボックス 71"/>
        <xdr:cNvSpPr txBox="1"/>
      </xdr:nvSpPr>
      <xdr:spPr>
        <a:xfrm>
          <a:off x="3924300" y="267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61,337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24155</xdr:rowOff>
    </xdr:from>
    <xdr:to>
      <xdr:col>3</xdr:col>
      <xdr:colOff>257175</xdr:colOff>
      <xdr:row>16</xdr:row>
      <xdr:rowOff>125755</xdr:rowOff>
    </xdr:to>
    <xdr:sp macro="" textlink="">
      <xdr:nvSpPr>
        <xdr:cNvPr id="73" name="円/楕円 72"/>
        <xdr:cNvSpPr/>
      </xdr:nvSpPr>
      <xdr:spPr bwMode="auto">
        <a:xfrm>
          <a:off x="3556000" y="281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135932</xdr:rowOff>
    </xdr:from>
    <xdr:ext cx="762000" cy="259045"/>
    <xdr:sp macro="" textlink="">
      <xdr:nvSpPr>
        <xdr:cNvPr id="74" name="テキスト ボックス 73"/>
        <xdr:cNvSpPr txBox="1"/>
      </xdr:nvSpPr>
      <xdr:spPr>
        <a:xfrm>
          <a:off x="3225800" y="25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63,430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69875</xdr:rowOff>
    </xdr:from>
    <xdr:to>
      <xdr:col>2</xdr:col>
      <xdr:colOff>692150</xdr:colOff>
      <xdr:row>16</xdr:row>
      <xdr:rowOff>25</xdr:rowOff>
    </xdr:to>
    <xdr:sp macro="" textlink="">
      <xdr:nvSpPr>
        <xdr:cNvPr id="75" name="円/楕円 74"/>
        <xdr:cNvSpPr/>
      </xdr:nvSpPr>
      <xdr:spPr bwMode="auto">
        <a:xfrm>
          <a:off x="2857500" y="268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10202</xdr:rowOff>
    </xdr:from>
    <xdr:ext cx="762000" cy="259045"/>
    <xdr:sp macro="" textlink="">
      <xdr:nvSpPr>
        <xdr:cNvPr id="76" name="テキスト ボックス 75"/>
        <xdr:cNvSpPr txBox="1"/>
      </xdr:nvSpPr>
      <xdr:spPr>
        <a:xfrm>
          <a:off x="2527300" y="24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130795</xdr:rowOff>
    </xdr:from>
    <xdr:to>
      <xdr:col>4</xdr:col>
      <xdr:colOff>1117600</xdr:colOff>
      <xdr:row>36</xdr:row>
      <xdr:rowOff>164125</xdr:rowOff>
    </xdr:to>
    <xdr:cxnSp macro="">
      <xdr:nvCxnSpPr>
        <xdr:cNvPr id="108" name="直線コネクタ 107"/>
        <xdr:cNvCxnSpPr/>
      </xdr:nvCxnSpPr>
      <xdr:spPr bwMode="auto">
        <a:xfrm>
          <a:off x="5003800" y="7084045"/>
          <a:ext cx="6477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130795</xdr:rowOff>
    </xdr:from>
    <xdr:to>
      <xdr:col>4</xdr:col>
      <xdr:colOff>469900</xdr:colOff>
      <xdr:row>37</xdr:row>
      <xdr:rowOff>7442</xdr:rowOff>
    </xdr:to>
    <xdr:cxnSp macro="">
      <xdr:nvCxnSpPr>
        <xdr:cNvPr id="111" name="直線コネクタ 110"/>
        <xdr:cNvCxnSpPr/>
      </xdr:nvCxnSpPr>
      <xdr:spPr bwMode="auto">
        <a:xfrm flipV="1">
          <a:off x="4305300" y="7084045"/>
          <a:ext cx="698500" cy="4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7442</xdr:rowOff>
    </xdr:from>
    <xdr:to>
      <xdr:col>3</xdr:col>
      <xdr:colOff>904875</xdr:colOff>
      <xdr:row>37</xdr:row>
      <xdr:rowOff>20244</xdr:rowOff>
    </xdr:to>
    <xdr:cxnSp macro="">
      <xdr:nvCxnSpPr>
        <xdr:cNvPr id="114" name="直線コネクタ 113"/>
        <xdr:cNvCxnSpPr/>
      </xdr:nvCxnSpPr>
      <xdr:spPr bwMode="auto">
        <a:xfrm flipV="1">
          <a:off x="3606800" y="7132142"/>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13523</xdr:rowOff>
    </xdr:from>
    <xdr:to>
      <xdr:col>3</xdr:col>
      <xdr:colOff>206375</xdr:colOff>
      <xdr:row>37</xdr:row>
      <xdr:rowOff>20244</xdr:rowOff>
    </xdr:to>
    <xdr:cxnSp macro="">
      <xdr:nvCxnSpPr>
        <xdr:cNvPr id="117" name="直線コネクタ 116"/>
        <xdr:cNvCxnSpPr/>
      </xdr:nvCxnSpPr>
      <xdr:spPr bwMode="auto">
        <a:xfrm>
          <a:off x="2908300" y="7138223"/>
          <a:ext cx="698500" cy="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113325</xdr:rowOff>
    </xdr:from>
    <xdr:to>
      <xdr:col>5</xdr:col>
      <xdr:colOff>34925</xdr:colOff>
      <xdr:row>37</xdr:row>
      <xdr:rowOff>43475</xdr:rowOff>
    </xdr:to>
    <xdr:sp macro="" textlink="">
      <xdr:nvSpPr>
        <xdr:cNvPr id="127" name="円/楕円 126"/>
        <xdr:cNvSpPr/>
      </xdr:nvSpPr>
      <xdr:spPr bwMode="auto">
        <a:xfrm>
          <a:off x="5600700" y="706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85402</xdr:rowOff>
    </xdr:from>
    <xdr:ext cx="762000" cy="259045"/>
    <xdr:sp macro="" textlink="">
      <xdr:nvSpPr>
        <xdr:cNvPr id="128" name="人口1人当たり決算額の推移該当値テキスト445"/>
        <xdr:cNvSpPr txBox="1"/>
      </xdr:nvSpPr>
      <xdr:spPr>
        <a:xfrm>
          <a:off x="5740400" y="703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79995</xdr:rowOff>
    </xdr:from>
    <xdr:to>
      <xdr:col>4</xdr:col>
      <xdr:colOff>520700</xdr:colOff>
      <xdr:row>37</xdr:row>
      <xdr:rowOff>10145</xdr:rowOff>
    </xdr:to>
    <xdr:sp macro="" textlink="">
      <xdr:nvSpPr>
        <xdr:cNvPr id="129" name="円/楕円 128"/>
        <xdr:cNvSpPr/>
      </xdr:nvSpPr>
      <xdr:spPr bwMode="auto">
        <a:xfrm>
          <a:off x="4953000" y="703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166372</xdr:rowOff>
    </xdr:from>
    <xdr:ext cx="736600" cy="259045"/>
    <xdr:sp macro="" textlink="">
      <xdr:nvSpPr>
        <xdr:cNvPr id="130" name="テキスト ボックス 129"/>
        <xdr:cNvSpPr txBox="1"/>
      </xdr:nvSpPr>
      <xdr:spPr>
        <a:xfrm>
          <a:off x="4622800" y="711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128092</xdr:rowOff>
    </xdr:from>
    <xdr:to>
      <xdr:col>3</xdr:col>
      <xdr:colOff>955675</xdr:colOff>
      <xdr:row>37</xdr:row>
      <xdr:rowOff>58242</xdr:rowOff>
    </xdr:to>
    <xdr:sp macro="" textlink="">
      <xdr:nvSpPr>
        <xdr:cNvPr id="131" name="円/楕円 130"/>
        <xdr:cNvSpPr/>
      </xdr:nvSpPr>
      <xdr:spPr bwMode="auto">
        <a:xfrm>
          <a:off x="4254500" y="7081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43019</xdr:rowOff>
    </xdr:from>
    <xdr:ext cx="762000" cy="259045"/>
    <xdr:sp macro="" textlink="">
      <xdr:nvSpPr>
        <xdr:cNvPr id="132" name="テキスト ボックス 131"/>
        <xdr:cNvSpPr txBox="1"/>
      </xdr:nvSpPr>
      <xdr:spPr>
        <a:xfrm>
          <a:off x="3924300" y="71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140894</xdr:rowOff>
    </xdr:from>
    <xdr:to>
      <xdr:col>3</xdr:col>
      <xdr:colOff>257175</xdr:colOff>
      <xdr:row>37</xdr:row>
      <xdr:rowOff>71044</xdr:rowOff>
    </xdr:to>
    <xdr:sp macro="" textlink="">
      <xdr:nvSpPr>
        <xdr:cNvPr id="133" name="円/楕円 132"/>
        <xdr:cNvSpPr/>
      </xdr:nvSpPr>
      <xdr:spPr bwMode="auto">
        <a:xfrm>
          <a:off x="3556000" y="709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55821</xdr:rowOff>
    </xdr:from>
    <xdr:ext cx="762000" cy="259045"/>
    <xdr:sp macro="" textlink="">
      <xdr:nvSpPr>
        <xdr:cNvPr id="134" name="テキスト ボックス 133"/>
        <xdr:cNvSpPr txBox="1"/>
      </xdr:nvSpPr>
      <xdr:spPr>
        <a:xfrm>
          <a:off x="3225800" y="71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134173</xdr:rowOff>
    </xdr:from>
    <xdr:to>
      <xdr:col>2</xdr:col>
      <xdr:colOff>692150</xdr:colOff>
      <xdr:row>37</xdr:row>
      <xdr:rowOff>64323</xdr:rowOff>
    </xdr:to>
    <xdr:sp macro="" textlink="">
      <xdr:nvSpPr>
        <xdr:cNvPr id="135" name="円/楕円 134"/>
        <xdr:cNvSpPr/>
      </xdr:nvSpPr>
      <xdr:spPr bwMode="auto">
        <a:xfrm>
          <a:off x="2857500" y="708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49100</xdr:rowOff>
    </xdr:from>
    <xdr:ext cx="762000" cy="259045"/>
    <xdr:sp macro="" textlink="">
      <xdr:nvSpPr>
        <xdr:cNvPr id="136" name="テキスト ボックス 135"/>
        <xdr:cNvSpPr txBox="1"/>
      </xdr:nvSpPr>
      <xdr:spPr>
        <a:xfrm>
          <a:off x="2527300" y="71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413,995
405,438
203.60
159,900,718
151,584,538
7,689,988
85,432,557
133,491,829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91732</xdr:rowOff>
    </xdr:from>
    <xdr:to>
      <xdr:col>6</xdr:col>
      <xdr:colOff>511175</xdr:colOff>
      <xdr:row>34</xdr:row>
      <xdr:rowOff>116002</xdr:rowOff>
    </xdr:to>
    <xdr:cxnSp macro="">
      <xdr:nvCxnSpPr>
        <xdr:cNvPr id="61" name="直線コネクタ 60"/>
        <xdr:cNvCxnSpPr/>
      </xdr:nvCxnSpPr>
      <xdr:spPr>
        <a:xfrm flipV="1">
          <a:off x="3797300" y="5921032"/>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116002</xdr:rowOff>
    </xdr:from>
    <xdr:to>
      <xdr:col>5</xdr:col>
      <xdr:colOff>358775</xdr:colOff>
      <xdr:row>34</xdr:row>
      <xdr:rowOff>127508</xdr:rowOff>
    </xdr:to>
    <xdr:cxnSp macro="">
      <xdr:nvCxnSpPr>
        <xdr:cNvPr id="64" name="直線コネクタ 63"/>
        <xdr:cNvCxnSpPr/>
      </xdr:nvCxnSpPr>
      <xdr:spPr>
        <a:xfrm flipV="1">
          <a:off x="2908300" y="5945302"/>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35992</xdr:rowOff>
    </xdr:from>
    <xdr:to>
      <xdr:col>4</xdr:col>
      <xdr:colOff>155575</xdr:colOff>
      <xdr:row>34</xdr:row>
      <xdr:rowOff>127508</xdr:rowOff>
    </xdr:to>
    <xdr:cxnSp macro="">
      <xdr:nvCxnSpPr>
        <xdr:cNvPr id="67" name="直線コネクタ 66"/>
        <xdr:cNvCxnSpPr/>
      </xdr:nvCxnSpPr>
      <xdr:spPr>
        <a:xfrm>
          <a:off x="2019300" y="5865292"/>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66891</xdr:rowOff>
    </xdr:from>
    <xdr:to>
      <xdr:col>2</xdr:col>
      <xdr:colOff>638175</xdr:colOff>
      <xdr:row>34</xdr:row>
      <xdr:rowOff>35992</xdr:rowOff>
    </xdr:to>
    <xdr:cxnSp macro="">
      <xdr:nvCxnSpPr>
        <xdr:cNvPr id="70" name="直線コネクタ 69"/>
        <xdr:cNvCxnSpPr/>
      </xdr:nvCxnSpPr>
      <xdr:spPr>
        <a:xfrm>
          <a:off x="1130300" y="5724741"/>
          <a:ext cx="889000" cy="1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40932</xdr:rowOff>
    </xdr:from>
    <xdr:to>
      <xdr:col>6</xdr:col>
      <xdr:colOff>561975</xdr:colOff>
      <xdr:row>34</xdr:row>
      <xdr:rowOff>142532</xdr:rowOff>
    </xdr:to>
    <xdr:sp macro="" textlink="">
      <xdr:nvSpPr>
        <xdr:cNvPr id="80" name="円/楕円 79"/>
        <xdr:cNvSpPr/>
      </xdr:nvSpPr>
      <xdr:spPr>
        <a:xfrm>
          <a:off x="4584700" y="58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63809</xdr:rowOff>
    </xdr:from>
    <xdr:ext cx="534377" cy="259045"/>
    <xdr:sp macro="" textlink="">
      <xdr:nvSpPr>
        <xdr:cNvPr id="81" name="人件費該当値テキスト"/>
        <xdr:cNvSpPr txBox="1"/>
      </xdr:nvSpPr>
      <xdr:spPr>
        <a:xfrm>
          <a:off x="4686300" y="572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61,259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65202</xdr:rowOff>
    </xdr:from>
    <xdr:to>
      <xdr:col>5</xdr:col>
      <xdr:colOff>409575</xdr:colOff>
      <xdr:row>34</xdr:row>
      <xdr:rowOff>166802</xdr:rowOff>
    </xdr:to>
    <xdr:sp macro="" textlink="">
      <xdr:nvSpPr>
        <xdr:cNvPr id="82" name="円/楕円 81"/>
        <xdr:cNvSpPr/>
      </xdr:nvSpPr>
      <xdr:spPr>
        <a:xfrm>
          <a:off x="3746500" y="58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11879</xdr:rowOff>
    </xdr:from>
    <xdr:ext cx="534377" cy="259045"/>
    <xdr:sp macro="" textlink="">
      <xdr:nvSpPr>
        <xdr:cNvPr id="83" name="テキスト ボックス 82"/>
        <xdr:cNvSpPr txBox="1"/>
      </xdr:nvSpPr>
      <xdr:spPr>
        <a:xfrm>
          <a:off x="3530111" y="56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76708</xdr:rowOff>
    </xdr:from>
    <xdr:to>
      <xdr:col>4</xdr:col>
      <xdr:colOff>206375</xdr:colOff>
      <xdr:row>35</xdr:row>
      <xdr:rowOff>6858</xdr:rowOff>
    </xdr:to>
    <xdr:sp macro="" textlink="">
      <xdr:nvSpPr>
        <xdr:cNvPr id="84" name="円/楕円 83"/>
        <xdr:cNvSpPr/>
      </xdr:nvSpPr>
      <xdr:spPr>
        <a:xfrm>
          <a:off x="2857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23385</xdr:rowOff>
    </xdr:from>
    <xdr:ext cx="534377" cy="259045"/>
    <xdr:sp macro="" textlink="">
      <xdr:nvSpPr>
        <xdr:cNvPr id="85" name="テキスト ボックス 84"/>
        <xdr:cNvSpPr txBox="1"/>
      </xdr:nvSpPr>
      <xdr:spPr>
        <a:xfrm>
          <a:off x="2641111" y="568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156642</xdr:rowOff>
    </xdr:from>
    <xdr:to>
      <xdr:col>3</xdr:col>
      <xdr:colOff>3175</xdr:colOff>
      <xdr:row>34</xdr:row>
      <xdr:rowOff>86792</xdr:rowOff>
    </xdr:to>
    <xdr:sp macro="" textlink="">
      <xdr:nvSpPr>
        <xdr:cNvPr id="86" name="円/楕円 85"/>
        <xdr:cNvSpPr/>
      </xdr:nvSpPr>
      <xdr:spPr>
        <a:xfrm>
          <a:off x="1968500" y="58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103319</xdr:rowOff>
    </xdr:from>
    <xdr:ext cx="534377" cy="259045"/>
    <xdr:sp macro="" textlink="">
      <xdr:nvSpPr>
        <xdr:cNvPr id="87" name="テキスト ボックス 86"/>
        <xdr:cNvSpPr txBox="1"/>
      </xdr:nvSpPr>
      <xdr:spPr>
        <a:xfrm>
          <a:off x="1752111" y="558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16091</xdr:rowOff>
    </xdr:from>
    <xdr:to>
      <xdr:col>1</xdr:col>
      <xdr:colOff>485775</xdr:colOff>
      <xdr:row>33</xdr:row>
      <xdr:rowOff>117691</xdr:rowOff>
    </xdr:to>
    <xdr:sp macro="" textlink="">
      <xdr:nvSpPr>
        <xdr:cNvPr id="88" name="円/楕円 87"/>
        <xdr:cNvSpPr/>
      </xdr:nvSpPr>
      <xdr:spPr>
        <a:xfrm>
          <a:off x="1079500" y="56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134218</xdr:rowOff>
    </xdr:from>
    <xdr:ext cx="534377" cy="259045"/>
    <xdr:sp macro="" textlink="">
      <xdr:nvSpPr>
        <xdr:cNvPr id="89" name="テキスト ボックス 88"/>
        <xdr:cNvSpPr txBox="1"/>
      </xdr:nvSpPr>
      <xdr:spPr>
        <a:xfrm>
          <a:off x="863111" y="54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151054</xdr:rowOff>
    </xdr:from>
    <xdr:to>
      <xdr:col>6</xdr:col>
      <xdr:colOff>511175</xdr:colOff>
      <xdr:row>58</xdr:row>
      <xdr:rowOff>16015</xdr:rowOff>
    </xdr:to>
    <xdr:cxnSp macro="">
      <xdr:nvCxnSpPr>
        <xdr:cNvPr id="119" name="直線コネクタ 118"/>
        <xdr:cNvCxnSpPr/>
      </xdr:nvCxnSpPr>
      <xdr:spPr>
        <a:xfrm flipV="1">
          <a:off x="3797300" y="9923704"/>
          <a:ext cx="838200" cy="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16015</xdr:rowOff>
    </xdr:from>
    <xdr:to>
      <xdr:col>5</xdr:col>
      <xdr:colOff>358775</xdr:colOff>
      <xdr:row>58</xdr:row>
      <xdr:rowOff>35268</xdr:rowOff>
    </xdr:to>
    <xdr:cxnSp macro="">
      <xdr:nvCxnSpPr>
        <xdr:cNvPr id="122" name="直線コネクタ 121"/>
        <xdr:cNvCxnSpPr/>
      </xdr:nvCxnSpPr>
      <xdr:spPr>
        <a:xfrm flipV="1">
          <a:off x="2908300" y="9960115"/>
          <a:ext cx="8890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5042</xdr:rowOff>
    </xdr:from>
    <xdr:to>
      <xdr:col>4</xdr:col>
      <xdr:colOff>155575</xdr:colOff>
      <xdr:row>58</xdr:row>
      <xdr:rowOff>35268</xdr:rowOff>
    </xdr:to>
    <xdr:cxnSp macro="">
      <xdr:nvCxnSpPr>
        <xdr:cNvPr id="125" name="直線コネクタ 124"/>
        <xdr:cNvCxnSpPr/>
      </xdr:nvCxnSpPr>
      <xdr:spPr>
        <a:xfrm>
          <a:off x="2019300" y="9949142"/>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5042</xdr:rowOff>
    </xdr:from>
    <xdr:to>
      <xdr:col>2</xdr:col>
      <xdr:colOff>638175</xdr:colOff>
      <xdr:row>58</xdr:row>
      <xdr:rowOff>11176</xdr:rowOff>
    </xdr:to>
    <xdr:cxnSp macro="">
      <xdr:nvCxnSpPr>
        <xdr:cNvPr id="128" name="直線コネクタ 127"/>
        <xdr:cNvCxnSpPr/>
      </xdr:nvCxnSpPr>
      <xdr:spPr>
        <a:xfrm flipV="1">
          <a:off x="1130300" y="9949142"/>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83011</xdr:rowOff>
    </xdr:from>
    <xdr:ext cx="534377" cy="259045"/>
    <xdr:sp macro="" textlink="">
      <xdr:nvSpPr>
        <xdr:cNvPr id="130" name="テキスト ボックス 129"/>
        <xdr:cNvSpPr txBox="1"/>
      </xdr:nvSpPr>
      <xdr:spPr>
        <a:xfrm>
          <a:off x="1752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100254</xdr:rowOff>
    </xdr:from>
    <xdr:to>
      <xdr:col>6</xdr:col>
      <xdr:colOff>561975</xdr:colOff>
      <xdr:row>58</xdr:row>
      <xdr:rowOff>30404</xdr:rowOff>
    </xdr:to>
    <xdr:sp macro="" textlink="">
      <xdr:nvSpPr>
        <xdr:cNvPr id="138" name="円/楕円 137"/>
        <xdr:cNvSpPr/>
      </xdr:nvSpPr>
      <xdr:spPr>
        <a:xfrm>
          <a:off x="4584700" y="98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123131</xdr:rowOff>
    </xdr:from>
    <xdr:ext cx="534377" cy="259045"/>
    <xdr:sp macro="" textlink="">
      <xdr:nvSpPr>
        <xdr:cNvPr id="139" name="物件費該当値テキスト"/>
        <xdr:cNvSpPr txBox="1"/>
      </xdr:nvSpPr>
      <xdr:spPr>
        <a:xfrm>
          <a:off x="4686300" y="97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136665</xdr:rowOff>
    </xdr:from>
    <xdr:to>
      <xdr:col>5</xdr:col>
      <xdr:colOff>409575</xdr:colOff>
      <xdr:row>58</xdr:row>
      <xdr:rowOff>66815</xdr:rowOff>
    </xdr:to>
    <xdr:sp macro="" textlink="">
      <xdr:nvSpPr>
        <xdr:cNvPr id="140" name="円/楕円 139"/>
        <xdr:cNvSpPr/>
      </xdr:nvSpPr>
      <xdr:spPr>
        <a:xfrm>
          <a:off x="3746500" y="99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57942</xdr:rowOff>
    </xdr:from>
    <xdr:ext cx="534377" cy="259045"/>
    <xdr:sp macro="" textlink="">
      <xdr:nvSpPr>
        <xdr:cNvPr id="141" name="テキスト ボックス 140"/>
        <xdr:cNvSpPr txBox="1"/>
      </xdr:nvSpPr>
      <xdr:spPr>
        <a:xfrm>
          <a:off x="3530111" y="100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155918</xdr:rowOff>
    </xdr:from>
    <xdr:to>
      <xdr:col>4</xdr:col>
      <xdr:colOff>206375</xdr:colOff>
      <xdr:row>58</xdr:row>
      <xdr:rowOff>86068</xdr:rowOff>
    </xdr:to>
    <xdr:sp macro="" textlink="">
      <xdr:nvSpPr>
        <xdr:cNvPr id="142" name="円/楕円 141"/>
        <xdr:cNvSpPr/>
      </xdr:nvSpPr>
      <xdr:spPr>
        <a:xfrm>
          <a:off x="2857500" y="99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77195</xdr:rowOff>
    </xdr:from>
    <xdr:ext cx="534377" cy="259045"/>
    <xdr:sp macro="" textlink="">
      <xdr:nvSpPr>
        <xdr:cNvPr id="143" name="テキスト ボックス 142"/>
        <xdr:cNvSpPr txBox="1"/>
      </xdr:nvSpPr>
      <xdr:spPr>
        <a:xfrm>
          <a:off x="2641111" y="100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125692</xdr:rowOff>
    </xdr:from>
    <xdr:to>
      <xdr:col>3</xdr:col>
      <xdr:colOff>3175</xdr:colOff>
      <xdr:row>58</xdr:row>
      <xdr:rowOff>55842</xdr:rowOff>
    </xdr:to>
    <xdr:sp macro="" textlink="">
      <xdr:nvSpPr>
        <xdr:cNvPr id="144" name="円/楕円 143"/>
        <xdr:cNvSpPr/>
      </xdr:nvSpPr>
      <xdr:spPr>
        <a:xfrm>
          <a:off x="1968500" y="98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72369</xdr:rowOff>
    </xdr:from>
    <xdr:ext cx="534377" cy="259045"/>
    <xdr:sp macro="" textlink="">
      <xdr:nvSpPr>
        <xdr:cNvPr id="145" name="テキスト ボックス 144"/>
        <xdr:cNvSpPr txBox="1"/>
      </xdr:nvSpPr>
      <xdr:spPr>
        <a:xfrm>
          <a:off x="1752111" y="96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131826</xdr:rowOff>
    </xdr:from>
    <xdr:to>
      <xdr:col>1</xdr:col>
      <xdr:colOff>485775</xdr:colOff>
      <xdr:row>58</xdr:row>
      <xdr:rowOff>61976</xdr:rowOff>
    </xdr:to>
    <xdr:sp macro="" textlink="">
      <xdr:nvSpPr>
        <xdr:cNvPr id="146" name="円/楕円 145"/>
        <xdr:cNvSpPr/>
      </xdr:nvSpPr>
      <xdr:spPr>
        <a:xfrm>
          <a:off x="1079500" y="99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78503</xdr:rowOff>
    </xdr:from>
    <xdr:ext cx="534377" cy="259045"/>
    <xdr:sp macro="" textlink="">
      <xdr:nvSpPr>
        <xdr:cNvPr id="147" name="テキスト ボックス 146"/>
        <xdr:cNvSpPr txBox="1"/>
      </xdr:nvSpPr>
      <xdr:spPr>
        <a:xfrm>
          <a:off x="863111" y="967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63754</xdr:rowOff>
    </xdr:from>
    <xdr:to>
      <xdr:col>6</xdr:col>
      <xdr:colOff>511175</xdr:colOff>
      <xdr:row>77</xdr:row>
      <xdr:rowOff>88773</xdr:rowOff>
    </xdr:to>
    <xdr:cxnSp macro="">
      <xdr:nvCxnSpPr>
        <xdr:cNvPr id="176" name="直線コネクタ 175"/>
        <xdr:cNvCxnSpPr/>
      </xdr:nvCxnSpPr>
      <xdr:spPr>
        <a:xfrm flipV="1">
          <a:off x="3797300" y="13265404"/>
          <a:ext cx="8382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88773</xdr:rowOff>
    </xdr:from>
    <xdr:to>
      <xdr:col>5</xdr:col>
      <xdr:colOff>358775</xdr:colOff>
      <xdr:row>77</xdr:row>
      <xdr:rowOff>96647</xdr:rowOff>
    </xdr:to>
    <xdr:cxnSp macro="">
      <xdr:nvCxnSpPr>
        <xdr:cNvPr id="179" name="直線コネクタ 178"/>
        <xdr:cNvCxnSpPr/>
      </xdr:nvCxnSpPr>
      <xdr:spPr>
        <a:xfrm flipV="1">
          <a:off x="2908300" y="1329042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96647</xdr:rowOff>
    </xdr:from>
    <xdr:to>
      <xdr:col>4</xdr:col>
      <xdr:colOff>155575</xdr:colOff>
      <xdr:row>77</xdr:row>
      <xdr:rowOff>115063</xdr:rowOff>
    </xdr:to>
    <xdr:cxnSp macro="">
      <xdr:nvCxnSpPr>
        <xdr:cNvPr id="182" name="直線コネクタ 181"/>
        <xdr:cNvCxnSpPr/>
      </xdr:nvCxnSpPr>
      <xdr:spPr>
        <a:xfrm flipV="1">
          <a:off x="2019300" y="13298297"/>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80518</xdr:rowOff>
    </xdr:from>
    <xdr:to>
      <xdr:col>2</xdr:col>
      <xdr:colOff>638175</xdr:colOff>
      <xdr:row>77</xdr:row>
      <xdr:rowOff>115063</xdr:rowOff>
    </xdr:to>
    <xdr:cxnSp macro="">
      <xdr:nvCxnSpPr>
        <xdr:cNvPr id="185" name="直線コネクタ 184"/>
        <xdr:cNvCxnSpPr/>
      </xdr:nvCxnSpPr>
      <xdr:spPr>
        <a:xfrm>
          <a:off x="1130300" y="13282168"/>
          <a:ext cx="889000" cy="3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12954</xdr:rowOff>
    </xdr:from>
    <xdr:to>
      <xdr:col>6</xdr:col>
      <xdr:colOff>561975</xdr:colOff>
      <xdr:row>77</xdr:row>
      <xdr:rowOff>114554</xdr:rowOff>
    </xdr:to>
    <xdr:sp macro="" textlink="">
      <xdr:nvSpPr>
        <xdr:cNvPr id="195" name="円/楕円 194"/>
        <xdr:cNvSpPr/>
      </xdr:nvSpPr>
      <xdr:spPr>
        <a:xfrm>
          <a:off x="4584700" y="132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162831</xdr:rowOff>
    </xdr:from>
    <xdr:ext cx="469744" cy="259045"/>
    <xdr:sp macro="" textlink="">
      <xdr:nvSpPr>
        <xdr:cNvPr id="196" name="維持補修費該当値テキスト"/>
        <xdr:cNvSpPr txBox="1"/>
      </xdr:nvSpPr>
      <xdr:spPr>
        <a:xfrm>
          <a:off x="4686300" y="131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37973</xdr:rowOff>
    </xdr:from>
    <xdr:to>
      <xdr:col>5</xdr:col>
      <xdr:colOff>409575</xdr:colOff>
      <xdr:row>77</xdr:row>
      <xdr:rowOff>139573</xdr:rowOff>
    </xdr:to>
    <xdr:sp macro="" textlink="">
      <xdr:nvSpPr>
        <xdr:cNvPr id="197" name="円/楕円 196"/>
        <xdr:cNvSpPr/>
      </xdr:nvSpPr>
      <xdr:spPr>
        <a:xfrm>
          <a:off x="3746500" y="132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130700</xdr:rowOff>
    </xdr:from>
    <xdr:ext cx="469744" cy="259045"/>
    <xdr:sp macro="" textlink="">
      <xdr:nvSpPr>
        <xdr:cNvPr id="198" name="テキスト ボックス 197"/>
        <xdr:cNvSpPr txBox="1"/>
      </xdr:nvSpPr>
      <xdr:spPr>
        <a:xfrm>
          <a:off x="3562427" y="1333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45847</xdr:rowOff>
    </xdr:from>
    <xdr:to>
      <xdr:col>4</xdr:col>
      <xdr:colOff>206375</xdr:colOff>
      <xdr:row>77</xdr:row>
      <xdr:rowOff>147447</xdr:rowOff>
    </xdr:to>
    <xdr:sp macro="" textlink="">
      <xdr:nvSpPr>
        <xdr:cNvPr id="199" name="円/楕円 198"/>
        <xdr:cNvSpPr/>
      </xdr:nvSpPr>
      <xdr:spPr>
        <a:xfrm>
          <a:off x="2857500" y="132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138574</xdr:rowOff>
    </xdr:from>
    <xdr:ext cx="469744" cy="259045"/>
    <xdr:sp macro="" textlink="">
      <xdr:nvSpPr>
        <xdr:cNvPr id="200" name="テキスト ボックス 199"/>
        <xdr:cNvSpPr txBox="1"/>
      </xdr:nvSpPr>
      <xdr:spPr>
        <a:xfrm>
          <a:off x="2673427" y="1334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64263</xdr:rowOff>
    </xdr:from>
    <xdr:to>
      <xdr:col>3</xdr:col>
      <xdr:colOff>3175</xdr:colOff>
      <xdr:row>77</xdr:row>
      <xdr:rowOff>165863</xdr:rowOff>
    </xdr:to>
    <xdr:sp macro="" textlink="">
      <xdr:nvSpPr>
        <xdr:cNvPr id="201" name="円/楕円 200"/>
        <xdr:cNvSpPr/>
      </xdr:nvSpPr>
      <xdr:spPr>
        <a:xfrm>
          <a:off x="1968500" y="132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156990</xdr:rowOff>
    </xdr:from>
    <xdr:ext cx="469744" cy="259045"/>
    <xdr:sp macro="" textlink="">
      <xdr:nvSpPr>
        <xdr:cNvPr id="202" name="テキスト ボックス 201"/>
        <xdr:cNvSpPr txBox="1"/>
      </xdr:nvSpPr>
      <xdr:spPr>
        <a:xfrm>
          <a:off x="1784427"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29718</xdr:rowOff>
    </xdr:from>
    <xdr:to>
      <xdr:col>1</xdr:col>
      <xdr:colOff>485775</xdr:colOff>
      <xdr:row>77</xdr:row>
      <xdr:rowOff>131318</xdr:rowOff>
    </xdr:to>
    <xdr:sp macro="" textlink="">
      <xdr:nvSpPr>
        <xdr:cNvPr id="203" name="円/楕円 202"/>
        <xdr:cNvSpPr/>
      </xdr:nvSpPr>
      <xdr:spPr>
        <a:xfrm>
          <a:off x="1079500" y="132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122445</xdr:rowOff>
    </xdr:from>
    <xdr:ext cx="469744" cy="259045"/>
    <xdr:sp macro="" textlink="">
      <xdr:nvSpPr>
        <xdr:cNvPr id="204" name="テキスト ボックス 203"/>
        <xdr:cNvSpPr txBox="1"/>
      </xdr:nvSpPr>
      <xdr:spPr>
        <a:xfrm>
          <a:off x="895427" y="133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31090</xdr:rowOff>
    </xdr:from>
    <xdr:to>
      <xdr:col>6</xdr:col>
      <xdr:colOff>511175</xdr:colOff>
      <xdr:row>97</xdr:row>
      <xdr:rowOff>59296</xdr:rowOff>
    </xdr:to>
    <xdr:cxnSp macro="">
      <xdr:nvCxnSpPr>
        <xdr:cNvPr id="234" name="直線コネクタ 233"/>
        <xdr:cNvCxnSpPr/>
      </xdr:nvCxnSpPr>
      <xdr:spPr>
        <a:xfrm flipV="1">
          <a:off x="3797300" y="16661740"/>
          <a:ext cx="8382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59296</xdr:rowOff>
    </xdr:from>
    <xdr:to>
      <xdr:col>5</xdr:col>
      <xdr:colOff>358775</xdr:colOff>
      <xdr:row>97</xdr:row>
      <xdr:rowOff>127902</xdr:rowOff>
    </xdr:to>
    <xdr:cxnSp macro="">
      <xdr:nvCxnSpPr>
        <xdr:cNvPr id="237" name="直線コネクタ 236"/>
        <xdr:cNvCxnSpPr/>
      </xdr:nvCxnSpPr>
      <xdr:spPr>
        <a:xfrm flipV="1">
          <a:off x="2908300" y="16689946"/>
          <a:ext cx="889000" cy="6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127902</xdr:rowOff>
    </xdr:from>
    <xdr:to>
      <xdr:col>4</xdr:col>
      <xdr:colOff>155575</xdr:colOff>
      <xdr:row>97</xdr:row>
      <xdr:rowOff>139015</xdr:rowOff>
    </xdr:to>
    <xdr:cxnSp macro="">
      <xdr:nvCxnSpPr>
        <xdr:cNvPr id="240" name="直線コネクタ 239"/>
        <xdr:cNvCxnSpPr/>
      </xdr:nvCxnSpPr>
      <xdr:spPr>
        <a:xfrm flipV="1">
          <a:off x="2019300" y="16758552"/>
          <a:ext cx="8890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115709</xdr:rowOff>
    </xdr:from>
    <xdr:to>
      <xdr:col>2</xdr:col>
      <xdr:colOff>638175</xdr:colOff>
      <xdr:row>97</xdr:row>
      <xdr:rowOff>139015</xdr:rowOff>
    </xdr:to>
    <xdr:cxnSp macro="">
      <xdr:nvCxnSpPr>
        <xdr:cNvPr id="243" name="直線コネクタ 242"/>
        <xdr:cNvCxnSpPr/>
      </xdr:nvCxnSpPr>
      <xdr:spPr>
        <a:xfrm>
          <a:off x="1130300" y="16746359"/>
          <a:ext cx="889000"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151740</xdr:rowOff>
    </xdr:from>
    <xdr:to>
      <xdr:col>6</xdr:col>
      <xdr:colOff>561975</xdr:colOff>
      <xdr:row>97</xdr:row>
      <xdr:rowOff>81890</xdr:rowOff>
    </xdr:to>
    <xdr:sp macro="" textlink="">
      <xdr:nvSpPr>
        <xdr:cNvPr id="253" name="円/楕円 252"/>
        <xdr:cNvSpPr/>
      </xdr:nvSpPr>
      <xdr:spPr>
        <a:xfrm>
          <a:off x="4584700" y="166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130167</xdr:rowOff>
    </xdr:from>
    <xdr:ext cx="534377" cy="259045"/>
    <xdr:sp macro="" textlink="">
      <xdr:nvSpPr>
        <xdr:cNvPr id="254" name="扶助費該当値テキスト"/>
        <xdr:cNvSpPr txBox="1"/>
      </xdr:nvSpPr>
      <xdr:spPr>
        <a:xfrm>
          <a:off x="4686300" y="165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8496</xdr:rowOff>
    </xdr:from>
    <xdr:to>
      <xdr:col>5</xdr:col>
      <xdr:colOff>409575</xdr:colOff>
      <xdr:row>97</xdr:row>
      <xdr:rowOff>110096</xdr:rowOff>
    </xdr:to>
    <xdr:sp macro="" textlink="">
      <xdr:nvSpPr>
        <xdr:cNvPr id="255" name="円/楕円 254"/>
        <xdr:cNvSpPr/>
      </xdr:nvSpPr>
      <xdr:spPr>
        <a:xfrm>
          <a:off x="3746500" y="166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101223</xdr:rowOff>
    </xdr:from>
    <xdr:ext cx="534377" cy="259045"/>
    <xdr:sp macro="" textlink="">
      <xdr:nvSpPr>
        <xdr:cNvPr id="256" name="テキスト ボックス 255"/>
        <xdr:cNvSpPr txBox="1"/>
      </xdr:nvSpPr>
      <xdr:spPr>
        <a:xfrm>
          <a:off x="3530111" y="167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77102</xdr:rowOff>
    </xdr:from>
    <xdr:to>
      <xdr:col>4</xdr:col>
      <xdr:colOff>206375</xdr:colOff>
      <xdr:row>98</xdr:row>
      <xdr:rowOff>7252</xdr:rowOff>
    </xdr:to>
    <xdr:sp macro="" textlink="">
      <xdr:nvSpPr>
        <xdr:cNvPr id="257" name="円/楕円 256"/>
        <xdr:cNvSpPr/>
      </xdr:nvSpPr>
      <xdr:spPr>
        <a:xfrm>
          <a:off x="2857500" y="167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169829</xdr:rowOff>
    </xdr:from>
    <xdr:ext cx="534377" cy="259045"/>
    <xdr:sp macro="" textlink="">
      <xdr:nvSpPr>
        <xdr:cNvPr id="258" name="テキスト ボックス 257"/>
        <xdr:cNvSpPr txBox="1"/>
      </xdr:nvSpPr>
      <xdr:spPr>
        <a:xfrm>
          <a:off x="2641111" y="168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88215</xdr:rowOff>
    </xdr:from>
    <xdr:to>
      <xdr:col>3</xdr:col>
      <xdr:colOff>3175</xdr:colOff>
      <xdr:row>98</xdr:row>
      <xdr:rowOff>18365</xdr:rowOff>
    </xdr:to>
    <xdr:sp macro="" textlink="">
      <xdr:nvSpPr>
        <xdr:cNvPr id="259" name="円/楕円 258"/>
        <xdr:cNvSpPr/>
      </xdr:nvSpPr>
      <xdr:spPr>
        <a:xfrm>
          <a:off x="1968500" y="167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9492</xdr:rowOff>
    </xdr:from>
    <xdr:ext cx="534377" cy="259045"/>
    <xdr:sp macro="" textlink="">
      <xdr:nvSpPr>
        <xdr:cNvPr id="260" name="テキスト ボックス 259"/>
        <xdr:cNvSpPr txBox="1"/>
      </xdr:nvSpPr>
      <xdr:spPr>
        <a:xfrm>
          <a:off x="1752111" y="168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64909</xdr:rowOff>
    </xdr:from>
    <xdr:to>
      <xdr:col>1</xdr:col>
      <xdr:colOff>485775</xdr:colOff>
      <xdr:row>97</xdr:row>
      <xdr:rowOff>166509</xdr:rowOff>
    </xdr:to>
    <xdr:sp macro="" textlink="">
      <xdr:nvSpPr>
        <xdr:cNvPr id="261" name="円/楕円 260"/>
        <xdr:cNvSpPr/>
      </xdr:nvSpPr>
      <xdr:spPr>
        <a:xfrm>
          <a:off x="1079500" y="166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157636</xdr:rowOff>
    </xdr:from>
    <xdr:ext cx="534377" cy="259045"/>
    <xdr:sp macro="" textlink="">
      <xdr:nvSpPr>
        <xdr:cNvPr id="262" name="テキスト ボックス 261"/>
        <xdr:cNvSpPr txBox="1"/>
      </xdr:nvSpPr>
      <xdr:spPr>
        <a:xfrm>
          <a:off x="863111" y="167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137795</xdr:rowOff>
    </xdr:from>
    <xdr:to>
      <xdr:col>15</xdr:col>
      <xdr:colOff>180975</xdr:colOff>
      <xdr:row>36</xdr:row>
      <xdr:rowOff>24219</xdr:rowOff>
    </xdr:to>
    <xdr:cxnSp macro="">
      <xdr:nvCxnSpPr>
        <xdr:cNvPr id="292" name="直線コネクタ 291"/>
        <xdr:cNvCxnSpPr/>
      </xdr:nvCxnSpPr>
      <xdr:spPr>
        <a:xfrm flipV="1">
          <a:off x="9639300" y="6138545"/>
          <a:ext cx="8382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24219</xdr:rowOff>
    </xdr:from>
    <xdr:to>
      <xdr:col>14</xdr:col>
      <xdr:colOff>28575</xdr:colOff>
      <xdr:row>36</xdr:row>
      <xdr:rowOff>56718</xdr:rowOff>
    </xdr:to>
    <xdr:cxnSp macro="">
      <xdr:nvCxnSpPr>
        <xdr:cNvPr id="295" name="直線コネクタ 294"/>
        <xdr:cNvCxnSpPr/>
      </xdr:nvCxnSpPr>
      <xdr:spPr>
        <a:xfrm flipV="1">
          <a:off x="8750300" y="6196419"/>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56718</xdr:rowOff>
    </xdr:from>
    <xdr:to>
      <xdr:col>12</xdr:col>
      <xdr:colOff>511175</xdr:colOff>
      <xdr:row>36</xdr:row>
      <xdr:rowOff>74168</xdr:rowOff>
    </xdr:to>
    <xdr:cxnSp macro="">
      <xdr:nvCxnSpPr>
        <xdr:cNvPr id="298" name="直線コネクタ 297"/>
        <xdr:cNvCxnSpPr/>
      </xdr:nvCxnSpPr>
      <xdr:spPr>
        <a:xfrm flipV="1">
          <a:off x="7861300" y="6228918"/>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31686</xdr:rowOff>
    </xdr:from>
    <xdr:to>
      <xdr:col>11</xdr:col>
      <xdr:colOff>307975</xdr:colOff>
      <xdr:row>36</xdr:row>
      <xdr:rowOff>74168</xdr:rowOff>
    </xdr:to>
    <xdr:cxnSp macro="">
      <xdr:nvCxnSpPr>
        <xdr:cNvPr id="301" name="直線コネクタ 300"/>
        <xdr:cNvCxnSpPr/>
      </xdr:nvCxnSpPr>
      <xdr:spPr>
        <a:xfrm>
          <a:off x="6972300" y="6203886"/>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86995</xdr:rowOff>
    </xdr:from>
    <xdr:to>
      <xdr:col>15</xdr:col>
      <xdr:colOff>231775</xdr:colOff>
      <xdr:row>36</xdr:row>
      <xdr:rowOff>17145</xdr:rowOff>
    </xdr:to>
    <xdr:sp macro="" textlink="">
      <xdr:nvSpPr>
        <xdr:cNvPr id="311" name="円/楕円 310"/>
        <xdr:cNvSpPr/>
      </xdr:nvSpPr>
      <xdr:spPr>
        <a:xfrm>
          <a:off x="104267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65422</xdr:rowOff>
    </xdr:from>
    <xdr:ext cx="534377" cy="259045"/>
    <xdr:sp macro="" textlink="">
      <xdr:nvSpPr>
        <xdr:cNvPr id="312" name="補助費等該当値テキスト"/>
        <xdr:cNvSpPr txBox="1"/>
      </xdr:nvSpPr>
      <xdr:spPr>
        <a:xfrm>
          <a:off x="10528300" y="60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25,550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144869</xdr:rowOff>
    </xdr:from>
    <xdr:to>
      <xdr:col>14</xdr:col>
      <xdr:colOff>79375</xdr:colOff>
      <xdr:row>36</xdr:row>
      <xdr:rowOff>75019</xdr:rowOff>
    </xdr:to>
    <xdr:sp macro="" textlink="">
      <xdr:nvSpPr>
        <xdr:cNvPr id="313" name="円/楕円 312"/>
        <xdr:cNvSpPr/>
      </xdr:nvSpPr>
      <xdr:spPr>
        <a:xfrm>
          <a:off x="9588500" y="61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66146</xdr:rowOff>
    </xdr:from>
    <xdr:ext cx="534377" cy="259045"/>
    <xdr:sp macro="" textlink="">
      <xdr:nvSpPr>
        <xdr:cNvPr id="314" name="テキスト ボックス 313"/>
        <xdr:cNvSpPr txBox="1"/>
      </xdr:nvSpPr>
      <xdr:spPr>
        <a:xfrm>
          <a:off x="9372111" y="623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5918</xdr:rowOff>
    </xdr:from>
    <xdr:to>
      <xdr:col>12</xdr:col>
      <xdr:colOff>561975</xdr:colOff>
      <xdr:row>36</xdr:row>
      <xdr:rowOff>107518</xdr:rowOff>
    </xdr:to>
    <xdr:sp macro="" textlink="">
      <xdr:nvSpPr>
        <xdr:cNvPr id="315" name="円/楕円 314"/>
        <xdr:cNvSpPr/>
      </xdr:nvSpPr>
      <xdr:spPr>
        <a:xfrm>
          <a:off x="8699500" y="61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98645</xdr:rowOff>
    </xdr:from>
    <xdr:ext cx="534377" cy="259045"/>
    <xdr:sp macro="" textlink="">
      <xdr:nvSpPr>
        <xdr:cNvPr id="316" name="テキスト ボックス 315"/>
        <xdr:cNvSpPr txBox="1"/>
      </xdr:nvSpPr>
      <xdr:spPr>
        <a:xfrm>
          <a:off x="8483111" y="62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23368</xdr:rowOff>
    </xdr:from>
    <xdr:to>
      <xdr:col>11</xdr:col>
      <xdr:colOff>358775</xdr:colOff>
      <xdr:row>36</xdr:row>
      <xdr:rowOff>124968</xdr:rowOff>
    </xdr:to>
    <xdr:sp macro="" textlink="">
      <xdr:nvSpPr>
        <xdr:cNvPr id="317" name="円/楕円 316"/>
        <xdr:cNvSpPr/>
      </xdr:nvSpPr>
      <xdr:spPr>
        <a:xfrm>
          <a:off x="78105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116095</xdr:rowOff>
    </xdr:from>
    <xdr:ext cx="534377" cy="259045"/>
    <xdr:sp macro="" textlink="">
      <xdr:nvSpPr>
        <xdr:cNvPr id="318" name="テキスト ボックス 317"/>
        <xdr:cNvSpPr txBox="1"/>
      </xdr:nvSpPr>
      <xdr:spPr>
        <a:xfrm>
          <a:off x="7594111" y="62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152336</xdr:rowOff>
    </xdr:from>
    <xdr:to>
      <xdr:col>10</xdr:col>
      <xdr:colOff>155575</xdr:colOff>
      <xdr:row>36</xdr:row>
      <xdr:rowOff>82486</xdr:rowOff>
    </xdr:to>
    <xdr:sp macro="" textlink="">
      <xdr:nvSpPr>
        <xdr:cNvPr id="319" name="円/楕円 318"/>
        <xdr:cNvSpPr/>
      </xdr:nvSpPr>
      <xdr:spPr>
        <a:xfrm>
          <a:off x="6921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73613</xdr:rowOff>
    </xdr:from>
    <xdr:ext cx="534377" cy="259045"/>
    <xdr:sp macro="" textlink="">
      <xdr:nvSpPr>
        <xdr:cNvPr id="320" name="テキスト ボックス 319"/>
        <xdr:cNvSpPr txBox="1"/>
      </xdr:nvSpPr>
      <xdr:spPr>
        <a:xfrm>
          <a:off x="6705111" y="62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30593</xdr:rowOff>
    </xdr:from>
    <xdr:to>
      <xdr:col>15</xdr:col>
      <xdr:colOff>180975</xdr:colOff>
      <xdr:row>57</xdr:row>
      <xdr:rowOff>104218</xdr:rowOff>
    </xdr:to>
    <xdr:cxnSp macro="">
      <xdr:nvCxnSpPr>
        <xdr:cNvPr id="352" name="直線コネクタ 351"/>
        <xdr:cNvCxnSpPr/>
      </xdr:nvCxnSpPr>
      <xdr:spPr>
        <a:xfrm>
          <a:off x="9639300" y="9631793"/>
          <a:ext cx="838200" cy="24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30593</xdr:rowOff>
    </xdr:from>
    <xdr:to>
      <xdr:col>14</xdr:col>
      <xdr:colOff>28575</xdr:colOff>
      <xdr:row>57</xdr:row>
      <xdr:rowOff>1234</xdr:rowOff>
    </xdr:to>
    <xdr:cxnSp macro="">
      <xdr:nvCxnSpPr>
        <xdr:cNvPr id="355" name="直線コネクタ 354"/>
        <xdr:cNvCxnSpPr/>
      </xdr:nvCxnSpPr>
      <xdr:spPr>
        <a:xfrm flipV="1">
          <a:off x="8750300" y="9631793"/>
          <a:ext cx="889000" cy="1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138961</xdr:rowOff>
    </xdr:from>
    <xdr:ext cx="534377" cy="259045"/>
    <xdr:sp macro="" textlink="">
      <xdr:nvSpPr>
        <xdr:cNvPr id="357" name="テキスト ボックス 356"/>
        <xdr:cNvSpPr txBox="1"/>
      </xdr:nvSpPr>
      <xdr:spPr>
        <a:xfrm>
          <a:off x="9372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1234</xdr:rowOff>
    </xdr:from>
    <xdr:to>
      <xdr:col>12</xdr:col>
      <xdr:colOff>511175</xdr:colOff>
      <xdr:row>58</xdr:row>
      <xdr:rowOff>20175</xdr:rowOff>
    </xdr:to>
    <xdr:cxnSp macro="">
      <xdr:nvCxnSpPr>
        <xdr:cNvPr id="358" name="直線コネクタ 357"/>
        <xdr:cNvCxnSpPr/>
      </xdr:nvCxnSpPr>
      <xdr:spPr>
        <a:xfrm flipV="1">
          <a:off x="7861300" y="9773884"/>
          <a:ext cx="889000" cy="19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46660</xdr:rowOff>
    </xdr:from>
    <xdr:to>
      <xdr:col>11</xdr:col>
      <xdr:colOff>307975</xdr:colOff>
      <xdr:row>58</xdr:row>
      <xdr:rowOff>20175</xdr:rowOff>
    </xdr:to>
    <xdr:cxnSp macro="">
      <xdr:nvCxnSpPr>
        <xdr:cNvPr id="361" name="直線コネクタ 360"/>
        <xdr:cNvCxnSpPr/>
      </xdr:nvCxnSpPr>
      <xdr:spPr>
        <a:xfrm>
          <a:off x="6972300" y="9819310"/>
          <a:ext cx="889000" cy="1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53418</xdr:rowOff>
    </xdr:from>
    <xdr:to>
      <xdr:col>15</xdr:col>
      <xdr:colOff>231775</xdr:colOff>
      <xdr:row>57</xdr:row>
      <xdr:rowOff>155018</xdr:rowOff>
    </xdr:to>
    <xdr:sp macro="" textlink="">
      <xdr:nvSpPr>
        <xdr:cNvPr id="371" name="円/楕円 370"/>
        <xdr:cNvSpPr/>
      </xdr:nvSpPr>
      <xdr:spPr>
        <a:xfrm>
          <a:off x="10426700" y="98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31845</xdr:rowOff>
    </xdr:from>
    <xdr:ext cx="534377" cy="259045"/>
    <xdr:sp macro="" textlink="">
      <xdr:nvSpPr>
        <xdr:cNvPr id="372" name="普通建設事業費該当値テキスト"/>
        <xdr:cNvSpPr txBox="1"/>
      </xdr:nvSpPr>
      <xdr:spPr>
        <a:xfrm>
          <a:off x="10528300" y="980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40,673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151243</xdr:rowOff>
    </xdr:from>
    <xdr:to>
      <xdr:col>14</xdr:col>
      <xdr:colOff>79375</xdr:colOff>
      <xdr:row>56</xdr:row>
      <xdr:rowOff>81393</xdr:rowOff>
    </xdr:to>
    <xdr:sp macro="" textlink="">
      <xdr:nvSpPr>
        <xdr:cNvPr id="373" name="円/楕円 372"/>
        <xdr:cNvSpPr/>
      </xdr:nvSpPr>
      <xdr:spPr>
        <a:xfrm>
          <a:off x="9588500" y="95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97920</xdr:rowOff>
    </xdr:from>
    <xdr:ext cx="534377" cy="259045"/>
    <xdr:sp macro="" textlink="">
      <xdr:nvSpPr>
        <xdr:cNvPr id="374" name="テキスト ボックス 373"/>
        <xdr:cNvSpPr txBox="1"/>
      </xdr:nvSpPr>
      <xdr:spPr>
        <a:xfrm>
          <a:off x="9372111" y="93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121884</xdr:rowOff>
    </xdr:from>
    <xdr:to>
      <xdr:col>12</xdr:col>
      <xdr:colOff>561975</xdr:colOff>
      <xdr:row>57</xdr:row>
      <xdr:rowOff>52034</xdr:rowOff>
    </xdr:to>
    <xdr:sp macro="" textlink="">
      <xdr:nvSpPr>
        <xdr:cNvPr id="375" name="円/楕円 374"/>
        <xdr:cNvSpPr/>
      </xdr:nvSpPr>
      <xdr:spPr>
        <a:xfrm>
          <a:off x="8699500" y="97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43161</xdr:rowOff>
    </xdr:from>
    <xdr:ext cx="534377" cy="259045"/>
    <xdr:sp macro="" textlink="">
      <xdr:nvSpPr>
        <xdr:cNvPr id="376" name="テキスト ボックス 375"/>
        <xdr:cNvSpPr txBox="1"/>
      </xdr:nvSpPr>
      <xdr:spPr>
        <a:xfrm>
          <a:off x="8483111" y="981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140825</xdr:rowOff>
    </xdr:from>
    <xdr:to>
      <xdr:col>11</xdr:col>
      <xdr:colOff>358775</xdr:colOff>
      <xdr:row>58</xdr:row>
      <xdr:rowOff>70975</xdr:rowOff>
    </xdr:to>
    <xdr:sp macro="" textlink="">
      <xdr:nvSpPr>
        <xdr:cNvPr id="377" name="円/楕円 376"/>
        <xdr:cNvSpPr/>
      </xdr:nvSpPr>
      <xdr:spPr>
        <a:xfrm>
          <a:off x="7810500" y="99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62102</xdr:rowOff>
    </xdr:from>
    <xdr:ext cx="534377" cy="259045"/>
    <xdr:sp macro="" textlink="">
      <xdr:nvSpPr>
        <xdr:cNvPr id="378" name="テキスト ボックス 377"/>
        <xdr:cNvSpPr txBox="1"/>
      </xdr:nvSpPr>
      <xdr:spPr>
        <a:xfrm>
          <a:off x="7594111" y="1000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167310</xdr:rowOff>
    </xdr:from>
    <xdr:to>
      <xdr:col>10</xdr:col>
      <xdr:colOff>155575</xdr:colOff>
      <xdr:row>57</xdr:row>
      <xdr:rowOff>97460</xdr:rowOff>
    </xdr:to>
    <xdr:sp macro="" textlink="">
      <xdr:nvSpPr>
        <xdr:cNvPr id="379" name="円/楕円 378"/>
        <xdr:cNvSpPr/>
      </xdr:nvSpPr>
      <xdr:spPr>
        <a:xfrm>
          <a:off x="6921500" y="97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113987</xdr:rowOff>
    </xdr:from>
    <xdr:ext cx="534377" cy="259045"/>
    <xdr:sp macro="" textlink="">
      <xdr:nvSpPr>
        <xdr:cNvPr id="380" name="テキスト ボックス 379"/>
        <xdr:cNvSpPr txBox="1"/>
      </xdr:nvSpPr>
      <xdr:spPr>
        <a:xfrm>
          <a:off x="6705111" y="95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97115</xdr:rowOff>
    </xdr:from>
    <xdr:to>
      <xdr:col>15</xdr:col>
      <xdr:colOff>180975</xdr:colOff>
      <xdr:row>77</xdr:row>
      <xdr:rowOff>165891</xdr:rowOff>
    </xdr:to>
    <xdr:cxnSp macro="">
      <xdr:nvCxnSpPr>
        <xdr:cNvPr id="411" name="直線コネクタ 410"/>
        <xdr:cNvCxnSpPr/>
      </xdr:nvCxnSpPr>
      <xdr:spPr>
        <a:xfrm>
          <a:off x="9639300" y="13298765"/>
          <a:ext cx="8382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5" name="テキスト ボックス 414"/>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115091</xdr:rowOff>
    </xdr:from>
    <xdr:to>
      <xdr:col>15</xdr:col>
      <xdr:colOff>231775</xdr:colOff>
      <xdr:row>78</xdr:row>
      <xdr:rowOff>45241</xdr:rowOff>
    </xdr:to>
    <xdr:sp macro="" textlink="">
      <xdr:nvSpPr>
        <xdr:cNvPr id="421" name="円/楕円 420"/>
        <xdr:cNvSpPr/>
      </xdr:nvSpPr>
      <xdr:spPr>
        <a:xfrm>
          <a:off x="10426700" y="133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93518</xdr:rowOff>
    </xdr:from>
    <xdr:ext cx="534377" cy="259045"/>
    <xdr:sp macro="" textlink="">
      <xdr:nvSpPr>
        <xdr:cNvPr id="422" name="普通建設事業費 （ うち新規整備　）該当値テキスト"/>
        <xdr:cNvSpPr txBox="1"/>
      </xdr:nvSpPr>
      <xdr:spPr>
        <a:xfrm>
          <a:off x="10528300" y="132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46315</xdr:rowOff>
    </xdr:from>
    <xdr:to>
      <xdr:col>14</xdr:col>
      <xdr:colOff>79375</xdr:colOff>
      <xdr:row>77</xdr:row>
      <xdr:rowOff>147915</xdr:rowOff>
    </xdr:to>
    <xdr:sp macro="" textlink="">
      <xdr:nvSpPr>
        <xdr:cNvPr id="423" name="円/楕円 422"/>
        <xdr:cNvSpPr/>
      </xdr:nvSpPr>
      <xdr:spPr>
        <a:xfrm>
          <a:off x="9588500" y="132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164442</xdr:rowOff>
    </xdr:from>
    <xdr:ext cx="534377" cy="259045"/>
    <xdr:sp macro="" textlink="">
      <xdr:nvSpPr>
        <xdr:cNvPr id="424" name="テキスト ボックス 423"/>
        <xdr:cNvSpPr txBox="1"/>
      </xdr:nvSpPr>
      <xdr:spPr>
        <a:xfrm>
          <a:off x="9372111" y="130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145904</xdr:rowOff>
    </xdr:from>
    <xdr:to>
      <xdr:col>15</xdr:col>
      <xdr:colOff>180975</xdr:colOff>
      <xdr:row>95</xdr:row>
      <xdr:rowOff>133201</xdr:rowOff>
    </xdr:to>
    <xdr:cxnSp macro="">
      <xdr:nvCxnSpPr>
        <xdr:cNvPr id="455" name="直線コネクタ 454"/>
        <xdr:cNvCxnSpPr/>
      </xdr:nvCxnSpPr>
      <xdr:spPr>
        <a:xfrm>
          <a:off x="9639300" y="16090754"/>
          <a:ext cx="838200" cy="3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59" name="テキスト ボックス 458"/>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82401</xdr:rowOff>
    </xdr:from>
    <xdr:to>
      <xdr:col>15</xdr:col>
      <xdr:colOff>231775</xdr:colOff>
      <xdr:row>96</xdr:row>
      <xdr:rowOff>12551</xdr:rowOff>
    </xdr:to>
    <xdr:sp macro="" textlink="">
      <xdr:nvSpPr>
        <xdr:cNvPr id="465" name="円/楕円 464"/>
        <xdr:cNvSpPr/>
      </xdr:nvSpPr>
      <xdr:spPr>
        <a:xfrm>
          <a:off x="10426700" y="163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60828</xdr:rowOff>
    </xdr:from>
    <xdr:ext cx="534377" cy="259045"/>
    <xdr:sp macro="" textlink="">
      <xdr:nvSpPr>
        <xdr:cNvPr id="466" name="普通建設事業費 （ うち更新整備　）該当値テキスト"/>
        <xdr:cNvSpPr txBox="1"/>
      </xdr:nvSpPr>
      <xdr:spPr>
        <a:xfrm>
          <a:off x="10528300" y="16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95104</xdr:rowOff>
    </xdr:from>
    <xdr:to>
      <xdr:col>14</xdr:col>
      <xdr:colOff>79375</xdr:colOff>
      <xdr:row>94</xdr:row>
      <xdr:rowOff>25254</xdr:rowOff>
    </xdr:to>
    <xdr:sp macro="" textlink="">
      <xdr:nvSpPr>
        <xdr:cNvPr id="467" name="円/楕円 466"/>
        <xdr:cNvSpPr/>
      </xdr:nvSpPr>
      <xdr:spPr>
        <a:xfrm>
          <a:off x="9588500" y="160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41781</xdr:rowOff>
    </xdr:from>
    <xdr:ext cx="534377" cy="259045"/>
    <xdr:sp macro="" textlink="">
      <xdr:nvSpPr>
        <xdr:cNvPr id="468" name="テキスト ボックス 467"/>
        <xdr:cNvSpPr txBox="1"/>
      </xdr:nvSpPr>
      <xdr:spPr>
        <a:xfrm>
          <a:off x="9372111" y="158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42126</xdr:rowOff>
    </xdr:from>
    <xdr:to>
      <xdr:col>23</xdr:col>
      <xdr:colOff>517525</xdr:colOff>
      <xdr:row>39</xdr:row>
      <xdr:rowOff>42355</xdr:rowOff>
    </xdr:to>
    <xdr:cxnSp macro="">
      <xdr:nvCxnSpPr>
        <xdr:cNvPr id="497" name="直線コネクタ 496"/>
        <xdr:cNvCxnSpPr/>
      </xdr:nvCxnSpPr>
      <xdr:spPr>
        <a:xfrm flipV="1">
          <a:off x="15481300" y="672867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42355</xdr:rowOff>
    </xdr:from>
    <xdr:to>
      <xdr:col>22</xdr:col>
      <xdr:colOff>365125</xdr:colOff>
      <xdr:row>39</xdr:row>
      <xdr:rowOff>44450</xdr:rowOff>
    </xdr:to>
    <xdr:cxnSp macro="">
      <xdr:nvCxnSpPr>
        <xdr:cNvPr id="500" name="直線コネクタ 499"/>
        <xdr:cNvCxnSpPr/>
      </xdr:nvCxnSpPr>
      <xdr:spPr>
        <a:xfrm flipV="1">
          <a:off x="14592300" y="6728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162776</xdr:rowOff>
    </xdr:from>
    <xdr:to>
      <xdr:col>23</xdr:col>
      <xdr:colOff>568325</xdr:colOff>
      <xdr:row>39</xdr:row>
      <xdr:rowOff>92926</xdr:rowOff>
    </xdr:to>
    <xdr:sp macro="" textlink="">
      <xdr:nvSpPr>
        <xdr:cNvPr id="516" name="円/楕円 515"/>
        <xdr:cNvSpPr/>
      </xdr:nvSpPr>
      <xdr:spPr>
        <a:xfrm>
          <a:off x="162687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7"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163005</xdr:rowOff>
    </xdr:from>
    <xdr:to>
      <xdr:col>22</xdr:col>
      <xdr:colOff>415925</xdr:colOff>
      <xdr:row>39</xdr:row>
      <xdr:rowOff>93155</xdr:rowOff>
    </xdr:to>
    <xdr:sp macro="" textlink="">
      <xdr:nvSpPr>
        <xdr:cNvPr id="518" name="円/楕円 517"/>
        <xdr:cNvSpPr/>
      </xdr:nvSpPr>
      <xdr:spPr>
        <a:xfrm>
          <a:off x="15430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84282</xdr:rowOff>
    </xdr:from>
    <xdr:ext cx="313932" cy="259045"/>
    <xdr:sp macro="" textlink="">
      <xdr:nvSpPr>
        <xdr:cNvPr id="519" name="テキスト ボックス 518"/>
        <xdr:cNvSpPr txBox="1"/>
      </xdr:nvSpPr>
      <xdr:spPr>
        <a:xfrm>
          <a:off x="15324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2997</xdr:rowOff>
    </xdr:from>
    <xdr:to>
      <xdr:col>23</xdr:col>
      <xdr:colOff>517525</xdr:colOff>
      <xdr:row>77</xdr:row>
      <xdr:rowOff>63210</xdr:rowOff>
    </xdr:to>
    <xdr:cxnSp macro="">
      <xdr:nvCxnSpPr>
        <xdr:cNvPr id="602" name="直線コネクタ 601"/>
        <xdr:cNvCxnSpPr/>
      </xdr:nvCxnSpPr>
      <xdr:spPr>
        <a:xfrm>
          <a:off x="15481300" y="13204647"/>
          <a:ext cx="838200" cy="6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2997</xdr:rowOff>
    </xdr:from>
    <xdr:to>
      <xdr:col>22</xdr:col>
      <xdr:colOff>365125</xdr:colOff>
      <xdr:row>77</xdr:row>
      <xdr:rowOff>53015</xdr:rowOff>
    </xdr:to>
    <xdr:cxnSp macro="">
      <xdr:nvCxnSpPr>
        <xdr:cNvPr id="605" name="直線コネクタ 604"/>
        <xdr:cNvCxnSpPr/>
      </xdr:nvCxnSpPr>
      <xdr:spPr>
        <a:xfrm flipV="1">
          <a:off x="14592300" y="13204647"/>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27572</xdr:rowOff>
    </xdr:from>
    <xdr:to>
      <xdr:col>21</xdr:col>
      <xdr:colOff>161925</xdr:colOff>
      <xdr:row>77</xdr:row>
      <xdr:rowOff>53015</xdr:rowOff>
    </xdr:to>
    <xdr:cxnSp macro="">
      <xdr:nvCxnSpPr>
        <xdr:cNvPr id="608" name="直線コネクタ 607"/>
        <xdr:cNvCxnSpPr/>
      </xdr:nvCxnSpPr>
      <xdr:spPr>
        <a:xfrm>
          <a:off x="13703300" y="13229222"/>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149918</xdr:rowOff>
    </xdr:from>
    <xdr:to>
      <xdr:col>19</xdr:col>
      <xdr:colOff>644525</xdr:colOff>
      <xdr:row>77</xdr:row>
      <xdr:rowOff>27572</xdr:rowOff>
    </xdr:to>
    <xdr:cxnSp macro="">
      <xdr:nvCxnSpPr>
        <xdr:cNvPr id="611" name="直線コネクタ 610"/>
        <xdr:cNvCxnSpPr/>
      </xdr:nvCxnSpPr>
      <xdr:spPr>
        <a:xfrm>
          <a:off x="12814300" y="13180118"/>
          <a:ext cx="8890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12410</xdr:rowOff>
    </xdr:from>
    <xdr:to>
      <xdr:col>23</xdr:col>
      <xdr:colOff>568325</xdr:colOff>
      <xdr:row>77</xdr:row>
      <xdr:rowOff>114010</xdr:rowOff>
    </xdr:to>
    <xdr:sp macro="" textlink="">
      <xdr:nvSpPr>
        <xdr:cNvPr id="621" name="円/楕円 620"/>
        <xdr:cNvSpPr/>
      </xdr:nvSpPr>
      <xdr:spPr>
        <a:xfrm>
          <a:off x="16268700" y="132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162287</xdr:rowOff>
    </xdr:from>
    <xdr:ext cx="534377" cy="259045"/>
    <xdr:sp macro="" textlink="">
      <xdr:nvSpPr>
        <xdr:cNvPr id="622" name="公債費該当値テキスト"/>
        <xdr:cNvSpPr txBox="1"/>
      </xdr:nvSpPr>
      <xdr:spPr>
        <a:xfrm>
          <a:off x="16370300" y="131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123647</xdr:rowOff>
    </xdr:from>
    <xdr:to>
      <xdr:col>22</xdr:col>
      <xdr:colOff>415925</xdr:colOff>
      <xdr:row>77</xdr:row>
      <xdr:rowOff>53797</xdr:rowOff>
    </xdr:to>
    <xdr:sp macro="" textlink="">
      <xdr:nvSpPr>
        <xdr:cNvPr id="623" name="円/楕円 622"/>
        <xdr:cNvSpPr/>
      </xdr:nvSpPr>
      <xdr:spPr>
        <a:xfrm>
          <a:off x="154305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44924</xdr:rowOff>
    </xdr:from>
    <xdr:ext cx="534377" cy="259045"/>
    <xdr:sp macro="" textlink="">
      <xdr:nvSpPr>
        <xdr:cNvPr id="624" name="テキスト ボックス 623"/>
        <xdr:cNvSpPr txBox="1"/>
      </xdr:nvSpPr>
      <xdr:spPr>
        <a:xfrm>
          <a:off x="15214111" y="1324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2215</xdr:rowOff>
    </xdr:from>
    <xdr:to>
      <xdr:col>21</xdr:col>
      <xdr:colOff>212725</xdr:colOff>
      <xdr:row>77</xdr:row>
      <xdr:rowOff>103815</xdr:rowOff>
    </xdr:to>
    <xdr:sp macro="" textlink="">
      <xdr:nvSpPr>
        <xdr:cNvPr id="625" name="円/楕円 624"/>
        <xdr:cNvSpPr/>
      </xdr:nvSpPr>
      <xdr:spPr>
        <a:xfrm>
          <a:off x="14541500" y="132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94942</xdr:rowOff>
    </xdr:from>
    <xdr:ext cx="534377" cy="259045"/>
    <xdr:sp macro="" textlink="">
      <xdr:nvSpPr>
        <xdr:cNvPr id="626" name="テキスト ボックス 625"/>
        <xdr:cNvSpPr txBox="1"/>
      </xdr:nvSpPr>
      <xdr:spPr>
        <a:xfrm>
          <a:off x="14325111" y="132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148222</xdr:rowOff>
    </xdr:from>
    <xdr:to>
      <xdr:col>20</xdr:col>
      <xdr:colOff>9525</xdr:colOff>
      <xdr:row>77</xdr:row>
      <xdr:rowOff>78372</xdr:rowOff>
    </xdr:to>
    <xdr:sp macro="" textlink="">
      <xdr:nvSpPr>
        <xdr:cNvPr id="627" name="円/楕円 626"/>
        <xdr:cNvSpPr/>
      </xdr:nvSpPr>
      <xdr:spPr>
        <a:xfrm>
          <a:off x="13652500" y="131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69499</xdr:rowOff>
    </xdr:from>
    <xdr:ext cx="534377" cy="259045"/>
    <xdr:sp macro="" textlink="">
      <xdr:nvSpPr>
        <xdr:cNvPr id="628" name="テキスト ボックス 627"/>
        <xdr:cNvSpPr txBox="1"/>
      </xdr:nvSpPr>
      <xdr:spPr>
        <a:xfrm>
          <a:off x="13436111" y="132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99118</xdr:rowOff>
    </xdr:from>
    <xdr:to>
      <xdr:col>18</xdr:col>
      <xdr:colOff>492125</xdr:colOff>
      <xdr:row>77</xdr:row>
      <xdr:rowOff>29268</xdr:rowOff>
    </xdr:to>
    <xdr:sp macro="" textlink="">
      <xdr:nvSpPr>
        <xdr:cNvPr id="629" name="円/楕円 628"/>
        <xdr:cNvSpPr/>
      </xdr:nvSpPr>
      <xdr:spPr>
        <a:xfrm>
          <a:off x="12763500" y="131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20395</xdr:rowOff>
    </xdr:from>
    <xdr:ext cx="534377" cy="259045"/>
    <xdr:sp macro="" textlink="">
      <xdr:nvSpPr>
        <xdr:cNvPr id="630" name="テキスト ボックス 629"/>
        <xdr:cNvSpPr txBox="1"/>
      </xdr:nvSpPr>
      <xdr:spPr>
        <a:xfrm>
          <a:off x="12547111" y="132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138861</xdr:rowOff>
    </xdr:from>
    <xdr:to>
      <xdr:col>23</xdr:col>
      <xdr:colOff>517525</xdr:colOff>
      <xdr:row>97</xdr:row>
      <xdr:rowOff>61328</xdr:rowOff>
    </xdr:to>
    <xdr:cxnSp macro="">
      <xdr:nvCxnSpPr>
        <xdr:cNvPr id="659" name="直線コネクタ 658"/>
        <xdr:cNvCxnSpPr/>
      </xdr:nvCxnSpPr>
      <xdr:spPr>
        <a:xfrm flipV="1">
          <a:off x="15481300" y="16598061"/>
          <a:ext cx="8382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0"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16103</xdr:rowOff>
    </xdr:from>
    <xdr:to>
      <xdr:col>22</xdr:col>
      <xdr:colOff>365125</xdr:colOff>
      <xdr:row>97</xdr:row>
      <xdr:rowOff>61328</xdr:rowOff>
    </xdr:to>
    <xdr:cxnSp macro="">
      <xdr:nvCxnSpPr>
        <xdr:cNvPr id="662" name="直線コネクタ 661"/>
        <xdr:cNvCxnSpPr/>
      </xdr:nvCxnSpPr>
      <xdr:spPr>
        <a:xfrm>
          <a:off x="14592300" y="16646753"/>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16103</xdr:rowOff>
    </xdr:from>
    <xdr:to>
      <xdr:col>21</xdr:col>
      <xdr:colOff>161925</xdr:colOff>
      <xdr:row>97</xdr:row>
      <xdr:rowOff>95162</xdr:rowOff>
    </xdr:to>
    <xdr:cxnSp macro="">
      <xdr:nvCxnSpPr>
        <xdr:cNvPr id="665" name="直線コネクタ 664"/>
        <xdr:cNvCxnSpPr/>
      </xdr:nvCxnSpPr>
      <xdr:spPr>
        <a:xfrm flipV="1">
          <a:off x="13703300" y="16646753"/>
          <a:ext cx="889000" cy="7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7" name="テキスト ボックス 666"/>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10807</xdr:rowOff>
    </xdr:from>
    <xdr:to>
      <xdr:col>19</xdr:col>
      <xdr:colOff>644525</xdr:colOff>
      <xdr:row>97</xdr:row>
      <xdr:rowOff>95162</xdr:rowOff>
    </xdr:to>
    <xdr:cxnSp macro="">
      <xdr:nvCxnSpPr>
        <xdr:cNvPr id="668" name="直線コネクタ 667"/>
        <xdr:cNvCxnSpPr/>
      </xdr:nvCxnSpPr>
      <xdr:spPr>
        <a:xfrm>
          <a:off x="12814300" y="16641457"/>
          <a:ext cx="88900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151833</xdr:rowOff>
    </xdr:from>
    <xdr:ext cx="469744" cy="259045"/>
    <xdr:sp macro="" textlink="">
      <xdr:nvSpPr>
        <xdr:cNvPr id="672" name="テキスト ボックス 671"/>
        <xdr:cNvSpPr txBox="1"/>
      </xdr:nvSpPr>
      <xdr:spPr>
        <a:xfrm>
          <a:off x="12579427" y="167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88061</xdr:rowOff>
    </xdr:from>
    <xdr:to>
      <xdr:col>23</xdr:col>
      <xdr:colOff>568325</xdr:colOff>
      <xdr:row>97</xdr:row>
      <xdr:rowOff>18211</xdr:rowOff>
    </xdr:to>
    <xdr:sp macro="" textlink="">
      <xdr:nvSpPr>
        <xdr:cNvPr id="678" name="円/楕円 677"/>
        <xdr:cNvSpPr/>
      </xdr:nvSpPr>
      <xdr:spPr>
        <a:xfrm>
          <a:off x="16268700" y="165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110938</xdr:rowOff>
    </xdr:from>
    <xdr:ext cx="534377" cy="259045"/>
    <xdr:sp macro="" textlink="">
      <xdr:nvSpPr>
        <xdr:cNvPr id="679" name="積立金該当値テキスト"/>
        <xdr:cNvSpPr txBox="1"/>
      </xdr:nvSpPr>
      <xdr:spPr>
        <a:xfrm>
          <a:off x="16370300" y="1639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10528</xdr:rowOff>
    </xdr:from>
    <xdr:to>
      <xdr:col>22</xdr:col>
      <xdr:colOff>415925</xdr:colOff>
      <xdr:row>97</xdr:row>
      <xdr:rowOff>112128</xdr:rowOff>
    </xdr:to>
    <xdr:sp macro="" textlink="">
      <xdr:nvSpPr>
        <xdr:cNvPr id="680" name="円/楕円 679"/>
        <xdr:cNvSpPr/>
      </xdr:nvSpPr>
      <xdr:spPr>
        <a:xfrm>
          <a:off x="15430500" y="166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103255</xdr:rowOff>
    </xdr:from>
    <xdr:ext cx="469744" cy="259045"/>
    <xdr:sp macro="" textlink="">
      <xdr:nvSpPr>
        <xdr:cNvPr id="681" name="テキスト ボックス 680"/>
        <xdr:cNvSpPr txBox="1"/>
      </xdr:nvSpPr>
      <xdr:spPr>
        <a:xfrm>
          <a:off x="15246427" y="1673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136753</xdr:rowOff>
    </xdr:from>
    <xdr:to>
      <xdr:col>21</xdr:col>
      <xdr:colOff>212725</xdr:colOff>
      <xdr:row>97</xdr:row>
      <xdr:rowOff>66903</xdr:rowOff>
    </xdr:to>
    <xdr:sp macro="" textlink="">
      <xdr:nvSpPr>
        <xdr:cNvPr id="682" name="円/楕円 681"/>
        <xdr:cNvSpPr/>
      </xdr:nvSpPr>
      <xdr:spPr>
        <a:xfrm>
          <a:off x="14541500" y="1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83430</xdr:rowOff>
    </xdr:from>
    <xdr:ext cx="469744" cy="259045"/>
    <xdr:sp macro="" textlink="">
      <xdr:nvSpPr>
        <xdr:cNvPr id="683" name="テキスト ボックス 682"/>
        <xdr:cNvSpPr txBox="1"/>
      </xdr:nvSpPr>
      <xdr:spPr>
        <a:xfrm>
          <a:off x="14357427" y="1637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44362</xdr:rowOff>
    </xdr:from>
    <xdr:to>
      <xdr:col>20</xdr:col>
      <xdr:colOff>9525</xdr:colOff>
      <xdr:row>97</xdr:row>
      <xdr:rowOff>145962</xdr:rowOff>
    </xdr:to>
    <xdr:sp macro="" textlink="">
      <xdr:nvSpPr>
        <xdr:cNvPr id="684" name="円/楕円 683"/>
        <xdr:cNvSpPr/>
      </xdr:nvSpPr>
      <xdr:spPr>
        <a:xfrm>
          <a:off x="13652500" y="166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137089</xdr:rowOff>
    </xdr:from>
    <xdr:ext cx="469744" cy="259045"/>
    <xdr:sp macro="" textlink="">
      <xdr:nvSpPr>
        <xdr:cNvPr id="685" name="テキスト ボックス 684"/>
        <xdr:cNvSpPr txBox="1"/>
      </xdr:nvSpPr>
      <xdr:spPr>
        <a:xfrm>
          <a:off x="13468427" y="1676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131457</xdr:rowOff>
    </xdr:from>
    <xdr:to>
      <xdr:col>18</xdr:col>
      <xdr:colOff>492125</xdr:colOff>
      <xdr:row>97</xdr:row>
      <xdr:rowOff>61607</xdr:rowOff>
    </xdr:to>
    <xdr:sp macro="" textlink="">
      <xdr:nvSpPr>
        <xdr:cNvPr id="686" name="円/楕円 685"/>
        <xdr:cNvSpPr/>
      </xdr:nvSpPr>
      <xdr:spPr>
        <a:xfrm>
          <a:off x="12763500" y="165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78134</xdr:rowOff>
    </xdr:from>
    <xdr:ext cx="469744" cy="259045"/>
    <xdr:sp macro="" textlink="">
      <xdr:nvSpPr>
        <xdr:cNvPr id="687" name="テキスト ボックス 686"/>
        <xdr:cNvSpPr txBox="1"/>
      </xdr:nvSpPr>
      <xdr:spPr>
        <a:xfrm>
          <a:off x="12579427" y="163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24257</xdr:rowOff>
    </xdr:from>
    <xdr:to>
      <xdr:col>32</xdr:col>
      <xdr:colOff>187325</xdr:colOff>
      <xdr:row>39</xdr:row>
      <xdr:rowOff>35851</xdr:rowOff>
    </xdr:to>
    <xdr:cxnSp macro="">
      <xdr:nvCxnSpPr>
        <xdr:cNvPr id="718" name="直線コネクタ 717"/>
        <xdr:cNvCxnSpPr/>
      </xdr:nvCxnSpPr>
      <xdr:spPr>
        <a:xfrm>
          <a:off x="21323300" y="6710807"/>
          <a:ext cx="8382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24257</xdr:rowOff>
    </xdr:from>
    <xdr:to>
      <xdr:col>31</xdr:col>
      <xdr:colOff>34925</xdr:colOff>
      <xdr:row>39</xdr:row>
      <xdr:rowOff>40096</xdr:rowOff>
    </xdr:to>
    <xdr:cxnSp macro="">
      <xdr:nvCxnSpPr>
        <xdr:cNvPr id="721" name="直線コネクタ 720"/>
        <xdr:cNvCxnSpPr/>
      </xdr:nvCxnSpPr>
      <xdr:spPr>
        <a:xfrm flipV="1">
          <a:off x="20434300" y="6710807"/>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40096</xdr:rowOff>
    </xdr:from>
    <xdr:to>
      <xdr:col>29</xdr:col>
      <xdr:colOff>517525</xdr:colOff>
      <xdr:row>39</xdr:row>
      <xdr:rowOff>40096</xdr:rowOff>
    </xdr:to>
    <xdr:cxnSp macro="">
      <xdr:nvCxnSpPr>
        <xdr:cNvPr id="724" name="直線コネクタ 723"/>
        <xdr:cNvCxnSpPr/>
      </xdr:nvCxnSpPr>
      <xdr:spPr>
        <a:xfrm>
          <a:off x="19545300" y="6726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40096</xdr:rowOff>
    </xdr:from>
    <xdr:to>
      <xdr:col>28</xdr:col>
      <xdr:colOff>314325</xdr:colOff>
      <xdr:row>39</xdr:row>
      <xdr:rowOff>52669</xdr:rowOff>
    </xdr:to>
    <xdr:cxnSp macro="">
      <xdr:nvCxnSpPr>
        <xdr:cNvPr id="727" name="直線コネクタ 726"/>
        <xdr:cNvCxnSpPr/>
      </xdr:nvCxnSpPr>
      <xdr:spPr>
        <a:xfrm flipV="1">
          <a:off x="18656300" y="672664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156501</xdr:rowOff>
    </xdr:from>
    <xdr:to>
      <xdr:col>32</xdr:col>
      <xdr:colOff>238125</xdr:colOff>
      <xdr:row>39</xdr:row>
      <xdr:rowOff>86651</xdr:rowOff>
    </xdr:to>
    <xdr:sp macro="" textlink="">
      <xdr:nvSpPr>
        <xdr:cNvPr id="737" name="円/楕円 736"/>
        <xdr:cNvSpPr/>
      </xdr:nvSpPr>
      <xdr:spPr>
        <a:xfrm>
          <a:off x="22110700" y="66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71428</xdr:rowOff>
    </xdr:from>
    <xdr:ext cx="378565" cy="259045"/>
    <xdr:sp macro="" textlink="">
      <xdr:nvSpPr>
        <xdr:cNvPr id="738" name="投資及び出資金該当値テキスト"/>
        <xdr:cNvSpPr txBox="1"/>
      </xdr:nvSpPr>
      <xdr:spPr>
        <a:xfrm>
          <a:off x="22212300" y="6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144907</xdr:rowOff>
    </xdr:from>
    <xdr:to>
      <xdr:col>31</xdr:col>
      <xdr:colOff>85725</xdr:colOff>
      <xdr:row>39</xdr:row>
      <xdr:rowOff>75057</xdr:rowOff>
    </xdr:to>
    <xdr:sp macro="" textlink="">
      <xdr:nvSpPr>
        <xdr:cNvPr id="739" name="円/楕円 738"/>
        <xdr:cNvSpPr/>
      </xdr:nvSpPr>
      <xdr:spPr>
        <a:xfrm>
          <a:off x="21272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66184</xdr:rowOff>
    </xdr:from>
    <xdr:ext cx="378565" cy="259045"/>
    <xdr:sp macro="" textlink="">
      <xdr:nvSpPr>
        <xdr:cNvPr id="740" name="テキスト ボックス 739"/>
        <xdr:cNvSpPr txBox="1"/>
      </xdr:nvSpPr>
      <xdr:spPr>
        <a:xfrm>
          <a:off x="21134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160746</xdr:rowOff>
    </xdr:from>
    <xdr:to>
      <xdr:col>29</xdr:col>
      <xdr:colOff>568325</xdr:colOff>
      <xdr:row>39</xdr:row>
      <xdr:rowOff>90896</xdr:rowOff>
    </xdr:to>
    <xdr:sp macro="" textlink="">
      <xdr:nvSpPr>
        <xdr:cNvPr id="741" name="円/楕円 740"/>
        <xdr:cNvSpPr/>
      </xdr:nvSpPr>
      <xdr:spPr>
        <a:xfrm>
          <a:off x="20383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82023</xdr:rowOff>
    </xdr:from>
    <xdr:ext cx="378565" cy="259045"/>
    <xdr:sp macro="" textlink="">
      <xdr:nvSpPr>
        <xdr:cNvPr id="742" name="テキスト ボックス 741"/>
        <xdr:cNvSpPr txBox="1"/>
      </xdr:nvSpPr>
      <xdr:spPr>
        <a:xfrm>
          <a:off x="20245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160746</xdr:rowOff>
    </xdr:from>
    <xdr:to>
      <xdr:col>28</xdr:col>
      <xdr:colOff>365125</xdr:colOff>
      <xdr:row>39</xdr:row>
      <xdr:rowOff>90896</xdr:rowOff>
    </xdr:to>
    <xdr:sp macro="" textlink="">
      <xdr:nvSpPr>
        <xdr:cNvPr id="743" name="円/楕円 742"/>
        <xdr:cNvSpPr/>
      </xdr:nvSpPr>
      <xdr:spPr>
        <a:xfrm>
          <a:off x="19494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82023</xdr:rowOff>
    </xdr:from>
    <xdr:ext cx="378565" cy="259045"/>
    <xdr:sp macro="" textlink="">
      <xdr:nvSpPr>
        <xdr:cNvPr id="744" name="テキスト ボックス 743"/>
        <xdr:cNvSpPr txBox="1"/>
      </xdr:nvSpPr>
      <xdr:spPr>
        <a:xfrm>
          <a:off x="19356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1869</xdr:rowOff>
    </xdr:from>
    <xdr:to>
      <xdr:col>27</xdr:col>
      <xdr:colOff>161925</xdr:colOff>
      <xdr:row>39</xdr:row>
      <xdr:rowOff>103469</xdr:rowOff>
    </xdr:to>
    <xdr:sp macro="" textlink="">
      <xdr:nvSpPr>
        <xdr:cNvPr id="745" name="円/楕円 744"/>
        <xdr:cNvSpPr/>
      </xdr:nvSpPr>
      <xdr:spPr>
        <a:xfrm>
          <a:off x="18605500" y="6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94596</xdr:rowOff>
    </xdr:from>
    <xdr:ext cx="378565" cy="259045"/>
    <xdr:sp macro="" textlink="">
      <xdr:nvSpPr>
        <xdr:cNvPr id="746" name="テキスト ボックス 745"/>
        <xdr:cNvSpPr txBox="1"/>
      </xdr:nvSpPr>
      <xdr:spPr>
        <a:xfrm>
          <a:off x="18467017" y="678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117320</xdr:rowOff>
    </xdr:from>
    <xdr:to>
      <xdr:col>32</xdr:col>
      <xdr:colOff>187325</xdr:colOff>
      <xdr:row>55</xdr:row>
      <xdr:rowOff>140432</xdr:rowOff>
    </xdr:to>
    <xdr:cxnSp macro="">
      <xdr:nvCxnSpPr>
        <xdr:cNvPr id="773" name="直線コネクタ 772"/>
        <xdr:cNvCxnSpPr/>
      </xdr:nvCxnSpPr>
      <xdr:spPr>
        <a:xfrm flipV="1">
          <a:off x="21323300" y="9547070"/>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57291</xdr:rowOff>
    </xdr:from>
    <xdr:ext cx="469744" cy="259045"/>
    <xdr:sp macro="" textlink="">
      <xdr:nvSpPr>
        <xdr:cNvPr id="774" name="貸付金平均値テキスト"/>
        <xdr:cNvSpPr txBox="1"/>
      </xdr:nvSpPr>
      <xdr:spPr>
        <a:xfrm>
          <a:off x="22212300" y="982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140432</xdr:rowOff>
    </xdr:from>
    <xdr:to>
      <xdr:col>31</xdr:col>
      <xdr:colOff>34925</xdr:colOff>
      <xdr:row>55</xdr:row>
      <xdr:rowOff>151519</xdr:rowOff>
    </xdr:to>
    <xdr:cxnSp macro="">
      <xdr:nvCxnSpPr>
        <xdr:cNvPr id="776" name="直線コネクタ 775"/>
        <xdr:cNvCxnSpPr/>
      </xdr:nvCxnSpPr>
      <xdr:spPr>
        <a:xfrm flipV="1">
          <a:off x="20434300" y="9570182"/>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78" name="テキスト ボックス 777"/>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79487</xdr:rowOff>
    </xdr:from>
    <xdr:to>
      <xdr:col>29</xdr:col>
      <xdr:colOff>517525</xdr:colOff>
      <xdr:row>55</xdr:row>
      <xdr:rowOff>151519</xdr:rowOff>
    </xdr:to>
    <xdr:cxnSp macro="">
      <xdr:nvCxnSpPr>
        <xdr:cNvPr id="779" name="直線コネクタ 778"/>
        <xdr:cNvCxnSpPr/>
      </xdr:nvCxnSpPr>
      <xdr:spPr>
        <a:xfrm>
          <a:off x="19545300" y="9509237"/>
          <a:ext cx="889000" cy="7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128523</xdr:rowOff>
    </xdr:from>
    <xdr:ext cx="469744" cy="259045"/>
    <xdr:sp macro="" textlink="">
      <xdr:nvSpPr>
        <xdr:cNvPr id="781" name="テキスト ボックス 780"/>
        <xdr:cNvSpPr txBox="1"/>
      </xdr:nvSpPr>
      <xdr:spPr>
        <a:xfrm>
          <a:off x="20199427"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3043</xdr:rowOff>
    </xdr:from>
    <xdr:to>
      <xdr:col>28</xdr:col>
      <xdr:colOff>314325</xdr:colOff>
      <xdr:row>55</xdr:row>
      <xdr:rowOff>79487</xdr:rowOff>
    </xdr:to>
    <xdr:cxnSp macro="">
      <xdr:nvCxnSpPr>
        <xdr:cNvPr id="782" name="直線コネクタ 781"/>
        <xdr:cNvCxnSpPr/>
      </xdr:nvCxnSpPr>
      <xdr:spPr>
        <a:xfrm>
          <a:off x="18656300" y="9432793"/>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108978</xdr:rowOff>
    </xdr:from>
    <xdr:ext cx="534377" cy="259045"/>
    <xdr:sp macro="" textlink="">
      <xdr:nvSpPr>
        <xdr:cNvPr id="784" name="テキスト ボックス 783"/>
        <xdr:cNvSpPr txBox="1"/>
      </xdr:nvSpPr>
      <xdr:spPr>
        <a:xfrm>
          <a:off x="19278111" y="98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82872</xdr:rowOff>
    </xdr:from>
    <xdr:ext cx="534377" cy="259045"/>
    <xdr:sp macro="" textlink="">
      <xdr:nvSpPr>
        <xdr:cNvPr id="786" name="テキスト ボックス 785"/>
        <xdr:cNvSpPr txBox="1"/>
      </xdr:nvSpPr>
      <xdr:spPr>
        <a:xfrm>
          <a:off x="18389111"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66520</xdr:rowOff>
    </xdr:from>
    <xdr:to>
      <xdr:col>32</xdr:col>
      <xdr:colOff>238125</xdr:colOff>
      <xdr:row>55</xdr:row>
      <xdr:rowOff>168120</xdr:rowOff>
    </xdr:to>
    <xdr:sp macro="" textlink="">
      <xdr:nvSpPr>
        <xdr:cNvPr id="792" name="円/楕円 791"/>
        <xdr:cNvSpPr/>
      </xdr:nvSpPr>
      <xdr:spPr>
        <a:xfrm>
          <a:off x="22110700" y="94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89397</xdr:rowOff>
    </xdr:from>
    <xdr:ext cx="534377" cy="259045"/>
    <xdr:sp macro="" textlink="">
      <xdr:nvSpPr>
        <xdr:cNvPr id="793" name="貸付金該当値テキスト"/>
        <xdr:cNvSpPr txBox="1"/>
      </xdr:nvSpPr>
      <xdr:spPr>
        <a:xfrm>
          <a:off x="22212300" y="934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89632</xdr:rowOff>
    </xdr:from>
    <xdr:to>
      <xdr:col>31</xdr:col>
      <xdr:colOff>85725</xdr:colOff>
      <xdr:row>56</xdr:row>
      <xdr:rowOff>19782</xdr:rowOff>
    </xdr:to>
    <xdr:sp macro="" textlink="">
      <xdr:nvSpPr>
        <xdr:cNvPr id="794" name="円/楕円 793"/>
        <xdr:cNvSpPr/>
      </xdr:nvSpPr>
      <xdr:spPr>
        <a:xfrm>
          <a:off x="21272500" y="95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36309</xdr:rowOff>
    </xdr:from>
    <xdr:ext cx="534377" cy="259045"/>
    <xdr:sp macro="" textlink="">
      <xdr:nvSpPr>
        <xdr:cNvPr id="795" name="テキスト ボックス 794"/>
        <xdr:cNvSpPr txBox="1"/>
      </xdr:nvSpPr>
      <xdr:spPr>
        <a:xfrm>
          <a:off x="21056111" y="929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100719</xdr:rowOff>
    </xdr:from>
    <xdr:to>
      <xdr:col>29</xdr:col>
      <xdr:colOff>568325</xdr:colOff>
      <xdr:row>56</xdr:row>
      <xdr:rowOff>30869</xdr:rowOff>
    </xdr:to>
    <xdr:sp macro="" textlink="">
      <xdr:nvSpPr>
        <xdr:cNvPr id="796" name="円/楕円 795"/>
        <xdr:cNvSpPr/>
      </xdr:nvSpPr>
      <xdr:spPr>
        <a:xfrm>
          <a:off x="20383500" y="95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47396</xdr:rowOff>
    </xdr:from>
    <xdr:ext cx="534377" cy="259045"/>
    <xdr:sp macro="" textlink="">
      <xdr:nvSpPr>
        <xdr:cNvPr id="797" name="テキスト ボックス 796"/>
        <xdr:cNvSpPr txBox="1"/>
      </xdr:nvSpPr>
      <xdr:spPr>
        <a:xfrm>
          <a:off x="20167111" y="9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28687</xdr:rowOff>
    </xdr:from>
    <xdr:to>
      <xdr:col>28</xdr:col>
      <xdr:colOff>365125</xdr:colOff>
      <xdr:row>55</xdr:row>
      <xdr:rowOff>130287</xdr:rowOff>
    </xdr:to>
    <xdr:sp macro="" textlink="">
      <xdr:nvSpPr>
        <xdr:cNvPr id="798" name="円/楕円 797"/>
        <xdr:cNvSpPr/>
      </xdr:nvSpPr>
      <xdr:spPr>
        <a:xfrm>
          <a:off x="19494500" y="9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146814</xdr:rowOff>
    </xdr:from>
    <xdr:ext cx="534377" cy="259045"/>
    <xdr:sp macro="" textlink="">
      <xdr:nvSpPr>
        <xdr:cNvPr id="799" name="テキスト ボックス 798"/>
        <xdr:cNvSpPr txBox="1"/>
      </xdr:nvSpPr>
      <xdr:spPr>
        <a:xfrm>
          <a:off x="19278111" y="92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25,134</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123693</xdr:rowOff>
    </xdr:from>
    <xdr:to>
      <xdr:col>27</xdr:col>
      <xdr:colOff>161925</xdr:colOff>
      <xdr:row>55</xdr:row>
      <xdr:rowOff>53843</xdr:rowOff>
    </xdr:to>
    <xdr:sp macro="" textlink="">
      <xdr:nvSpPr>
        <xdr:cNvPr id="800" name="円/楕円 799"/>
        <xdr:cNvSpPr/>
      </xdr:nvSpPr>
      <xdr:spPr>
        <a:xfrm>
          <a:off x="18605500" y="93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70370</xdr:rowOff>
    </xdr:from>
    <xdr:ext cx="534377" cy="259045"/>
    <xdr:sp macro="" textlink="">
      <xdr:nvSpPr>
        <xdr:cNvPr id="801" name="テキスト ボックス 800"/>
        <xdr:cNvSpPr txBox="1"/>
      </xdr:nvSpPr>
      <xdr:spPr>
        <a:xfrm>
          <a:off x="18389111" y="915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32068</xdr:rowOff>
    </xdr:from>
    <xdr:to>
      <xdr:col>32</xdr:col>
      <xdr:colOff>187325</xdr:colOff>
      <xdr:row>76</xdr:row>
      <xdr:rowOff>38049</xdr:rowOff>
    </xdr:to>
    <xdr:cxnSp macro="">
      <xdr:nvCxnSpPr>
        <xdr:cNvPr id="831" name="直線コネクタ 830"/>
        <xdr:cNvCxnSpPr/>
      </xdr:nvCxnSpPr>
      <xdr:spPr>
        <a:xfrm>
          <a:off x="21323300" y="13062268"/>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32068</xdr:rowOff>
    </xdr:from>
    <xdr:to>
      <xdr:col>31</xdr:col>
      <xdr:colOff>34925</xdr:colOff>
      <xdr:row>76</xdr:row>
      <xdr:rowOff>71425</xdr:rowOff>
    </xdr:to>
    <xdr:cxnSp macro="">
      <xdr:nvCxnSpPr>
        <xdr:cNvPr id="834" name="直線コネクタ 833"/>
        <xdr:cNvCxnSpPr/>
      </xdr:nvCxnSpPr>
      <xdr:spPr>
        <a:xfrm flipV="1">
          <a:off x="20434300" y="13062268"/>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6" name="テキスト ボックス 835"/>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71425</xdr:rowOff>
    </xdr:from>
    <xdr:to>
      <xdr:col>29</xdr:col>
      <xdr:colOff>517525</xdr:colOff>
      <xdr:row>76</xdr:row>
      <xdr:rowOff>116802</xdr:rowOff>
    </xdr:to>
    <xdr:cxnSp macro="">
      <xdr:nvCxnSpPr>
        <xdr:cNvPr id="837" name="直線コネクタ 836"/>
        <xdr:cNvCxnSpPr/>
      </xdr:nvCxnSpPr>
      <xdr:spPr>
        <a:xfrm flipV="1">
          <a:off x="19545300" y="13101625"/>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9" name="テキスト ボックス 838"/>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116802</xdr:rowOff>
    </xdr:from>
    <xdr:to>
      <xdr:col>28</xdr:col>
      <xdr:colOff>314325</xdr:colOff>
      <xdr:row>76</xdr:row>
      <xdr:rowOff>127966</xdr:rowOff>
    </xdr:to>
    <xdr:cxnSp macro="">
      <xdr:nvCxnSpPr>
        <xdr:cNvPr id="840" name="直線コネクタ 839"/>
        <xdr:cNvCxnSpPr/>
      </xdr:nvCxnSpPr>
      <xdr:spPr>
        <a:xfrm flipV="1">
          <a:off x="18656300" y="13147002"/>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158699</xdr:rowOff>
    </xdr:from>
    <xdr:to>
      <xdr:col>32</xdr:col>
      <xdr:colOff>238125</xdr:colOff>
      <xdr:row>76</xdr:row>
      <xdr:rowOff>88849</xdr:rowOff>
    </xdr:to>
    <xdr:sp macro="" textlink="">
      <xdr:nvSpPr>
        <xdr:cNvPr id="850" name="円/楕円 849"/>
        <xdr:cNvSpPr/>
      </xdr:nvSpPr>
      <xdr:spPr>
        <a:xfrm>
          <a:off x="22110700" y="130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137126</xdr:rowOff>
    </xdr:from>
    <xdr:ext cx="534377" cy="259045"/>
    <xdr:sp macro="" textlink="">
      <xdr:nvSpPr>
        <xdr:cNvPr id="851" name="繰出金該当値テキスト"/>
        <xdr:cNvSpPr txBox="1"/>
      </xdr:nvSpPr>
      <xdr:spPr>
        <a:xfrm>
          <a:off x="22212300" y="129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33,668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152718</xdr:rowOff>
    </xdr:from>
    <xdr:to>
      <xdr:col>31</xdr:col>
      <xdr:colOff>85725</xdr:colOff>
      <xdr:row>76</xdr:row>
      <xdr:rowOff>82868</xdr:rowOff>
    </xdr:to>
    <xdr:sp macro="" textlink="">
      <xdr:nvSpPr>
        <xdr:cNvPr id="852" name="円/楕円 851"/>
        <xdr:cNvSpPr/>
      </xdr:nvSpPr>
      <xdr:spPr>
        <a:xfrm>
          <a:off x="21272500" y="130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99395</xdr:rowOff>
    </xdr:from>
    <xdr:ext cx="534377" cy="259045"/>
    <xdr:sp macro="" textlink="">
      <xdr:nvSpPr>
        <xdr:cNvPr id="853" name="テキスト ボックス 852"/>
        <xdr:cNvSpPr txBox="1"/>
      </xdr:nvSpPr>
      <xdr:spPr>
        <a:xfrm>
          <a:off x="21056111" y="1278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20625</xdr:rowOff>
    </xdr:from>
    <xdr:to>
      <xdr:col>29</xdr:col>
      <xdr:colOff>568325</xdr:colOff>
      <xdr:row>76</xdr:row>
      <xdr:rowOff>122225</xdr:rowOff>
    </xdr:to>
    <xdr:sp macro="" textlink="">
      <xdr:nvSpPr>
        <xdr:cNvPr id="854" name="円/楕円 853"/>
        <xdr:cNvSpPr/>
      </xdr:nvSpPr>
      <xdr:spPr>
        <a:xfrm>
          <a:off x="20383500" y="130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138752</xdr:rowOff>
    </xdr:from>
    <xdr:ext cx="534377" cy="259045"/>
    <xdr:sp macro="" textlink="">
      <xdr:nvSpPr>
        <xdr:cNvPr id="855" name="テキスト ボックス 854"/>
        <xdr:cNvSpPr txBox="1"/>
      </xdr:nvSpPr>
      <xdr:spPr>
        <a:xfrm>
          <a:off x="20167111" y="1282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66002</xdr:rowOff>
    </xdr:from>
    <xdr:to>
      <xdr:col>28</xdr:col>
      <xdr:colOff>365125</xdr:colOff>
      <xdr:row>76</xdr:row>
      <xdr:rowOff>167602</xdr:rowOff>
    </xdr:to>
    <xdr:sp macro="" textlink="">
      <xdr:nvSpPr>
        <xdr:cNvPr id="856" name="円/楕円 855"/>
        <xdr:cNvSpPr/>
      </xdr:nvSpPr>
      <xdr:spPr>
        <a:xfrm>
          <a:off x="19494500" y="1309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158729</xdr:rowOff>
    </xdr:from>
    <xdr:ext cx="534377" cy="259045"/>
    <xdr:sp macro="" textlink="">
      <xdr:nvSpPr>
        <xdr:cNvPr id="857" name="テキスト ボックス 856"/>
        <xdr:cNvSpPr txBox="1"/>
      </xdr:nvSpPr>
      <xdr:spPr>
        <a:xfrm>
          <a:off x="19278111" y="1318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77166</xdr:rowOff>
    </xdr:from>
    <xdr:to>
      <xdr:col>27</xdr:col>
      <xdr:colOff>161925</xdr:colOff>
      <xdr:row>77</xdr:row>
      <xdr:rowOff>7316</xdr:rowOff>
    </xdr:to>
    <xdr:sp macro="" textlink="">
      <xdr:nvSpPr>
        <xdr:cNvPr id="858" name="円/楕円 857"/>
        <xdr:cNvSpPr/>
      </xdr:nvSpPr>
      <xdr:spPr>
        <a:xfrm>
          <a:off x="18605500" y="13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169893</xdr:rowOff>
    </xdr:from>
    <xdr:ext cx="534377" cy="259045"/>
    <xdr:sp macro="" textlink="">
      <xdr:nvSpPr>
        <xdr:cNvPr id="859" name="テキスト ボックス 858"/>
        <xdr:cNvSpPr txBox="1"/>
      </xdr:nvSpPr>
      <xdr:spPr>
        <a:xfrm>
          <a:off x="18389111" y="132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年度の歳出決算総額は、住民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366,151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373,098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円より若干減となった。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減となった主な要因としては、普通建設事業費について、平成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年度に実施した、図書館建設（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億円）や小学校空調機整備（</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億円）など、大規模な事業が完了したこと等によるものである。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して、人件費と貸付金が高い傾向で推移しているが、前者は大学や障害者施設などを直営で運営していることによるもの、後者は、年度内に貸付及び償還がなされる制度融資にかかるもの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413,995
405,438
203.60
159,900,718
151,584,538
7,689,988
85,432,557
133,491,829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163104</xdr:rowOff>
    </xdr:from>
    <xdr:to>
      <xdr:col>6</xdr:col>
      <xdr:colOff>511175</xdr:colOff>
      <xdr:row>34</xdr:row>
      <xdr:rowOff>47172</xdr:rowOff>
    </xdr:to>
    <xdr:cxnSp macro="">
      <xdr:nvCxnSpPr>
        <xdr:cNvPr id="63" name="直線コネクタ 62"/>
        <xdr:cNvCxnSpPr/>
      </xdr:nvCxnSpPr>
      <xdr:spPr>
        <a:xfrm flipV="1">
          <a:off x="3797300" y="582095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39551</xdr:rowOff>
    </xdr:from>
    <xdr:to>
      <xdr:col>5</xdr:col>
      <xdr:colOff>358775</xdr:colOff>
      <xdr:row>34</xdr:row>
      <xdr:rowOff>47172</xdr:rowOff>
    </xdr:to>
    <xdr:cxnSp macro="">
      <xdr:nvCxnSpPr>
        <xdr:cNvPr id="66" name="直線コネクタ 65"/>
        <xdr:cNvCxnSpPr/>
      </xdr:nvCxnSpPr>
      <xdr:spPr>
        <a:xfrm>
          <a:off x="2908300" y="586885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154396</xdr:rowOff>
    </xdr:from>
    <xdr:to>
      <xdr:col>4</xdr:col>
      <xdr:colOff>155575</xdr:colOff>
      <xdr:row>34</xdr:row>
      <xdr:rowOff>39551</xdr:rowOff>
    </xdr:to>
    <xdr:cxnSp macro="">
      <xdr:nvCxnSpPr>
        <xdr:cNvPr id="69" name="直線コネクタ 68"/>
        <xdr:cNvCxnSpPr/>
      </xdr:nvCxnSpPr>
      <xdr:spPr>
        <a:xfrm>
          <a:off x="2019300" y="5812246"/>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34126</xdr:rowOff>
    </xdr:from>
    <xdr:ext cx="469744" cy="259045"/>
    <xdr:sp macro="" textlink="">
      <xdr:nvSpPr>
        <xdr:cNvPr id="71" name="テキスト ボックス 70"/>
        <xdr:cNvSpPr txBox="1"/>
      </xdr:nvSpPr>
      <xdr:spPr>
        <a:xfrm>
          <a:off x="2673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139156</xdr:rowOff>
    </xdr:from>
    <xdr:to>
      <xdr:col>2</xdr:col>
      <xdr:colOff>638175</xdr:colOff>
      <xdr:row>33</xdr:row>
      <xdr:rowOff>154396</xdr:rowOff>
    </xdr:to>
    <xdr:cxnSp macro="">
      <xdr:nvCxnSpPr>
        <xdr:cNvPr id="72" name="直線コネクタ 71"/>
        <xdr:cNvCxnSpPr/>
      </xdr:nvCxnSpPr>
      <xdr:spPr>
        <a:xfrm>
          <a:off x="1130300" y="5454106"/>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112304</xdr:rowOff>
    </xdr:from>
    <xdr:to>
      <xdr:col>6</xdr:col>
      <xdr:colOff>561975</xdr:colOff>
      <xdr:row>34</xdr:row>
      <xdr:rowOff>42454</xdr:rowOff>
    </xdr:to>
    <xdr:sp macro="" textlink="">
      <xdr:nvSpPr>
        <xdr:cNvPr id="82" name="円/楕円 81"/>
        <xdr:cNvSpPr/>
      </xdr:nvSpPr>
      <xdr:spPr>
        <a:xfrm>
          <a:off x="4584700" y="57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135181</xdr:rowOff>
    </xdr:from>
    <xdr:ext cx="469744" cy="259045"/>
    <xdr:sp macro="" textlink="">
      <xdr:nvSpPr>
        <xdr:cNvPr id="83" name="議会費該当値テキスト"/>
        <xdr:cNvSpPr txBox="1"/>
      </xdr:nvSpPr>
      <xdr:spPr>
        <a:xfrm>
          <a:off x="4686300" y="56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167822</xdr:rowOff>
    </xdr:from>
    <xdr:to>
      <xdr:col>5</xdr:col>
      <xdr:colOff>409575</xdr:colOff>
      <xdr:row>34</xdr:row>
      <xdr:rowOff>97972</xdr:rowOff>
    </xdr:to>
    <xdr:sp macro="" textlink="">
      <xdr:nvSpPr>
        <xdr:cNvPr id="84" name="円/楕円 83"/>
        <xdr:cNvSpPr/>
      </xdr:nvSpPr>
      <xdr:spPr>
        <a:xfrm>
          <a:off x="3746500" y="58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114499</xdr:rowOff>
    </xdr:from>
    <xdr:ext cx="469744" cy="259045"/>
    <xdr:sp macro="" textlink="">
      <xdr:nvSpPr>
        <xdr:cNvPr id="85" name="テキスト ボックス 84"/>
        <xdr:cNvSpPr txBox="1"/>
      </xdr:nvSpPr>
      <xdr:spPr>
        <a:xfrm>
          <a:off x="3562427" y="560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160201</xdr:rowOff>
    </xdr:from>
    <xdr:to>
      <xdr:col>4</xdr:col>
      <xdr:colOff>206375</xdr:colOff>
      <xdr:row>34</xdr:row>
      <xdr:rowOff>90351</xdr:rowOff>
    </xdr:to>
    <xdr:sp macro="" textlink="">
      <xdr:nvSpPr>
        <xdr:cNvPr id="86" name="円/楕円 85"/>
        <xdr:cNvSpPr/>
      </xdr:nvSpPr>
      <xdr:spPr>
        <a:xfrm>
          <a:off x="2857500" y="58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106878</xdr:rowOff>
    </xdr:from>
    <xdr:ext cx="469744" cy="259045"/>
    <xdr:sp macro="" textlink="">
      <xdr:nvSpPr>
        <xdr:cNvPr id="87" name="テキスト ボックス 86"/>
        <xdr:cNvSpPr txBox="1"/>
      </xdr:nvSpPr>
      <xdr:spPr>
        <a:xfrm>
          <a:off x="2673427" y="55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103596</xdr:rowOff>
    </xdr:from>
    <xdr:to>
      <xdr:col>3</xdr:col>
      <xdr:colOff>3175</xdr:colOff>
      <xdr:row>34</xdr:row>
      <xdr:rowOff>33746</xdr:rowOff>
    </xdr:to>
    <xdr:sp macro="" textlink="">
      <xdr:nvSpPr>
        <xdr:cNvPr id="88" name="円/楕円 87"/>
        <xdr:cNvSpPr/>
      </xdr:nvSpPr>
      <xdr:spPr>
        <a:xfrm>
          <a:off x="1968500" y="5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50273</xdr:rowOff>
    </xdr:from>
    <xdr:ext cx="469744" cy="259045"/>
    <xdr:sp macro="" textlink="">
      <xdr:nvSpPr>
        <xdr:cNvPr id="89" name="テキスト ボックス 88"/>
        <xdr:cNvSpPr txBox="1"/>
      </xdr:nvSpPr>
      <xdr:spPr>
        <a:xfrm>
          <a:off x="1784427" y="553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88356</xdr:rowOff>
    </xdr:from>
    <xdr:to>
      <xdr:col>1</xdr:col>
      <xdr:colOff>485775</xdr:colOff>
      <xdr:row>32</xdr:row>
      <xdr:rowOff>18506</xdr:rowOff>
    </xdr:to>
    <xdr:sp macro="" textlink="">
      <xdr:nvSpPr>
        <xdr:cNvPr id="90" name="円/楕円 89"/>
        <xdr:cNvSpPr/>
      </xdr:nvSpPr>
      <xdr:spPr>
        <a:xfrm>
          <a:off x="1079500" y="54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35033</xdr:rowOff>
    </xdr:from>
    <xdr:ext cx="469744" cy="259045"/>
    <xdr:sp macro="" textlink="">
      <xdr:nvSpPr>
        <xdr:cNvPr id="91" name="テキスト ボックス 90"/>
        <xdr:cNvSpPr txBox="1"/>
      </xdr:nvSpPr>
      <xdr:spPr>
        <a:xfrm>
          <a:off x="895427" y="51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154513</xdr:rowOff>
    </xdr:from>
    <xdr:to>
      <xdr:col>6</xdr:col>
      <xdr:colOff>511175</xdr:colOff>
      <xdr:row>57</xdr:row>
      <xdr:rowOff>45357</xdr:rowOff>
    </xdr:to>
    <xdr:cxnSp macro="">
      <xdr:nvCxnSpPr>
        <xdr:cNvPr id="119" name="直線コネクタ 118"/>
        <xdr:cNvCxnSpPr/>
      </xdr:nvCxnSpPr>
      <xdr:spPr>
        <a:xfrm flipV="1">
          <a:off x="3797300" y="9755713"/>
          <a:ext cx="8382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45357</xdr:rowOff>
    </xdr:from>
    <xdr:to>
      <xdr:col>5</xdr:col>
      <xdr:colOff>358775</xdr:colOff>
      <xdr:row>57</xdr:row>
      <xdr:rowOff>81361</xdr:rowOff>
    </xdr:to>
    <xdr:cxnSp macro="">
      <xdr:nvCxnSpPr>
        <xdr:cNvPr id="122" name="直線コネクタ 121"/>
        <xdr:cNvCxnSpPr/>
      </xdr:nvCxnSpPr>
      <xdr:spPr>
        <a:xfrm flipV="1">
          <a:off x="2908300" y="9818007"/>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118577</xdr:rowOff>
    </xdr:from>
    <xdr:to>
      <xdr:col>4</xdr:col>
      <xdr:colOff>155575</xdr:colOff>
      <xdr:row>57</xdr:row>
      <xdr:rowOff>81361</xdr:rowOff>
    </xdr:to>
    <xdr:cxnSp macro="">
      <xdr:nvCxnSpPr>
        <xdr:cNvPr id="125" name="直線コネクタ 124"/>
        <xdr:cNvCxnSpPr/>
      </xdr:nvCxnSpPr>
      <xdr:spPr>
        <a:xfrm>
          <a:off x="2019300" y="9719777"/>
          <a:ext cx="889000" cy="1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118577</xdr:rowOff>
    </xdr:from>
    <xdr:to>
      <xdr:col>2</xdr:col>
      <xdr:colOff>638175</xdr:colOff>
      <xdr:row>57</xdr:row>
      <xdr:rowOff>16462</xdr:rowOff>
    </xdr:to>
    <xdr:cxnSp macro="">
      <xdr:nvCxnSpPr>
        <xdr:cNvPr id="128" name="直線コネクタ 127"/>
        <xdr:cNvCxnSpPr/>
      </xdr:nvCxnSpPr>
      <xdr:spPr>
        <a:xfrm flipV="1">
          <a:off x="1130300" y="9719777"/>
          <a:ext cx="889000" cy="6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103713</xdr:rowOff>
    </xdr:from>
    <xdr:to>
      <xdr:col>6</xdr:col>
      <xdr:colOff>561975</xdr:colOff>
      <xdr:row>57</xdr:row>
      <xdr:rowOff>33863</xdr:rowOff>
    </xdr:to>
    <xdr:sp macro="" textlink="">
      <xdr:nvSpPr>
        <xdr:cNvPr id="138" name="円/楕円 137"/>
        <xdr:cNvSpPr/>
      </xdr:nvSpPr>
      <xdr:spPr>
        <a:xfrm>
          <a:off x="4584700" y="97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82140</xdr:rowOff>
    </xdr:from>
    <xdr:ext cx="534377" cy="259045"/>
    <xdr:sp macro="" textlink="">
      <xdr:nvSpPr>
        <xdr:cNvPr id="139" name="総務費該当値テキスト"/>
        <xdr:cNvSpPr txBox="1"/>
      </xdr:nvSpPr>
      <xdr:spPr>
        <a:xfrm>
          <a:off x="4686300" y="96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166007</xdr:rowOff>
    </xdr:from>
    <xdr:to>
      <xdr:col>5</xdr:col>
      <xdr:colOff>409575</xdr:colOff>
      <xdr:row>57</xdr:row>
      <xdr:rowOff>96157</xdr:rowOff>
    </xdr:to>
    <xdr:sp macro="" textlink="">
      <xdr:nvSpPr>
        <xdr:cNvPr id="140" name="円/楕円 139"/>
        <xdr:cNvSpPr/>
      </xdr:nvSpPr>
      <xdr:spPr>
        <a:xfrm>
          <a:off x="3746500" y="97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87284</xdr:rowOff>
    </xdr:from>
    <xdr:ext cx="534377" cy="259045"/>
    <xdr:sp macro="" textlink="">
      <xdr:nvSpPr>
        <xdr:cNvPr id="141" name="テキスト ボックス 140"/>
        <xdr:cNvSpPr txBox="1"/>
      </xdr:nvSpPr>
      <xdr:spPr>
        <a:xfrm>
          <a:off x="3530111" y="98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30561</xdr:rowOff>
    </xdr:from>
    <xdr:to>
      <xdr:col>4</xdr:col>
      <xdr:colOff>206375</xdr:colOff>
      <xdr:row>57</xdr:row>
      <xdr:rowOff>132161</xdr:rowOff>
    </xdr:to>
    <xdr:sp macro="" textlink="">
      <xdr:nvSpPr>
        <xdr:cNvPr id="142" name="円/楕円 141"/>
        <xdr:cNvSpPr/>
      </xdr:nvSpPr>
      <xdr:spPr>
        <a:xfrm>
          <a:off x="2857500" y="98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123288</xdr:rowOff>
    </xdr:from>
    <xdr:ext cx="534377" cy="259045"/>
    <xdr:sp macro="" textlink="">
      <xdr:nvSpPr>
        <xdr:cNvPr id="143" name="テキスト ボックス 142"/>
        <xdr:cNvSpPr txBox="1"/>
      </xdr:nvSpPr>
      <xdr:spPr>
        <a:xfrm>
          <a:off x="2641111" y="989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67777</xdr:rowOff>
    </xdr:from>
    <xdr:to>
      <xdr:col>3</xdr:col>
      <xdr:colOff>3175</xdr:colOff>
      <xdr:row>56</xdr:row>
      <xdr:rowOff>169377</xdr:rowOff>
    </xdr:to>
    <xdr:sp macro="" textlink="">
      <xdr:nvSpPr>
        <xdr:cNvPr id="144" name="円/楕円 143"/>
        <xdr:cNvSpPr/>
      </xdr:nvSpPr>
      <xdr:spPr>
        <a:xfrm>
          <a:off x="1968500" y="966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160504</xdr:rowOff>
    </xdr:from>
    <xdr:ext cx="534377" cy="259045"/>
    <xdr:sp macro="" textlink="">
      <xdr:nvSpPr>
        <xdr:cNvPr id="145" name="テキスト ボックス 144"/>
        <xdr:cNvSpPr txBox="1"/>
      </xdr:nvSpPr>
      <xdr:spPr>
        <a:xfrm>
          <a:off x="1752111" y="97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137112</xdr:rowOff>
    </xdr:from>
    <xdr:to>
      <xdr:col>1</xdr:col>
      <xdr:colOff>485775</xdr:colOff>
      <xdr:row>57</xdr:row>
      <xdr:rowOff>67262</xdr:rowOff>
    </xdr:to>
    <xdr:sp macro="" textlink="">
      <xdr:nvSpPr>
        <xdr:cNvPr id="146" name="円/楕円 145"/>
        <xdr:cNvSpPr/>
      </xdr:nvSpPr>
      <xdr:spPr>
        <a:xfrm>
          <a:off x="1079500" y="97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58389</xdr:rowOff>
    </xdr:from>
    <xdr:ext cx="534377" cy="259045"/>
    <xdr:sp macro="" textlink="">
      <xdr:nvSpPr>
        <xdr:cNvPr id="147" name="テキスト ボックス 146"/>
        <xdr:cNvSpPr txBox="1"/>
      </xdr:nvSpPr>
      <xdr:spPr>
        <a:xfrm>
          <a:off x="863111" y="98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98149</xdr:rowOff>
    </xdr:from>
    <xdr:to>
      <xdr:col>6</xdr:col>
      <xdr:colOff>511175</xdr:colOff>
      <xdr:row>76</xdr:row>
      <xdr:rowOff>121879</xdr:rowOff>
    </xdr:to>
    <xdr:cxnSp macro="">
      <xdr:nvCxnSpPr>
        <xdr:cNvPr id="179" name="直線コネクタ 178"/>
        <xdr:cNvCxnSpPr/>
      </xdr:nvCxnSpPr>
      <xdr:spPr>
        <a:xfrm flipV="1">
          <a:off x="3797300" y="13128349"/>
          <a:ext cx="8382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121879</xdr:rowOff>
    </xdr:from>
    <xdr:to>
      <xdr:col>5</xdr:col>
      <xdr:colOff>358775</xdr:colOff>
      <xdr:row>77</xdr:row>
      <xdr:rowOff>43633</xdr:rowOff>
    </xdr:to>
    <xdr:cxnSp macro="">
      <xdr:nvCxnSpPr>
        <xdr:cNvPr id="182" name="直線コネクタ 181"/>
        <xdr:cNvCxnSpPr/>
      </xdr:nvCxnSpPr>
      <xdr:spPr>
        <a:xfrm flipV="1">
          <a:off x="2908300" y="13152079"/>
          <a:ext cx="889000" cy="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43633</xdr:rowOff>
    </xdr:from>
    <xdr:to>
      <xdr:col>4</xdr:col>
      <xdr:colOff>155575</xdr:colOff>
      <xdr:row>77</xdr:row>
      <xdr:rowOff>66700</xdr:rowOff>
    </xdr:to>
    <xdr:cxnSp macro="">
      <xdr:nvCxnSpPr>
        <xdr:cNvPr id="185" name="直線コネクタ 184"/>
        <xdr:cNvCxnSpPr/>
      </xdr:nvCxnSpPr>
      <xdr:spPr>
        <a:xfrm flipV="1">
          <a:off x="2019300" y="13245283"/>
          <a:ext cx="8890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19239</xdr:rowOff>
    </xdr:from>
    <xdr:to>
      <xdr:col>2</xdr:col>
      <xdr:colOff>638175</xdr:colOff>
      <xdr:row>77</xdr:row>
      <xdr:rowOff>66700</xdr:rowOff>
    </xdr:to>
    <xdr:cxnSp macro="">
      <xdr:nvCxnSpPr>
        <xdr:cNvPr id="188" name="直線コネクタ 187"/>
        <xdr:cNvCxnSpPr/>
      </xdr:nvCxnSpPr>
      <xdr:spPr>
        <a:xfrm>
          <a:off x="1130300" y="13220889"/>
          <a:ext cx="889000" cy="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47349</xdr:rowOff>
    </xdr:from>
    <xdr:to>
      <xdr:col>6</xdr:col>
      <xdr:colOff>561975</xdr:colOff>
      <xdr:row>76</xdr:row>
      <xdr:rowOff>148949</xdr:rowOff>
    </xdr:to>
    <xdr:sp macro="" textlink="">
      <xdr:nvSpPr>
        <xdr:cNvPr id="198" name="円/楕円 197"/>
        <xdr:cNvSpPr/>
      </xdr:nvSpPr>
      <xdr:spPr>
        <a:xfrm>
          <a:off x="4584700" y="130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25776</xdr:rowOff>
    </xdr:from>
    <xdr:ext cx="599010" cy="259045"/>
    <xdr:sp macro="" textlink="">
      <xdr:nvSpPr>
        <xdr:cNvPr id="199" name="民生費該当値テキスト"/>
        <xdr:cNvSpPr txBox="1"/>
      </xdr:nvSpPr>
      <xdr:spPr>
        <a:xfrm>
          <a:off x="4686300" y="1305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137,317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71079</xdr:rowOff>
    </xdr:from>
    <xdr:to>
      <xdr:col>5</xdr:col>
      <xdr:colOff>409575</xdr:colOff>
      <xdr:row>77</xdr:row>
      <xdr:rowOff>1229</xdr:rowOff>
    </xdr:to>
    <xdr:sp macro="" textlink="">
      <xdr:nvSpPr>
        <xdr:cNvPr id="200" name="円/楕円 199"/>
        <xdr:cNvSpPr/>
      </xdr:nvSpPr>
      <xdr:spPr>
        <a:xfrm>
          <a:off x="3746500" y="131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163806</xdr:rowOff>
    </xdr:from>
    <xdr:ext cx="599010" cy="259045"/>
    <xdr:sp macro="" textlink="">
      <xdr:nvSpPr>
        <xdr:cNvPr id="201" name="テキスト ボックス 200"/>
        <xdr:cNvSpPr txBox="1"/>
      </xdr:nvSpPr>
      <xdr:spPr>
        <a:xfrm>
          <a:off x="3497794" y="1319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135,137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164283</xdr:rowOff>
    </xdr:from>
    <xdr:to>
      <xdr:col>4</xdr:col>
      <xdr:colOff>206375</xdr:colOff>
      <xdr:row>77</xdr:row>
      <xdr:rowOff>94433</xdr:rowOff>
    </xdr:to>
    <xdr:sp macro="" textlink="">
      <xdr:nvSpPr>
        <xdr:cNvPr id="202" name="円/楕円 201"/>
        <xdr:cNvSpPr/>
      </xdr:nvSpPr>
      <xdr:spPr>
        <a:xfrm>
          <a:off x="2857500" y="131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85560</xdr:rowOff>
    </xdr:from>
    <xdr:ext cx="599010" cy="259045"/>
    <xdr:sp macro="" textlink="">
      <xdr:nvSpPr>
        <xdr:cNvPr id="203" name="テキスト ボックス 202"/>
        <xdr:cNvSpPr txBox="1"/>
      </xdr:nvSpPr>
      <xdr:spPr>
        <a:xfrm>
          <a:off x="2608794" y="1328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15900</xdr:rowOff>
    </xdr:from>
    <xdr:to>
      <xdr:col>3</xdr:col>
      <xdr:colOff>3175</xdr:colOff>
      <xdr:row>77</xdr:row>
      <xdr:rowOff>117500</xdr:rowOff>
    </xdr:to>
    <xdr:sp macro="" textlink="">
      <xdr:nvSpPr>
        <xdr:cNvPr id="204" name="円/楕円 203"/>
        <xdr:cNvSpPr/>
      </xdr:nvSpPr>
      <xdr:spPr>
        <a:xfrm>
          <a:off x="1968500" y="132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108627</xdr:rowOff>
    </xdr:from>
    <xdr:ext cx="599010" cy="259045"/>
    <xdr:sp macro="" textlink="">
      <xdr:nvSpPr>
        <xdr:cNvPr id="205" name="テキスト ボックス 204"/>
        <xdr:cNvSpPr txBox="1"/>
      </xdr:nvSpPr>
      <xdr:spPr>
        <a:xfrm>
          <a:off x="1719794" y="1331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139889</xdr:rowOff>
    </xdr:from>
    <xdr:to>
      <xdr:col>1</xdr:col>
      <xdr:colOff>485775</xdr:colOff>
      <xdr:row>77</xdr:row>
      <xdr:rowOff>70039</xdr:rowOff>
    </xdr:to>
    <xdr:sp macro="" textlink="">
      <xdr:nvSpPr>
        <xdr:cNvPr id="206" name="円/楕円 205"/>
        <xdr:cNvSpPr/>
      </xdr:nvSpPr>
      <xdr:spPr>
        <a:xfrm>
          <a:off x="1079500" y="131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61166</xdr:rowOff>
    </xdr:from>
    <xdr:ext cx="599010" cy="259045"/>
    <xdr:sp macro="" textlink="">
      <xdr:nvSpPr>
        <xdr:cNvPr id="207" name="テキスト ボックス 206"/>
        <xdr:cNvSpPr txBox="1"/>
      </xdr:nvSpPr>
      <xdr:spPr>
        <a:xfrm>
          <a:off x="830794" y="1326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115336</xdr:rowOff>
    </xdr:from>
    <xdr:to>
      <xdr:col>6</xdr:col>
      <xdr:colOff>511175</xdr:colOff>
      <xdr:row>97</xdr:row>
      <xdr:rowOff>154463</xdr:rowOff>
    </xdr:to>
    <xdr:cxnSp macro="">
      <xdr:nvCxnSpPr>
        <xdr:cNvPr id="237" name="直線コネクタ 236"/>
        <xdr:cNvCxnSpPr/>
      </xdr:nvCxnSpPr>
      <xdr:spPr>
        <a:xfrm>
          <a:off x="3797300" y="16745986"/>
          <a:ext cx="838200" cy="3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115336</xdr:rowOff>
    </xdr:from>
    <xdr:to>
      <xdr:col>5</xdr:col>
      <xdr:colOff>358775</xdr:colOff>
      <xdr:row>97</xdr:row>
      <xdr:rowOff>167284</xdr:rowOff>
    </xdr:to>
    <xdr:cxnSp macro="">
      <xdr:nvCxnSpPr>
        <xdr:cNvPr id="240" name="直線コネクタ 239"/>
        <xdr:cNvCxnSpPr/>
      </xdr:nvCxnSpPr>
      <xdr:spPr>
        <a:xfrm flipV="1">
          <a:off x="2908300" y="16745986"/>
          <a:ext cx="889000" cy="5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2" name="テキスト ボックス 241"/>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123183</xdr:rowOff>
    </xdr:from>
    <xdr:to>
      <xdr:col>4</xdr:col>
      <xdr:colOff>155575</xdr:colOff>
      <xdr:row>97</xdr:row>
      <xdr:rowOff>167284</xdr:rowOff>
    </xdr:to>
    <xdr:cxnSp macro="">
      <xdr:nvCxnSpPr>
        <xdr:cNvPr id="243" name="直線コネクタ 242"/>
        <xdr:cNvCxnSpPr/>
      </xdr:nvCxnSpPr>
      <xdr:spPr>
        <a:xfrm>
          <a:off x="2019300" y="16753833"/>
          <a:ext cx="8890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58374</xdr:rowOff>
    </xdr:from>
    <xdr:ext cx="534377" cy="259045"/>
    <xdr:sp macro="" textlink="">
      <xdr:nvSpPr>
        <xdr:cNvPr id="245" name="テキスト ボックス 244"/>
        <xdr:cNvSpPr txBox="1"/>
      </xdr:nvSpPr>
      <xdr:spPr>
        <a:xfrm>
          <a:off x="2641111" y="1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102515</xdr:rowOff>
    </xdr:from>
    <xdr:to>
      <xdr:col>2</xdr:col>
      <xdr:colOff>638175</xdr:colOff>
      <xdr:row>97</xdr:row>
      <xdr:rowOff>123183</xdr:rowOff>
    </xdr:to>
    <xdr:cxnSp macro="">
      <xdr:nvCxnSpPr>
        <xdr:cNvPr id="246" name="直線コネクタ 245"/>
        <xdr:cNvCxnSpPr/>
      </xdr:nvCxnSpPr>
      <xdr:spPr>
        <a:xfrm>
          <a:off x="1130300" y="16733165"/>
          <a:ext cx="889000" cy="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103663</xdr:rowOff>
    </xdr:from>
    <xdr:to>
      <xdr:col>6</xdr:col>
      <xdr:colOff>561975</xdr:colOff>
      <xdr:row>98</xdr:row>
      <xdr:rowOff>33813</xdr:rowOff>
    </xdr:to>
    <xdr:sp macro="" textlink="">
      <xdr:nvSpPr>
        <xdr:cNvPr id="256" name="円/楕円 255"/>
        <xdr:cNvSpPr/>
      </xdr:nvSpPr>
      <xdr:spPr>
        <a:xfrm>
          <a:off x="4584700" y="167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82090</xdr:rowOff>
    </xdr:from>
    <xdr:ext cx="534377" cy="259045"/>
    <xdr:sp macro="" textlink="">
      <xdr:nvSpPr>
        <xdr:cNvPr id="257" name="衛生費該当値テキスト"/>
        <xdr:cNvSpPr txBox="1"/>
      </xdr:nvSpPr>
      <xdr:spPr>
        <a:xfrm>
          <a:off x="4686300" y="1671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64536</xdr:rowOff>
    </xdr:from>
    <xdr:to>
      <xdr:col>5</xdr:col>
      <xdr:colOff>409575</xdr:colOff>
      <xdr:row>97</xdr:row>
      <xdr:rowOff>166136</xdr:rowOff>
    </xdr:to>
    <xdr:sp macro="" textlink="">
      <xdr:nvSpPr>
        <xdr:cNvPr id="258" name="円/楕円 257"/>
        <xdr:cNvSpPr/>
      </xdr:nvSpPr>
      <xdr:spPr>
        <a:xfrm>
          <a:off x="3746500" y="166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11213</xdr:rowOff>
    </xdr:from>
    <xdr:ext cx="534377" cy="259045"/>
    <xdr:sp macro="" textlink="">
      <xdr:nvSpPr>
        <xdr:cNvPr id="259" name="テキスト ボックス 258"/>
        <xdr:cNvSpPr txBox="1"/>
      </xdr:nvSpPr>
      <xdr:spPr>
        <a:xfrm>
          <a:off x="3530111" y="164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116484</xdr:rowOff>
    </xdr:from>
    <xdr:to>
      <xdr:col>4</xdr:col>
      <xdr:colOff>206375</xdr:colOff>
      <xdr:row>98</xdr:row>
      <xdr:rowOff>46634</xdr:rowOff>
    </xdr:to>
    <xdr:sp macro="" textlink="">
      <xdr:nvSpPr>
        <xdr:cNvPr id="260" name="円/楕円 259"/>
        <xdr:cNvSpPr/>
      </xdr:nvSpPr>
      <xdr:spPr>
        <a:xfrm>
          <a:off x="2857500" y="167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63161</xdr:rowOff>
    </xdr:from>
    <xdr:ext cx="534377" cy="259045"/>
    <xdr:sp macro="" textlink="">
      <xdr:nvSpPr>
        <xdr:cNvPr id="261" name="テキスト ボックス 260"/>
        <xdr:cNvSpPr txBox="1"/>
      </xdr:nvSpPr>
      <xdr:spPr>
        <a:xfrm>
          <a:off x="2641111" y="1652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72383</xdr:rowOff>
    </xdr:from>
    <xdr:to>
      <xdr:col>3</xdr:col>
      <xdr:colOff>3175</xdr:colOff>
      <xdr:row>98</xdr:row>
      <xdr:rowOff>2533</xdr:rowOff>
    </xdr:to>
    <xdr:sp macro="" textlink="">
      <xdr:nvSpPr>
        <xdr:cNvPr id="262" name="円/楕円 261"/>
        <xdr:cNvSpPr/>
      </xdr:nvSpPr>
      <xdr:spPr>
        <a:xfrm>
          <a:off x="1968500" y="167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19060</xdr:rowOff>
    </xdr:from>
    <xdr:ext cx="534377" cy="259045"/>
    <xdr:sp macro="" textlink="">
      <xdr:nvSpPr>
        <xdr:cNvPr id="263" name="テキスト ボックス 262"/>
        <xdr:cNvSpPr txBox="1"/>
      </xdr:nvSpPr>
      <xdr:spPr>
        <a:xfrm>
          <a:off x="1752111" y="16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51715</xdr:rowOff>
    </xdr:from>
    <xdr:to>
      <xdr:col>1</xdr:col>
      <xdr:colOff>485775</xdr:colOff>
      <xdr:row>97</xdr:row>
      <xdr:rowOff>153315</xdr:rowOff>
    </xdr:to>
    <xdr:sp macro="" textlink="">
      <xdr:nvSpPr>
        <xdr:cNvPr id="264" name="円/楕円 263"/>
        <xdr:cNvSpPr/>
      </xdr:nvSpPr>
      <xdr:spPr>
        <a:xfrm>
          <a:off x="1079500" y="166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169842</xdr:rowOff>
    </xdr:from>
    <xdr:ext cx="534377" cy="259045"/>
    <xdr:sp macro="" textlink="">
      <xdr:nvSpPr>
        <xdr:cNvPr id="265" name="テキスト ボックス 264"/>
        <xdr:cNvSpPr txBox="1"/>
      </xdr:nvSpPr>
      <xdr:spPr>
        <a:xfrm>
          <a:off x="863111" y="164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146177</xdr:rowOff>
    </xdr:from>
    <xdr:to>
      <xdr:col>15</xdr:col>
      <xdr:colOff>180975</xdr:colOff>
      <xdr:row>38</xdr:row>
      <xdr:rowOff>148463</xdr:rowOff>
    </xdr:to>
    <xdr:cxnSp macro="">
      <xdr:nvCxnSpPr>
        <xdr:cNvPr id="294" name="直線コネクタ 293"/>
        <xdr:cNvCxnSpPr/>
      </xdr:nvCxnSpPr>
      <xdr:spPr>
        <a:xfrm>
          <a:off x="9639300" y="666127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132842</xdr:rowOff>
    </xdr:from>
    <xdr:to>
      <xdr:col>14</xdr:col>
      <xdr:colOff>28575</xdr:colOff>
      <xdr:row>38</xdr:row>
      <xdr:rowOff>146177</xdr:rowOff>
    </xdr:to>
    <xdr:cxnSp macro="">
      <xdr:nvCxnSpPr>
        <xdr:cNvPr id="297" name="直線コネクタ 296"/>
        <xdr:cNvCxnSpPr/>
      </xdr:nvCxnSpPr>
      <xdr:spPr>
        <a:xfrm>
          <a:off x="8750300" y="664794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109982</xdr:rowOff>
    </xdr:from>
    <xdr:to>
      <xdr:col>12</xdr:col>
      <xdr:colOff>511175</xdr:colOff>
      <xdr:row>38</xdr:row>
      <xdr:rowOff>132842</xdr:rowOff>
    </xdr:to>
    <xdr:cxnSp macro="">
      <xdr:nvCxnSpPr>
        <xdr:cNvPr id="300" name="直線コネクタ 299"/>
        <xdr:cNvCxnSpPr/>
      </xdr:nvCxnSpPr>
      <xdr:spPr>
        <a:xfrm>
          <a:off x="7861300" y="66250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35306</xdr:rowOff>
    </xdr:from>
    <xdr:to>
      <xdr:col>11</xdr:col>
      <xdr:colOff>307975</xdr:colOff>
      <xdr:row>38</xdr:row>
      <xdr:rowOff>109982</xdr:rowOff>
    </xdr:to>
    <xdr:cxnSp macro="">
      <xdr:nvCxnSpPr>
        <xdr:cNvPr id="303" name="直線コネクタ 302"/>
        <xdr:cNvCxnSpPr/>
      </xdr:nvCxnSpPr>
      <xdr:spPr>
        <a:xfrm>
          <a:off x="6972300" y="637895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97663</xdr:rowOff>
    </xdr:from>
    <xdr:to>
      <xdr:col>15</xdr:col>
      <xdr:colOff>231775</xdr:colOff>
      <xdr:row>39</xdr:row>
      <xdr:rowOff>27813</xdr:rowOff>
    </xdr:to>
    <xdr:sp macro="" textlink="">
      <xdr:nvSpPr>
        <xdr:cNvPr id="313" name="円/楕円 312"/>
        <xdr:cNvSpPr/>
      </xdr:nvSpPr>
      <xdr:spPr>
        <a:xfrm>
          <a:off x="104267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12590</xdr:rowOff>
    </xdr:from>
    <xdr:ext cx="378565" cy="259045"/>
    <xdr:sp macro="" textlink="">
      <xdr:nvSpPr>
        <xdr:cNvPr id="314" name="労働費該当値テキスト"/>
        <xdr:cNvSpPr txBox="1"/>
      </xdr:nvSpPr>
      <xdr:spPr>
        <a:xfrm>
          <a:off x="10528300" y="65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95377</xdr:rowOff>
    </xdr:from>
    <xdr:to>
      <xdr:col>14</xdr:col>
      <xdr:colOff>79375</xdr:colOff>
      <xdr:row>39</xdr:row>
      <xdr:rowOff>25527</xdr:rowOff>
    </xdr:to>
    <xdr:sp macro="" textlink="">
      <xdr:nvSpPr>
        <xdr:cNvPr id="315" name="円/楕円 314"/>
        <xdr:cNvSpPr/>
      </xdr:nvSpPr>
      <xdr:spPr>
        <a:xfrm>
          <a:off x="9588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16654</xdr:rowOff>
    </xdr:from>
    <xdr:ext cx="378565" cy="259045"/>
    <xdr:sp macro="" textlink="">
      <xdr:nvSpPr>
        <xdr:cNvPr id="316" name="テキスト ボックス 315"/>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82042</xdr:rowOff>
    </xdr:from>
    <xdr:to>
      <xdr:col>12</xdr:col>
      <xdr:colOff>561975</xdr:colOff>
      <xdr:row>39</xdr:row>
      <xdr:rowOff>12192</xdr:rowOff>
    </xdr:to>
    <xdr:sp macro="" textlink="">
      <xdr:nvSpPr>
        <xdr:cNvPr id="317" name="円/楕円 316"/>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3319</xdr:rowOff>
    </xdr:from>
    <xdr:ext cx="378565" cy="259045"/>
    <xdr:sp macro="" textlink="">
      <xdr:nvSpPr>
        <xdr:cNvPr id="318" name="テキスト ボックス 317"/>
        <xdr:cNvSpPr txBox="1"/>
      </xdr:nvSpPr>
      <xdr:spPr>
        <a:xfrm>
          <a:off x="8561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59182</xdr:rowOff>
    </xdr:from>
    <xdr:to>
      <xdr:col>11</xdr:col>
      <xdr:colOff>358775</xdr:colOff>
      <xdr:row>38</xdr:row>
      <xdr:rowOff>160782</xdr:rowOff>
    </xdr:to>
    <xdr:sp macro="" textlink="">
      <xdr:nvSpPr>
        <xdr:cNvPr id="319" name="円/楕円 318"/>
        <xdr:cNvSpPr/>
      </xdr:nvSpPr>
      <xdr:spPr>
        <a:xfrm>
          <a:off x="7810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151909</xdr:rowOff>
    </xdr:from>
    <xdr:ext cx="378565" cy="259045"/>
    <xdr:sp macro="" textlink="">
      <xdr:nvSpPr>
        <xdr:cNvPr id="320" name="テキスト ボックス 319"/>
        <xdr:cNvSpPr txBox="1"/>
      </xdr:nvSpPr>
      <xdr:spPr>
        <a:xfrm>
          <a:off x="7672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155956</xdr:rowOff>
    </xdr:from>
    <xdr:to>
      <xdr:col>10</xdr:col>
      <xdr:colOff>155575</xdr:colOff>
      <xdr:row>37</xdr:row>
      <xdr:rowOff>86106</xdr:rowOff>
    </xdr:to>
    <xdr:sp macro="" textlink="">
      <xdr:nvSpPr>
        <xdr:cNvPr id="321" name="円/楕円 320"/>
        <xdr:cNvSpPr/>
      </xdr:nvSpPr>
      <xdr:spPr>
        <a:xfrm>
          <a:off x="6921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77233</xdr:rowOff>
    </xdr:from>
    <xdr:ext cx="378565" cy="259045"/>
    <xdr:sp macro="" textlink="">
      <xdr:nvSpPr>
        <xdr:cNvPr id="322" name="テキスト ボックス 321"/>
        <xdr:cNvSpPr txBox="1"/>
      </xdr:nvSpPr>
      <xdr:spPr>
        <a:xfrm>
          <a:off x="6783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15189</xdr:rowOff>
    </xdr:from>
    <xdr:to>
      <xdr:col>15</xdr:col>
      <xdr:colOff>180975</xdr:colOff>
      <xdr:row>58</xdr:row>
      <xdr:rowOff>21437</xdr:rowOff>
    </xdr:to>
    <xdr:cxnSp macro="">
      <xdr:nvCxnSpPr>
        <xdr:cNvPr id="351" name="直線コネクタ 350"/>
        <xdr:cNvCxnSpPr/>
      </xdr:nvCxnSpPr>
      <xdr:spPr>
        <a:xfrm flipV="1">
          <a:off x="9639300" y="9959289"/>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21437</xdr:rowOff>
    </xdr:from>
    <xdr:to>
      <xdr:col>14</xdr:col>
      <xdr:colOff>28575</xdr:colOff>
      <xdr:row>58</xdr:row>
      <xdr:rowOff>29972</xdr:rowOff>
    </xdr:to>
    <xdr:cxnSp macro="">
      <xdr:nvCxnSpPr>
        <xdr:cNvPr id="354" name="直線コネクタ 353"/>
        <xdr:cNvCxnSpPr/>
      </xdr:nvCxnSpPr>
      <xdr:spPr>
        <a:xfrm flipV="1">
          <a:off x="8750300" y="9965537"/>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29972</xdr:rowOff>
    </xdr:from>
    <xdr:to>
      <xdr:col>12</xdr:col>
      <xdr:colOff>511175</xdr:colOff>
      <xdr:row>58</xdr:row>
      <xdr:rowOff>37592</xdr:rowOff>
    </xdr:to>
    <xdr:cxnSp macro="">
      <xdr:nvCxnSpPr>
        <xdr:cNvPr id="357" name="直線コネクタ 356"/>
        <xdr:cNvCxnSpPr/>
      </xdr:nvCxnSpPr>
      <xdr:spPr>
        <a:xfrm flipV="1">
          <a:off x="7861300" y="99740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13589</xdr:rowOff>
    </xdr:from>
    <xdr:to>
      <xdr:col>11</xdr:col>
      <xdr:colOff>307975</xdr:colOff>
      <xdr:row>58</xdr:row>
      <xdr:rowOff>37592</xdr:rowOff>
    </xdr:to>
    <xdr:cxnSp macro="">
      <xdr:nvCxnSpPr>
        <xdr:cNvPr id="360" name="直線コネクタ 359"/>
        <xdr:cNvCxnSpPr/>
      </xdr:nvCxnSpPr>
      <xdr:spPr>
        <a:xfrm>
          <a:off x="6972300" y="995768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135839</xdr:rowOff>
    </xdr:from>
    <xdr:to>
      <xdr:col>15</xdr:col>
      <xdr:colOff>231775</xdr:colOff>
      <xdr:row>58</xdr:row>
      <xdr:rowOff>65989</xdr:rowOff>
    </xdr:to>
    <xdr:sp macro="" textlink="">
      <xdr:nvSpPr>
        <xdr:cNvPr id="370" name="円/楕円 369"/>
        <xdr:cNvSpPr/>
      </xdr:nvSpPr>
      <xdr:spPr>
        <a:xfrm>
          <a:off x="10426700" y="99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114266</xdr:rowOff>
    </xdr:from>
    <xdr:ext cx="469744" cy="259045"/>
    <xdr:sp macro="" textlink="">
      <xdr:nvSpPr>
        <xdr:cNvPr id="371" name="農林水産業費該当値テキスト"/>
        <xdr:cNvSpPr txBox="1"/>
      </xdr:nvSpPr>
      <xdr:spPr>
        <a:xfrm>
          <a:off x="10528300" y="988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142087</xdr:rowOff>
    </xdr:from>
    <xdr:to>
      <xdr:col>14</xdr:col>
      <xdr:colOff>79375</xdr:colOff>
      <xdr:row>58</xdr:row>
      <xdr:rowOff>72237</xdr:rowOff>
    </xdr:to>
    <xdr:sp macro="" textlink="">
      <xdr:nvSpPr>
        <xdr:cNvPr id="372" name="円/楕円 371"/>
        <xdr:cNvSpPr/>
      </xdr:nvSpPr>
      <xdr:spPr>
        <a:xfrm>
          <a:off x="9588500" y="99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63364</xdr:rowOff>
    </xdr:from>
    <xdr:ext cx="469744" cy="259045"/>
    <xdr:sp macro="" textlink="">
      <xdr:nvSpPr>
        <xdr:cNvPr id="373" name="テキスト ボックス 372"/>
        <xdr:cNvSpPr txBox="1"/>
      </xdr:nvSpPr>
      <xdr:spPr>
        <a:xfrm>
          <a:off x="9404427" y="100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150622</xdr:rowOff>
    </xdr:from>
    <xdr:to>
      <xdr:col>12</xdr:col>
      <xdr:colOff>561975</xdr:colOff>
      <xdr:row>58</xdr:row>
      <xdr:rowOff>80772</xdr:rowOff>
    </xdr:to>
    <xdr:sp macro="" textlink="">
      <xdr:nvSpPr>
        <xdr:cNvPr id="374" name="円/楕円 373"/>
        <xdr:cNvSpPr/>
      </xdr:nvSpPr>
      <xdr:spPr>
        <a:xfrm>
          <a:off x="8699500" y="99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71899</xdr:rowOff>
    </xdr:from>
    <xdr:ext cx="469744" cy="259045"/>
    <xdr:sp macro="" textlink="">
      <xdr:nvSpPr>
        <xdr:cNvPr id="375" name="テキスト ボックス 374"/>
        <xdr:cNvSpPr txBox="1"/>
      </xdr:nvSpPr>
      <xdr:spPr>
        <a:xfrm>
          <a:off x="8515427"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158242</xdr:rowOff>
    </xdr:from>
    <xdr:to>
      <xdr:col>11</xdr:col>
      <xdr:colOff>358775</xdr:colOff>
      <xdr:row>58</xdr:row>
      <xdr:rowOff>88392</xdr:rowOff>
    </xdr:to>
    <xdr:sp macro="" textlink="">
      <xdr:nvSpPr>
        <xdr:cNvPr id="376" name="円/楕円 375"/>
        <xdr:cNvSpPr/>
      </xdr:nvSpPr>
      <xdr:spPr>
        <a:xfrm>
          <a:off x="7810500" y="99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79519</xdr:rowOff>
    </xdr:from>
    <xdr:ext cx="469744" cy="259045"/>
    <xdr:sp macro="" textlink="">
      <xdr:nvSpPr>
        <xdr:cNvPr id="377" name="テキスト ボックス 376"/>
        <xdr:cNvSpPr txBox="1"/>
      </xdr:nvSpPr>
      <xdr:spPr>
        <a:xfrm>
          <a:off x="7626427"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134239</xdr:rowOff>
    </xdr:from>
    <xdr:to>
      <xdr:col>10</xdr:col>
      <xdr:colOff>155575</xdr:colOff>
      <xdr:row>58</xdr:row>
      <xdr:rowOff>64389</xdr:rowOff>
    </xdr:to>
    <xdr:sp macro="" textlink="">
      <xdr:nvSpPr>
        <xdr:cNvPr id="378" name="円/楕円 377"/>
        <xdr:cNvSpPr/>
      </xdr:nvSpPr>
      <xdr:spPr>
        <a:xfrm>
          <a:off x="6921500" y="99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55516</xdr:rowOff>
    </xdr:from>
    <xdr:ext cx="469744" cy="259045"/>
    <xdr:sp macro="" textlink="">
      <xdr:nvSpPr>
        <xdr:cNvPr id="379" name="テキスト ボックス 378"/>
        <xdr:cNvSpPr txBox="1"/>
      </xdr:nvSpPr>
      <xdr:spPr>
        <a:xfrm>
          <a:off x="6737427" y="999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152388</xdr:rowOff>
    </xdr:from>
    <xdr:to>
      <xdr:col>15</xdr:col>
      <xdr:colOff>180975</xdr:colOff>
      <xdr:row>75</xdr:row>
      <xdr:rowOff>16508</xdr:rowOff>
    </xdr:to>
    <xdr:cxnSp macro="">
      <xdr:nvCxnSpPr>
        <xdr:cNvPr id="406" name="直線コネクタ 405"/>
        <xdr:cNvCxnSpPr/>
      </xdr:nvCxnSpPr>
      <xdr:spPr>
        <a:xfrm flipV="1">
          <a:off x="9639300" y="12839688"/>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127700</xdr:rowOff>
    </xdr:from>
    <xdr:ext cx="534377" cy="259045"/>
    <xdr:sp macro="" textlink="">
      <xdr:nvSpPr>
        <xdr:cNvPr id="407" name="商工費平均値テキスト"/>
        <xdr:cNvSpPr txBox="1"/>
      </xdr:nvSpPr>
      <xdr:spPr>
        <a:xfrm>
          <a:off x="10528300" y="1315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16508</xdr:rowOff>
    </xdr:from>
    <xdr:to>
      <xdr:col>14</xdr:col>
      <xdr:colOff>28575</xdr:colOff>
      <xdr:row>75</xdr:row>
      <xdr:rowOff>33150</xdr:rowOff>
    </xdr:to>
    <xdr:cxnSp macro="">
      <xdr:nvCxnSpPr>
        <xdr:cNvPr id="409" name="直線コネクタ 408"/>
        <xdr:cNvCxnSpPr/>
      </xdr:nvCxnSpPr>
      <xdr:spPr>
        <a:xfrm flipV="1">
          <a:off x="8750300" y="12875258"/>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74345</xdr:rowOff>
    </xdr:from>
    <xdr:ext cx="534377" cy="259045"/>
    <xdr:sp macro="" textlink="">
      <xdr:nvSpPr>
        <xdr:cNvPr id="411" name="テキスト ボックス 410"/>
        <xdr:cNvSpPr txBox="1"/>
      </xdr:nvSpPr>
      <xdr:spPr>
        <a:xfrm>
          <a:off x="9372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141598</xdr:rowOff>
    </xdr:from>
    <xdr:to>
      <xdr:col>12</xdr:col>
      <xdr:colOff>511175</xdr:colOff>
      <xdr:row>75</xdr:row>
      <xdr:rowOff>33150</xdr:rowOff>
    </xdr:to>
    <xdr:cxnSp macro="">
      <xdr:nvCxnSpPr>
        <xdr:cNvPr id="412" name="直線コネクタ 411"/>
        <xdr:cNvCxnSpPr/>
      </xdr:nvCxnSpPr>
      <xdr:spPr>
        <a:xfrm>
          <a:off x="7861300" y="12828898"/>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66367</xdr:rowOff>
    </xdr:from>
    <xdr:ext cx="534377" cy="259045"/>
    <xdr:sp macro="" textlink="">
      <xdr:nvSpPr>
        <xdr:cNvPr id="414" name="テキスト ボックス 413"/>
        <xdr:cNvSpPr txBox="1"/>
      </xdr:nvSpPr>
      <xdr:spPr>
        <a:xfrm>
          <a:off x="8483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24646</xdr:rowOff>
    </xdr:from>
    <xdr:to>
      <xdr:col>11</xdr:col>
      <xdr:colOff>307975</xdr:colOff>
      <xdr:row>74</xdr:row>
      <xdr:rowOff>141598</xdr:rowOff>
    </xdr:to>
    <xdr:cxnSp macro="">
      <xdr:nvCxnSpPr>
        <xdr:cNvPr id="415" name="直線コネクタ 414"/>
        <xdr:cNvCxnSpPr/>
      </xdr:nvCxnSpPr>
      <xdr:spPr>
        <a:xfrm>
          <a:off x="6972300" y="12711946"/>
          <a:ext cx="889000" cy="1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55005</xdr:rowOff>
    </xdr:from>
    <xdr:ext cx="534377" cy="259045"/>
    <xdr:sp macro="" textlink="">
      <xdr:nvSpPr>
        <xdr:cNvPr id="417" name="テキスト ボックス 416"/>
        <xdr:cNvSpPr txBox="1"/>
      </xdr:nvSpPr>
      <xdr:spPr>
        <a:xfrm>
          <a:off x="7594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9" name="テキスト ボックス 418"/>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101588</xdr:rowOff>
    </xdr:from>
    <xdr:to>
      <xdr:col>15</xdr:col>
      <xdr:colOff>231775</xdr:colOff>
      <xdr:row>75</xdr:row>
      <xdr:rowOff>31738</xdr:rowOff>
    </xdr:to>
    <xdr:sp macro="" textlink="">
      <xdr:nvSpPr>
        <xdr:cNvPr id="425" name="円/楕円 424"/>
        <xdr:cNvSpPr/>
      </xdr:nvSpPr>
      <xdr:spPr>
        <a:xfrm>
          <a:off x="10426700" y="127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124465</xdr:rowOff>
    </xdr:from>
    <xdr:ext cx="534377" cy="259045"/>
    <xdr:sp macro="" textlink="">
      <xdr:nvSpPr>
        <xdr:cNvPr id="426" name="商工費該当値テキスト"/>
        <xdr:cNvSpPr txBox="1"/>
      </xdr:nvSpPr>
      <xdr:spPr>
        <a:xfrm>
          <a:off x="10528300" y="126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137158</xdr:rowOff>
    </xdr:from>
    <xdr:to>
      <xdr:col>14</xdr:col>
      <xdr:colOff>79375</xdr:colOff>
      <xdr:row>75</xdr:row>
      <xdr:rowOff>67308</xdr:rowOff>
    </xdr:to>
    <xdr:sp macro="" textlink="">
      <xdr:nvSpPr>
        <xdr:cNvPr id="427" name="円/楕円 426"/>
        <xdr:cNvSpPr/>
      </xdr:nvSpPr>
      <xdr:spPr>
        <a:xfrm>
          <a:off x="9588500" y="12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83835</xdr:rowOff>
    </xdr:from>
    <xdr:ext cx="534377" cy="259045"/>
    <xdr:sp macro="" textlink="">
      <xdr:nvSpPr>
        <xdr:cNvPr id="428" name="テキスト ボックス 427"/>
        <xdr:cNvSpPr txBox="1"/>
      </xdr:nvSpPr>
      <xdr:spPr>
        <a:xfrm>
          <a:off x="9372111" y="125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153800</xdr:rowOff>
    </xdr:from>
    <xdr:to>
      <xdr:col>12</xdr:col>
      <xdr:colOff>561975</xdr:colOff>
      <xdr:row>75</xdr:row>
      <xdr:rowOff>83950</xdr:rowOff>
    </xdr:to>
    <xdr:sp macro="" textlink="">
      <xdr:nvSpPr>
        <xdr:cNvPr id="429" name="円/楕円 428"/>
        <xdr:cNvSpPr/>
      </xdr:nvSpPr>
      <xdr:spPr>
        <a:xfrm>
          <a:off x="8699500" y="1284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100477</xdr:rowOff>
    </xdr:from>
    <xdr:ext cx="534377" cy="259045"/>
    <xdr:sp macro="" textlink="">
      <xdr:nvSpPr>
        <xdr:cNvPr id="430" name="テキスト ボックス 429"/>
        <xdr:cNvSpPr txBox="1"/>
      </xdr:nvSpPr>
      <xdr:spPr>
        <a:xfrm>
          <a:off x="8483111" y="1261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90798</xdr:rowOff>
    </xdr:from>
    <xdr:to>
      <xdr:col>11</xdr:col>
      <xdr:colOff>358775</xdr:colOff>
      <xdr:row>75</xdr:row>
      <xdr:rowOff>20948</xdr:rowOff>
    </xdr:to>
    <xdr:sp macro="" textlink="">
      <xdr:nvSpPr>
        <xdr:cNvPr id="431" name="円/楕円 430"/>
        <xdr:cNvSpPr/>
      </xdr:nvSpPr>
      <xdr:spPr>
        <a:xfrm>
          <a:off x="7810500" y="127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37475</xdr:rowOff>
    </xdr:from>
    <xdr:ext cx="534377" cy="259045"/>
    <xdr:sp macro="" textlink="">
      <xdr:nvSpPr>
        <xdr:cNvPr id="432" name="テキスト ボックス 431"/>
        <xdr:cNvSpPr txBox="1"/>
      </xdr:nvSpPr>
      <xdr:spPr>
        <a:xfrm>
          <a:off x="7594111" y="125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145296</xdr:rowOff>
    </xdr:from>
    <xdr:to>
      <xdr:col>10</xdr:col>
      <xdr:colOff>155575</xdr:colOff>
      <xdr:row>74</xdr:row>
      <xdr:rowOff>75446</xdr:rowOff>
    </xdr:to>
    <xdr:sp macro="" textlink="">
      <xdr:nvSpPr>
        <xdr:cNvPr id="433" name="円/楕円 432"/>
        <xdr:cNvSpPr/>
      </xdr:nvSpPr>
      <xdr:spPr>
        <a:xfrm>
          <a:off x="6921500" y="126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91973</xdr:rowOff>
    </xdr:from>
    <xdr:ext cx="534377" cy="259045"/>
    <xdr:sp macro="" textlink="">
      <xdr:nvSpPr>
        <xdr:cNvPr id="434" name="テキスト ボックス 433"/>
        <xdr:cNvSpPr txBox="1"/>
      </xdr:nvSpPr>
      <xdr:spPr>
        <a:xfrm>
          <a:off x="6705111" y="1243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727</xdr:rowOff>
    </xdr:from>
    <xdr:to>
      <xdr:col>15</xdr:col>
      <xdr:colOff>180975</xdr:colOff>
      <xdr:row>98</xdr:row>
      <xdr:rowOff>6753</xdr:rowOff>
    </xdr:to>
    <xdr:cxnSp macro="">
      <xdr:nvCxnSpPr>
        <xdr:cNvPr id="466" name="直線コネクタ 465"/>
        <xdr:cNvCxnSpPr/>
      </xdr:nvCxnSpPr>
      <xdr:spPr>
        <a:xfrm flipV="1">
          <a:off x="9639300" y="16802827"/>
          <a:ext cx="8382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135863</xdr:rowOff>
    </xdr:from>
    <xdr:to>
      <xdr:col>14</xdr:col>
      <xdr:colOff>28575</xdr:colOff>
      <xdr:row>98</xdr:row>
      <xdr:rowOff>6753</xdr:rowOff>
    </xdr:to>
    <xdr:cxnSp macro="">
      <xdr:nvCxnSpPr>
        <xdr:cNvPr id="469" name="直線コネクタ 468"/>
        <xdr:cNvCxnSpPr/>
      </xdr:nvCxnSpPr>
      <xdr:spPr>
        <a:xfrm>
          <a:off x="8750300" y="16766513"/>
          <a:ext cx="8890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135863</xdr:rowOff>
    </xdr:from>
    <xdr:to>
      <xdr:col>12</xdr:col>
      <xdr:colOff>511175</xdr:colOff>
      <xdr:row>97</xdr:row>
      <xdr:rowOff>166855</xdr:rowOff>
    </xdr:to>
    <xdr:cxnSp macro="">
      <xdr:nvCxnSpPr>
        <xdr:cNvPr id="472" name="直線コネクタ 471"/>
        <xdr:cNvCxnSpPr/>
      </xdr:nvCxnSpPr>
      <xdr:spPr>
        <a:xfrm flipV="1">
          <a:off x="7861300" y="16766513"/>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59494</xdr:rowOff>
    </xdr:from>
    <xdr:to>
      <xdr:col>11</xdr:col>
      <xdr:colOff>307975</xdr:colOff>
      <xdr:row>97</xdr:row>
      <xdr:rowOff>166855</xdr:rowOff>
    </xdr:to>
    <xdr:cxnSp macro="">
      <xdr:nvCxnSpPr>
        <xdr:cNvPr id="475" name="直線コネクタ 474"/>
        <xdr:cNvCxnSpPr/>
      </xdr:nvCxnSpPr>
      <xdr:spPr>
        <a:xfrm>
          <a:off x="6972300" y="16690144"/>
          <a:ext cx="889000" cy="10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121377</xdr:rowOff>
    </xdr:from>
    <xdr:to>
      <xdr:col>15</xdr:col>
      <xdr:colOff>231775</xdr:colOff>
      <xdr:row>98</xdr:row>
      <xdr:rowOff>51527</xdr:rowOff>
    </xdr:to>
    <xdr:sp macro="" textlink="">
      <xdr:nvSpPr>
        <xdr:cNvPr id="485" name="円/楕円 484"/>
        <xdr:cNvSpPr/>
      </xdr:nvSpPr>
      <xdr:spPr>
        <a:xfrm>
          <a:off x="10426700" y="167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99804</xdr:rowOff>
    </xdr:from>
    <xdr:ext cx="534377" cy="259045"/>
    <xdr:sp macro="" textlink="">
      <xdr:nvSpPr>
        <xdr:cNvPr id="486" name="土木費該当値テキスト"/>
        <xdr:cNvSpPr txBox="1"/>
      </xdr:nvSpPr>
      <xdr:spPr>
        <a:xfrm>
          <a:off x="10528300" y="167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127403</xdr:rowOff>
    </xdr:from>
    <xdr:to>
      <xdr:col>14</xdr:col>
      <xdr:colOff>79375</xdr:colOff>
      <xdr:row>98</xdr:row>
      <xdr:rowOff>57553</xdr:rowOff>
    </xdr:to>
    <xdr:sp macro="" textlink="">
      <xdr:nvSpPr>
        <xdr:cNvPr id="487" name="円/楕円 486"/>
        <xdr:cNvSpPr/>
      </xdr:nvSpPr>
      <xdr:spPr>
        <a:xfrm>
          <a:off x="9588500" y="167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48680</xdr:rowOff>
    </xdr:from>
    <xdr:ext cx="534377" cy="259045"/>
    <xdr:sp macro="" textlink="">
      <xdr:nvSpPr>
        <xdr:cNvPr id="488" name="テキスト ボックス 487"/>
        <xdr:cNvSpPr txBox="1"/>
      </xdr:nvSpPr>
      <xdr:spPr>
        <a:xfrm>
          <a:off x="9372111" y="168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85063</xdr:rowOff>
    </xdr:from>
    <xdr:to>
      <xdr:col>12</xdr:col>
      <xdr:colOff>561975</xdr:colOff>
      <xdr:row>98</xdr:row>
      <xdr:rowOff>15213</xdr:rowOff>
    </xdr:to>
    <xdr:sp macro="" textlink="">
      <xdr:nvSpPr>
        <xdr:cNvPr id="489" name="円/楕円 488"/>
        <xdr:cNvSpPr/>
      </xdr:nvSpPr>
      <xdr:spPr>
        <a:xfrm>
          <a:off x="8699500" y="167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6340</xdr:rowOff>
    </xdr:from>
    <xdr:ext cx="534377" cy="259045"/>
    <xdr:sp macro="" textlink="">
      <xdr:nvSpPr>
        <xdr:cNvPr id="490" name="テキスト ボックス 489"/>
        <xdr:cNvSpPr txBox="1"/>
      </xdr:nvSpPr>
      <xdr:spPr>
        <a:xfrm>
          <a:off x="8483111" y="168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116055</xdr:rowOff>
    </xdr:from>
    <xdr:to>
      <xdr:col>11</xdr:col>
      <xdr:colOff>358775</xdr:colOff>
      <xdr:row>98</xdr:row>
      <xdr:rowOff>46205</xdr:rowOff>
    </xdr:to>
    <xdr:sp macro="" textlink="">
      <xdr:nvSpPr>
        <xdr:cNvPr id="491" name="円/楕円 490"/>
        <xdr:cNvSpPr/>
      </xdr:nvSpPr>
      <xdr:spPr>
        <a:xfrm>
          <a:off x="7810500" y="167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37332</xdr:rowOff>
    </xdr:from>
    <xdr:ext cx="534377" cy="259045"/>
    <xdr:sp macro="" textlink="">
      <xdr:nvSpPr>
        <xdr:cNvPr id="492" name="テキスト ボックス 491"/>
        <xdr:cNvSpPr txBox="1"/>
      </xdr:nvSpPr>
      <xdr:spPr>
        <a:xfrm>
          <a:off x="7594111" y="1683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8694</xdr:rowOff>
    </xdr:from>
    <xdr:to>
      <xdr:col>10</xdr:col>
      <xdr:colOff>155575</xdr:colOff>
      <xdr:row>97</xdr:row>
      <xdr:rowOff>110294</xdr:rowOff>
    </xdr:to>
    <xdr:sp macro="" textlink="">
      <xdr:nvSpPr>
        <xdr:cNvPr id="493" name="円/楕円 492"/>
        <xdr:cNvSpPr/>
      </xdr:nvSpPr>
      <xdr:spPr>
        <a:xfrm>
          <a:off x="6921500" y="16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101421</xdr:rowOff>
    </xdr:from>
    <xdr:ext cx="534377" cy="259045"/>
    <xdr:sp macro="" textlink="">
      <xdr:nvSpPr>
        <xdr:cNvPr id="494" name="テキスト ボックス 493"/>
        <xdr:cNvSpPr txBox="1"/>
      </xdr:nvSpPr>
      <xdr:spPr>
        <a:xfrm>
          <a:off x="6705111" y="167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12827</xdr:rowOff>
    </xdr:from>
    <xdr:to>
      <xdr:col>23</xdr:col>
      <xdr:colOff>517525</xdr:colOff>
      <xdr:row>35</xdr:row>
      <xdr:rowOff>132156</xdr:rowOff>
    </xdr:to>
    <xdr:cxnSp macro="">
      <xdr:nvCxnSpPr>
        <xdr:cNvPr id="524" name="直線コネクタ 523"/>
        <xdr:cNvCxnSpPr/>
      </xdr:nvCxnSpPr>
      <xdr:spPr>
        <a:xfrm flipV="1">
          <a:off x="15481300" y="6013577"/>
          <a:ext cx="8382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117068</xdr:rowOff>
    </xdr:from>
    <xdr:to>
      <xdr:col>22</xdr:col>
      <xdr:colOff>365125</xdr:colOff>
      <xdr:row>35</xdr:row>
      <xdr:rowOff>132156</xdr:rowOff>
    </xdr:to>
    <xdr:cxnSp macro="">
      <xdr:nvCxnSpPr>
        <xdr:cNvPr id="527" name="直線コネクタ 526"/>
        <xdr:cNvCxnSpPr/>
      </xdr:nvCxnSpPr>
      <xdr:spPr>
        <a:xfrm>
          <a:off x="14592300" y="6117818"/>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117068</xdr:rowOff>
    </xdr:from>
    <xdr:to>
      <xdr:col>21</xdr:col>
      <xdr:colOff>161925</xdr:colOff>
      <xdr:row>35</xdr:row>
      <xdr:rowOff>131318</xdr:rowOff>
    </xdr:to>
    <xdr:cxnSp macro="">
      <xdr:nvCxnSpPr>
        <xdr:cNvPr id="530" name="直線コネクタ 529"/>
        <xdr:cNvCxnSpPr/>
      </xdr:nvCxnSpPr>
      <xdr:spPr>
        <a:xfrm flipV="1">
          <a:off x="13703300" y="6117818"/>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131318</xdr:rowOff>
    </xdr:from>
    <xdr:to>
      <xdr:col>19</xdr:col>
      <xdr:colOff>644525</xdr:colOff>
      <xdr:row>35</xdr:row>
      <xdr:rowOff>168961</xdr:rowOff>
    </xdr:to>
    <xdr:cxnSp macro="">
      <xdr:nvCxnSpPr>
        <xdr:cNvPr id="533" name="直線コネクタ 532"/>
        <xdr:cNvCxnSpPr/>
      </xdr:nvCxnSpPr>
      <xdr:spPr>
        <a:xfrm flipV="1">
          <a:off x="12814300" y="6132068"/>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133477</xdr:rowOff>
    </xdr:from>
    <xdr:to>
      <xdr:col>23</xdr:col>
      <xdr:colOff>568325</xdr:colOff>
      <xdr:row>35</xdr:row>
      <xdr:rowOff>63627</xdr:rowOff>
    </xdr:to>
    <xdr:sp macro="" textlink="">
      <xdr:nvSpPr>
        <xdr:cNvPr id="543" name="円/楕円 542"/>
        <xdr:cNvSpPr/>
      </xdr:nvSpPr>
      <xdr:spPr>
        <a:xfrm>
          <a:off x="16268700" y="59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156354</xdr:rowOff>
    </xdr:from>
    <xdr:ext cx="534377" cy="259045"/>
    <xdr:sp macro="" textlink="">
      <xdr:nvSpPr>
        <xdr:cNvPr id="544" name="消防費該当値テキスト"/>
        <xdr:cNvSpPr txBox="1"/>
      </xdr:nvSpPr>
      <xdr:spPr>
        <a:xfrm>
          <a:off x="16370300" y="581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81356</xdr:rowOff>
    </xdr:from>
    <xdr:to>
      <xdr:col>22</xdr:col>
      <xdr:colOff>415925</xdr:colOff>
      <xdr:row>36</xdr:row>
      <xdr:rowOff>11506</xdr:rowOff>
    </xdr:to>
    <xdr:sp macro="" textlink="">
      <xdr:nvSpPr>
        <xdr:cNvPr id="545" name="円/楕円 544"/>
        <xdr:cNvSpPr/>
      </xdr:nvSpPr>
      <xdr:spPr>
        <a:xfrm>
          <a:off x="154305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28033</xdr:rowOff>
    </xdr:from>
    <xdr:ext cx="534377" cy="259045"/>
    <xdr:sp macro="" textlink="">
      <xdr:nvSpPr>
        <xdr:cNvPr id="546" name="テキスト ボックス 545"/>
        <xdr:cNvSpPr txBox="1"/>
      </xdr:nvSpPr>
      <xdr:spPr>
        <a:xfrm>
          <a:off x="1521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66268</xdr:rowOff>
    </xdr:from>
    <xdr:to>
      <xdr:col>21</xdr:col>
      <xdr:colOff>212725</xdr:colOff>
      <xdr:row>35</xdr:row>
      <xdr:rowOff>167868</xdr:rowOff>
    </xdr:to>
    <xdr:sp macro="" textlink="">
      <xdr:nvSpPr>
        <xdr:cNvPr id="547" name="円/楕円 546"/>
        <xdr:cNvSpPr/>
      </xdr:nvSpPr>
      <xdr:spPr>
        <a:xfrm>
          <a:off x="14541500" y="60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xdr:rowOff>
    </xdr:from>
    <xdr:ext cx="534377" cy="259045"/>
    <xdr:sp macro="" textlink="">
      <xdr:nvSpPr>
        <xdr:cNvPr id="548" name="テキスト ボックス 547"/>
        <xdr:cNvSpPr txBox="1"/>
      </xdr:nvSpPr>
      <xdr:spPr>
        <a:xfrm>
          <a:off x="14325111" y="58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80518</xdr:rowOff>
    </xdr:from>
    <xdr:to>
      <xdr:col>20</xdr:col>
      <xdr:colOff>9525</xdr:colOff>
      <xdr:row>36</xdr:row>
      <xdr:rowOff>10668</xdr:rowOff>
    </xdr:to>
    <xdr:sp macro="" textlink="">
      <xdr:nvSpPr>
        <xdr:cNvPr id="549" name="円/楕円 548"/>
        <xdr:cNvSpPr/>
      </xdr:nvSpPr>
      <xdr:spPr>
        <a:xfrm>
          <a:off x="136525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27195</xdr:rowOff>
    </xdr:from>
    <xdr:ext cx="534377" cy="259045"/>
    <xdr:sp macro="" textlink="">
      <xdr:nvSpPr>
        <xdr:cNvPr id="550" name="テキスト ボックス 549"/>
        <xdr:cNvSpPr txBox="1"/>
      </xdr:nvSpPr>
      <xdr:spPr>
        <a:xfrm>
          <a:off x="13436111" y="585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118161</xdr:rowOff>
    </xdr:from>
    <xdr:to>
      <xdr:col>18</xdr:col>
      <xdr:colOff>492125</xdr:colOff>
      <xdr:row>36</xdr:row>
      <xdr:rowOff>48311</xdr:rowOff>
    </xdr:to>
    <xdr:sp macro="" textlink="">
      <xdr:nvSpPr>
        <xdr:cNvPr id="551" name="円/楕円 550"/>
        <xdr:cNvSpPr/>
      </xdr:nvSpPr>
      <xdr:spPr>
        <a:xfrm>
          <a:off x="12763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64838</xdr:rowOff>
    </xdr:from>
    <xdr:ext cx="534377" cy="259045"/>
    <xdr:sp macro="" textlink="">
      <xdr:nvSpPr>
        <xdr:cNvPr id="552" name="テキスト ボックス 551"/>
        <xdr:cNvSpPr txBox="1"/>
      </xdr:nvSpPr>
      <xdr:spPr>
        <a:xfrm>
          <a:off x="12547111" y="58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94960</xdr:rowOff>
    </xdr:from>
    <xdr:to>
      <xdr:col>23</xdr:col>
      <xdr:colOff>517525</xdr:colOff>
      <xdr:row>54</xdr:row>
      <xdr:rowOff>104398</xdr:rowOff>
    </xdr:to>
    <xdr:cxnSp macro="">
      <xdr:nvCxnSpPr>
        <xdr:cNvPr id="584" name="直線コネクタ 583"/>
        <xdr:cNvCxnSpPr/>
      </xdr:nvCxnSpPr>
      <xdr:spPr>
        <a:xfrm>
          <a:off x="15481300" y="9010360"/>
          <a:ext cx="838200" cy="3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94960</xdr:rowOff>
    </xdr:from>
    <xdr:to>
      <xdr:col>22</xdr:col>
      <xdr:colOff>365125</xdr:colOff>
      <xdr:row>53</xdr:row>
      <xdr:rowOff>132286</xdr:rowOff>
    </xdr:to>
    <xdr:cxnSp macro="">
      <xdr:nvCxnSpPr>
        <xdr:cNvPr id="587" name="直線コネクタ 586"/>
        <xdr:cNvCxnSpPr/>
      </xdr:nvCxnSpPr>
      <xdr:spPr>
        <a:xfrm flipV="1">
          <a:off x="14592300" y="9010360"/>
          <a:ext cx="889000" cy="20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132286</xdr:rowOff>
    </xdr:from>
    <xdr:to>
      <xdr:col>21</xdr:col>
      <xdr:colOff>161925</xdr:colOff>
      <xdr:row>56</xdr:row>
      <xdr:rowOff>115077</xdr:rowOff>
    </xdr:to>
    <xdr:cxnSp macro="">
      <xdr:nvCxnSpPr>
        <xdr:cNvPr id="590" name="直線コネクタ 589"/>
        <xdr:cNvCxnSpPr/>
      </xdr:nvCxnSpPr>
      <xdr:spPr>
        <a:xfrm flipV="1">
          <a:off x="13703300" y="9219136"/>
          <a:ext cx="889000" cy="49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103875</xdr:rowOff>
    </xdr:from>
    <xdr:to>
      <xdr:col>19</xdr:col>
      <xdr:colOff>644525</xdr:colOff>
      <xdr:row>56</xdr:row>
      <xdr:rowOff>115077</xdr:rowOff>
    </xdr:to>
    <xdr:cxnSp macro="">
      <xdr:nvCxnSpPr>
        <xdr:cNvPr id="593" name="直線コネクタ 592"/>
        <xdr:cNvCxnSpPr/>
      </xdr:nvCxnSpPr>
      <xdr:spPr>
        <a:xfrm>
          <a:off x="12814300" y="9533625"/>
          <a:ext cx="889000" cy="18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53598</xdr:rowOff>
    </xdr:from>
    <xdr:to>
      <xdr:col>23</xdr:col>
      <xdr:colOff>568325</xdr:colOff>
      <xdr:row>54</xdr:row>
      <xdr:rowOff>155198</xdr:rowOff>
    </xdr:to>
    <xdr:sp macro="" textlink="">
      <xdr:nvSpPr>
        <xdr:cNvPr id="603" name="円/楕円 602"/>
        <xdr:cNvSpPr/>
      </xdr:nvSpPr>
      <xdr:spPr>
        <a:xfrm>
          <a:off x="16268700" y="931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76475</xdr:rowOff>
    </xdr:from>
    <xdr:ext cx="534377" cy="259045"/>
    <xdr:sp macro="" textlink="">
      <xdr:nvSpPr>
        <xdr:cNvPr id="604" name="教育費該当値テキスト"/>
        <xdr:cNvSpPr txBox="1"/>
      </xdr:nvSpPr>
      <xdr:spPr>
        <a:xfrm>
          <a:off x="16370300" y="916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46,081</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44160</xdr:rowOff>
    </xdr:from>
    <xdr:to>
      <xdr:col>22</xdr:col>
      <xdr:colOff>415925</xdr:colOff>
      <xdr:row>52</xdr:row>
      <xdr:rowOff>145760</xdr:rowOff>
    </xdr:to>
    <xdr:sp macro="" textlink="">
      <xdr:nvSpPr>
        <xdr:cNvPr id="605" name="円/楕円 604"/>
        <xdr:cNvSpPr/>
      </xdr:nvSpPr>
      <xdr:spPr>
        <a:xfrm>
          <a:off x="15430500" y="89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162287</xdr:rowOff>
    </xdr:from>
    <xdr:ext cx="534377" cy="259045"/>
    <xdr:sp macro="" textlink="">
      <xdr:nvSpPr>
        <xdr:cNvPr id="606" name="テキスト ボックス 605"/>
        <xdr:cNvSpPr txBox="1"/>
      </xdr:nvSpPr>
      <xdr:spPr>
        <a:xfrm>
          <a:off x="15214111" y="87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81486</xdr:rowOff>
    </xdr:from>
    <xdr:to>
      <xdr:col>21</xdr:col>
      <xdr:colOff>212725</xdr:colOff>
      <xdr:row>54</xdr:row>
      <xdr:rowOff>11636</xdr:rowOff>
    </xdr:to>
    <xdr:sp macro="" textlink="">
      <xdr:nvSpPr>
        <xdr:cNvPr id="607" name="円/楕円 606"/>
        <xdr:cNvSpPr/>
      </xdr:nvSpPr>
      <xdr:spPr>
        <a:xfrm>
          <a:off x="14541500" y="91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28163</xdr:rowOff>
    </xdr:from>
    <xdr:ext cx="534377" cy="259045"/>
    <xdr:sp macro="" textlink="">
      <xdr:nvSpPr>
        <xdr:cNvPr id="608" name="テキスト ボックス 607"/>
        <xdr:cNvSpPr txBox="1"/>
      </xdr:nvSpPr>
      <xdr:spPr>
        <a:xfrm>
          <a:off x="14325111" y="89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64277</xdr:rowOff>
    </xdr:from>
    <xdr:to>
      <xdr:col>20</xdr:col>
      <xdr:colOff>9525</xdr:colOff>
      <xdr:row>56</xdr:row>
      <xdr:rowOff>165877</xdr:rowOff>
    </xdr:to>
    <xdr:sp macro="" textlink="">
      <xdr:nvSpPr>
        <xdr:cNvPr id="609" name="円/楕円 608"/>
        <xdr:cNvSpPr/>
      </xdr:nvSpPr>
      <xdr:spPr>
        <a:xfrm>
          <a:off x="13652500" y="966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157004</xdr:rowOff>
    </xdr:from>
    <xdr:ext cx="534377" cy="259045"/>
    <xdr:sp macro="" textlink="">
      <xdr:nvSpPr>
        <xdr:cNvPr id="610" name="テキスト ボックス 609"/>
        <xdr:cNvSpPr txBox="1"/>
      </xdr:nvSpPr>
      <xdr:spPr>
        <a:xfrm>
          <a:off x="13436111" y="975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53075</xdr:rowOff>
    </xdr:from>
    <xdr:to>
      <xdr:col>18</xdr:col>
      <xdr:colOff>492125</xdr:colOff>
      <xdr:row>55</xdr:row>
      <xdr:rowOff>154675</xdr:rowOff>
    </xdr:to>
    <xdr:sp macro="" textlink="">
      <xdr:nvSpPr>
        <xdr:cNvPr id="611" name="円/楕円 610"/>
        <xdr:cNvSpPr/>
      </xdr:nvSpPr>
      <xdr:spPr>
        <a:xfrm>
          <a:off x="12763500" y="9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171202</xdr:rowOff>
    </xdr:from>
    <xdr:ext cx="534377" cy="259045"/>
    <xdr:sp macro="" textlink="">
      <xdr:nvSpPr>
        <xdr:cNvPr id="612" name="テキスト ボックス 611"/>
        <xdr:cNvSpPr txBox="1"/>
      </xdr:nvSpPr>
      <xdr:spPr>
        <a:xfrm>
          <a:off x="12547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42087</xdr:rowOff>
    </xdr:from>
    <xdr:to>
      <xdr:col>23</xdr:col>
      <xdr:colOff>517525</xdr:colOff>
      <xdr:row>79</xdr:row>
      <xdr:rowOff>42354</xdr:rowOff>
    </xdr:to>
    <xdr:cxnSp macro="">
      <xdr:nvCxnSpPr>
        <xdr:cNvPr id="641" name="直線コネクタ 640"/>
        <xdr:cNvCxnSpPr/>
      </xdr:nvCxnSpPr>
      <xdr:spPr>
        <a:xfrm flipV="1">
          <a:off x="15481300" y="13586637"/>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42354</xdr:rowOff>
    </xdr:from>
    <xdr:to>
      <xdr:col>22</xdr:col>
      <xdr:colOff>365125</xdr:colOff>
      <xdr:row>79</xdr:row>
      <xdr:rowOff>44450</xdr:rowOff>
    </xdr:to>
    <xdr:cxnSp macro="">
      <xdr:nvCxnSpPr>
        <xdr:cNvPr id="644" name="直線コネクタ 643"/>
        <xdr:cNvCxnSpPr/>
      </xdr:nvCxnSpPr>
      <xdr:spPr>
        <a:xfrm flipV="1">
          <a:off x="14592300" y="1358690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162737</xdr:rowOff>
    </xdr:from>
    <xdr:to>
      <xdr:col>23</xdr:col>
      <xdr:colOff>568325</xdr:colOff>
      <xdr:row>79</xdr:row>
      <xdr:rowOff>92887</xdr:rowOff>
    </xdr:to>
    <xdr:sp macro="" textlink="">
      <xdr:nvSpPr>
        <xdr:cNvPr id="660" name="円/楕円 659"/>
        <xdr:cNvSpPr/>
      </xdr:nvSpPr>
      <xdr:spPr>
        <a:xfrm>
          <a:off x="162687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104359</xdr:rowOff>
    </xdr:from>
    <xdr:ext cx="313932" cy="259045"/>
    <xdr:sp macro="" textlink="">
      <xdr:nvSpPr>
        <xdr:cNvPr id="661" name="災害復旧費該当値テキスト"/>
        <xdr:cNvSpPr txBox="1"/>
      </xdr:nvSpPr>
      <xdr:spPr>
        <a:xfrm>
          <a:off x="16370300" y="13477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163004</xdr:rowOff>
    </xdr:from>
    <xdr:to>
      <xdr:col>22</xdr:col>
      <xdr:colOff>415925</xdr:colOff>
      <xdr:row>79</xdr:row>
      <xdr:rowOff>93154</xdr:rowOff>
    </xdr:to>
    <xdr:sp macro="" textlink="">
      <xdr:nvSpPr>
        <xdr:cNvPr id="662" name="円/楕円 661"/>
        <xdr:cNvSpPr/>
      </xdr:nvSpPr>
      <xdr:spPr>
        <a:xfrm>
          <a:off x="15430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84281</xdr:rowOff>
    </xdr:from>
    <xdr:ext cx="313932" cy="259045"/>
    <xdr:sp macro="" textlink="">
      <xdr:nvSpPr>
        <xdr:cNvPr id="663" name="テキスト ボックス 662"/>
        <xdr:cNvSpPr txBox="1"/>
      </xdr:nvSpPr>
      <xdr:spPr>
        <a:xfrm>
          <a:off x="15324333" y="13628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2997</xdr:rowOff>
    </xdr:from>
    <xdr:to>
      <xdr:col>23</xdr:col>
      <xdr:colOff>517525</xdr:colOff>
      <xdr:row>97</xdr:row>
      <xdr:rowOff>63210</xdr:rowOff>
    </xdr:to>
    <xdr:cxnSp macro="">
      <xdr:nvCxnSpPr>
        <xdr:cNvPr id="697" name="直線コネクタ 696"/>
        <xdr:cNvCxnSpPr/>
      </xdr:nvCxnSpPr>
      <xdr:spPr>
        <a:xfrm>
          <a:off x="15481300" y="16633647"/>
          <a:ext cx="838200" cy="6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2997</xdr:rowOff>
    </xdr:from>
    <xdr:to>
      <xdr:col>22</xdr:col>
      <xdr:colOff>365125</xdr:colOff>
      <xdr:row>97</xdr:row>
      <xdr:rowOff>53015</xdr:rowOff>
    </xdr:to>
    <xdr:cxnSp macro="">
      <xdr:nvCxnSpPr>
        <xdr:cNvPr id="700" name="直線コネクタ 699"/>
        <xdr:cNvCxnSpPr/>
      </xdr:nvCxnSpPr>
      <xdr:spPr>
        <a:xfrm flipV="1">
          <a:off x="14592300" y="16633647"/>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27572</xdr:rowOff>
    </xdr:from>
    <xdr:to>
      <xdr:col>21</xdr:col>
      <xdr:colOff>161925</xdr:colOff>
      <xdr:row>97</xdr:row>
      <xdr:rowOff>53015</xdr:rowOff>
    </xdr:to>
    <xdr:cxnSp macro="">
      <xdr:nvCxnSpPr>
        <xdr:cNvPr id="703" name="直線コネクタ 702"/>
        <xdr:cNvCxnSpPr/>
      </xdr:nvCxnSpPr>
      <xdr:spPr>
        <a:xfrm>
          <a:off x="13703300" y="16658222"/>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149918</xdr:rowOff>
    </xdr:from>
    <xdr:to>
      <xdr:col>19</xdr:col>
      <xdr:colOff>644525</xdr:colOff>
      <xdr:row>97</xdr:row>
      <xdr:rowOff>27572</xdr:rowOff>
    </xdr:to>
    <xdr:cxnSp macro="">
      <xdr:nvCxnSpPr>
        <xdr:cNvPr id="706" name="直線コネクタ 705"/>
        <xdr:cNvCxnSpPr/>
      </xdr:nvCxnSpPr>
      <xdr:spPr>
        <a:xfrm>
          <a:off x="12814300" y="16609118"/>
          <a:ext cx="8890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12410</xdr:rowOff>
    </xdr:from>
    <xdr:to>
      <xdr:col>23</xdr:col>
      <xdr:colOff>568325</xdr:colOff>
      <xdr:row>97</xdr:row>
      <xdr:rowOff>114010</xdr:rowOff>
    </xdr:to>
    <xdr:sp macro="" textlink="">
      <xdr:nvSpPr>
        <xdr:cNvPr id="716" name="円/楕円 715"/>
        <xdr:cNvSpPr/>
      </xdr:nvSpPr>
      <xdr:spPr>
        <a:xfrm>
          <a:off x="16268700" y="166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162287</xdr:rowOff>
    </xdr:from>
    <xdr:ext cx="534377" cy="259045"/>
    <xdr:sp macro="" textlink="">
      <xdr:nvSpPr>
        <xdr:cNvPr id="717" name="公債費該当値テキスト"/>
        <xdr:cNvSpPr txBox="1"/>
      </xdr:nvSpPr>
      <xdr:spPr>
        <a:xfrm>
          <a:off x="16370300" y="1662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123647</xdr:rowOff>
    </xdr:from>
    <xdr:to>
      <xdr:col>22</xdr:col>
      <xdr:colOff>415925</xdr:colOff>
      <xdr:row>97</xdr:row>
      <xdr:rowOff>53797</xdr:rowOff>
    </xdr:to>
    <xdr:sp macro="" textlink="">
      <xdr:nvSpPr>
        <xdr:cNvPr id="718" name="円/楕円 717"/>
        <xdr:cNvSpPr/>
      </xdr:nvSpPr>
      <xdr:spPr>
        <a:xfrm>
          <a:off x="154305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44924</xdr:rowOff>
    </xdr:from>
    <xdr:ext cx="534377" cy="259045"/>
    <xdr:sp macro="" textlink="">
      <xdr:nvSpPr>
        <xdr:cNvPr id="719" name="テキスト ボックス 718"/>
        <xdr:cNvSpPr txBox="1"/>
      </xdr:nvSpPr>
      <xdr:spPr>
        <a:xfrm>
          <a:off x="15214111" y="166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2215</xdr:rowOff>
    </xdr:from>
    <xdr:to>
      <xdr:col>21</xdr:col>
      <xdr:colOff>212725</xdr:colOff>
      <xdr:row>97</xdr:row>
      <xdr:rowOff>103815</xdr:rowOff>
    </xdr:to>
    <xdr:sp macro="" textlink="">
      <xdr:nvSpPr>
        <xdr:cNvPr id="720" name="円/楕円 719"/>
        <xdr:cNvSpPr/>
      </xdr:nvSpPr>
      <xdr:spPr>
        <a:xfrm>
          <a:off x="14541500" y="166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94942</xdr:rowOff>
    </xdr:from>
    <xdr:ext cx="534377" cy="259045"/>
    <xdr:sp macro="" textlink="">
      <xdr:nvSpPr>
        <xdr:cNvPr id="721" name="テキスト ボックス 720"/>
        <xdr:cNvSpPr txBox="1"/>
      </xdr:nvSpPr>
      <xdr:spPr>
        <a:xfrm>
          <a:off x="14325111" y="167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148222</xdr:rowOff>
    </xdr:from>
    <xdr:to>
      <xdr:col>20</xdr:col>
      <xdr:colOff>9525</xdr:colOff>
      <xdr:row>97</xdr:row>
      <xdr:rowOff>78372</xdr:rowOff>
    </xdr:to>
    <xdr:sp macro="" textlink="">
      <xdr:nvSpPr>
        <xdr:cNvPr id="722" name="円/楕円 721"/>
        <xdr:cNvSpPr/>
      </xdr:nvSpPr>
      <xdr:spPr>
        <a:xfrm>
          <a:off x="13652500" y="166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69499</xdr:rowOff>
    </xdr:from>
    <xdr:ext cx="534377" cy="259045"/>
    <xdr:sp macro="" textlink="">
      <xdr:nvSpPr>
        <xdr:cNvPr id="723" name="テキスト ボックス 722"/>
        <xdr:cNvSpPr txBox="1"/>
      </xdr:nvSpPr>
      <xdr:spPr>
        <a:xfrm>
          <a:off x="13436111" y="167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99118</xdr:rowOff>
    </xdr:from>
    <xdr:to>
      <xdr:col>18</xdr:col>
      <xdr:colOff>492125</xdr:colOff>
      <xdr:row>97</xdr:row>
      <xdr:rowOff>29268</xdr:rowOff>
    </xdr:to>
    <xdr:sp macro="" textlink="">
      <xdr:nvSpPr>
        <xdr:cNvPr id="724" name="円/楕円 723"/>
        <xdr:cNvSpPr/>
      </xdr:nvSpPr>
      <xdr:spPr>
        <a:xfrm>
          <a:off x="12763500" y="165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20395</xdr:rowOff>
    </xdr:from>
    <xdr:ext cx="534377" cy="259045"/>
    <xdr:sp macro="" textlink="">
      <xdr:nvSpPr>
        <xdr:cNvPr id="725" name="テキスト ボックス 724"/>
        <xdr:cNvSpPr txBox="1"/>
      </xdr:nvSpPr>
      <xdr:spPr>
        <a:xfrm>
          <a:off x="12547111" y="166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目的別歳出の前年度からの特徴的な増減としては、「性質別歳出決算分析表」に記載のとおり、平成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年度に図書館建設、小学校空調機整備などの大型事業が完了したことにより、教育費において大きく減となっている。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類似団体平均との比較においては、教育環境の充実に力を入れていることもあり、教育費の決算額が多くなっているほか、商工費については、「性質別歳出決算分析表」に記載のとおり、制度融資にかかる貸付金が決算額を押し上げる要因となっている。公債費については、市債残高の抑制に継続的に取り組んでいることから、類似団体平均を下回って推移し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年度は、実質収支については対前年度比</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億円となったが、財政調整基金</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億円を取り崩したため、標準財政規模比における実質単年度収支は、前年度比</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ポイント改善したもののマイナスとなった。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億円となり、類似団体（中核市</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市）中</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位の水準となっている。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今後も岐阜市行財政改革プランに定める、財政調整基金及び実質収支額の合計</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億円の維持に努めていく。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年度は、赤字となった会計はなく、各会計ともほぼ前年度並みの黒字を確保したところである。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今後も健全な運営に努めていく。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159900718</v>
      </c>
      <c r="BO4" s="409"/>
      <c r="BP4" s="409"/>
      <c r="BQ4" s="409"/>
      <c r="BR4" s="409"/>
      <c r="BS4" s="409"/>
      <c r="BT4" s="409"/>
      <c r="BU4" s="410"/>
      <c r="BV4" s="408">
        <v>163661023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v>
      </c>
      <c r="CU4" s="586"/>
      <c r="CV4" s="586"/>
      <c r="CW4" s="586"/>
      <c r="CX4" s="586"/>
      <c r="CY4" s="586"/>
      <c r="CZ4" s="586"/>
      <c r="DA4" s="587"/>
      <c r="DB4" s="585">
        <v>8.8000000000000007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151584538</v>
      </c>
      <c r="BO5" s="414"/>
      <c r="BP5" s="414"/>
      <c r="BQ5" s="414"/>
      <c r="BR5" s="414"/>
      <c r="BS5" s="414"/>
      <c r="BT5" s="414"/>
      <c r="BU5" s="415"/>
      <c r="BV5" s="413">
        <v>155029698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88.4</v>
      </c>
      <c r="CU5" s="384"/>
      <c r="CV5" s="384"/>
      <c r="CW5" s="384"/>
      <c r="CX5" s="384"/>
      <c r="CY5" s="384"/>
      <c r="CZ5" s="384"/>
      <c r="DA5" s="385"/>
      <c r="DB5" s="383">
        <v>88.9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8316180</v>
      </c>
      <c r="BO6" s="414"/>
      <c r="BP6" s="414"/>
      <c r="BQ6" s="414"/>
      <c r="BR6" s="414"/>
      <c r="BS6" s="414"/>
      <c r="BT6" s="414"/>
      <c r="BU6" s="415"/>
      <c r="BV6" s="413">
        <v>8631325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94.3</v>
      </c>
      <c r="CU6" s="560"/>
      <c r="CV6" s="560"/>
      <c r="CW6" s="560"/>
      <c r="CX6" s="560"/>
      <c r="CY6" s="560"/>
      <c r="CZ6" s="560"/>
      <c r="DA6" s="561"/>
      <c r="DB6" s="559">
        <v>96.1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626192</v>
      </c>
      <c r="BO7" s="414"/>
      <c r="BP7" s="414"/>
      <c r="BQ7" s="414"/>
      <c r="BR7" s="414"/>
      <c r="BS7" s="414"/>
      <c r="BT7" s="414"/>
      <c r="BU7" s="415"/>
      <c r="BV7" s="413">
        <v>1073994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85432557</v>
      </c>
      <c r="CU7" s="414"/>
      <c r="CV7" s="414"/>
      <c r="CW7" s="414"/>
      <c r="CX7" s="414"/>
      <c r="CY7" s="414"/>
      <c r="CZ7" s="414"/>
      <c r="DA7" s="415"/>
      <c r="DB7" s="413">
        <v>86078986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7689988</v>
      </c>
      <c r="BO8" s="414"/>
      <c r="BP8" s="414"/>
      <c r="BQ8" s="414"/>
      <c r="BR8" s="414"/>
      <c r="BS8" s="414"/>
      <c r="BT8" s="414"/>
      <c r="BU8" s="415"/>
      <c r="BV8" s="413">
        <v>7557331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0.84</v>
      </c>
      <c r="CU8" s="523"/>
      <c r="CV8" s="523"/>
      <c r="CW8" s="523"/>
      <c r="CX8" s="523"/>
      <c r="CY8" s="523"/>
      <c r="CZ8" s="523"/>
      <c r="DA8" s="524"/>
      <c r="DB8" s="522">
        <v>0.82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406735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132657</v>
      </c>
      <c r="BO9" s="414"/>
      <c r="BP9" s="414"/>
      <c r="BQ9" s="414"/>
      <c r="BR9" s="414"/>
      <c r="BS9" s="414"/>
      <c r="BT9" s="414"/>
      <c r="BU9" s="415"/>
      <c r="BV9" s="413">
        <v>-1714979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12.1</v>
      </c>
      <c r="CU9" s="384"/>
      <c r="CV9" s="384"/>
      <c r="CW9" s="384"/>
      <c r="CX9" s="384"/>
      <c r="CY9" s="384"/>
      <c r="CZ9" s="384"/>
      <c r="DA9" s="385"/>
      <c r="DB9" s="383">
        <v>13.3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413136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6685</v>
      </c>
      <c r="BO10" s="414"/>
      <c r="BP10" s="414"/>
      <c r="BQ10" s="414"/>
      <c r="BR10" s="414"/>
      <c r="BS10" s="414"/>
      <c r="BT10" s="414"/>
      <c r="BU10" s="415"/>
      <c r="BV10" s="413">
        <v>8124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413995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500000</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405438</v>
      </c>
      <c r="S13" s="515"/>
      <c r="T13" s="515"/>
      <c r="U13" s="515"/>
      <c r="V13" s="516"/>
      <c r="W13" s="502" t="s">
        <v>121</v>
      </c>
      <c r="X13" s="426"/>
      <c r="Y13" s="426"/>
      <c r="Z13" s="426"/>
      <c r="AA13" s="426"/>
      <c r="AB13" s="427"/>
      <c r="AC13" s="389">
        <v>3422</v>
      </c>
      <c r="AD13" s="390"/>
      <c r="AE13" s="390"/>
      <c r="AF13" s="390"/>
      <c r="AG13" s="391"/>
      <c r="AH13" s="389">
        <v>4081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-360658</v>
      </c>
      <c r="BO13" s="414"/>
      <c r="BP13" s="414"/>
      <c r="BQ13" s="414"/>
      <c r="BR13" s="414"/>
      <c r="BS13" s="414"/>
      <c r="BT13" s="414"/>
      <c r="BU13" s="415"/>
      <c r="BV13" s="413">
        <v>-1706855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4.4000000000000004</v>
      </c>
      <c r="CU13" s="384"/>
      <c r="CV13" s="384"/>
      <c r="CW13" s="384"/>
      <c r="CX13" s="384"/>
      <c r="CY13" s="384"/>
      <c r="CZ13" s="384"/>
      <c r="DA13" s="385"/>
      <c r="DB13" s="383">
        <v>4.3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415520</v>
      </c>
      <c r="S14" s="515"/>
      <c r="T14" s="515"/>
      <c r="U14" s="515"/>
      <c r="V14" s="516"/>
      <c r="W14" s="517"/>
      <c r="X14" s="429"/>
      <c r="Y14" s="429"/>
      <c r="Z14" s="429"/>
      <c r="AA14" s="429"/>
      <c r="AB14" s="430"/>
      <c r="AC14" s="507">
        <v>1.8</v>
      </c>
      <c r="AD14" s="508"/>
      <c r="AE14" s="508"/>
      <c r="AF14" s="508"/>
      <c r="AG14" s="509"/>
      <c r="AH14" s="507">
        <v>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406960</v>
      </c>
      <c r="S15" s="515"/>
      <c r="T15" s="515"/>
      <c r="U15" s="515"/>
      <c r="V15" s="516"/>
      <c r="W15" s="502" t="s">
        <v>128</v>
      </c>
      <c r="X15" s="426"/>
      <c r="Y15" s="426"/>
      <c r="Z15" s="426"/>
      <c r="AA15" s="426"/>
      <c r="AB15" s="427"/>
      <c r="AC15" s="389">
        <v>47682</v>
      </c>
      <c r="AD15" s="390"/>
      <c r="AE15" s="390"/>
      <c r="AF15" s="390"/>
      <c r="AG15" s="391"/>
      <c r="AH15" s="389">
        <v>53371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52855223</v>
      </c>
      <c r="BO15" s="409"/>
      <c r="BP15" s="409"/>
      <c r="BQ15" s="409"/>
      <c r="BR15" s="409"/>
      <c r="BS15" s="409"/>
      <c r="BT15" s="409"/>
      <c r="BU15" s="410"/>
      <c r="BV15" s="408">
        <v>51533182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24.9</v>
      </c>
      <c r="AD16" s="508"/>
      <c r="AE16" s="508"/>
      <c r="AF16" s="508"/>
      <c r="AG16" s="509"/>
      <c r="AH16" s="507">
        <v>26.1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61954101</v>
      </c>
      <c r="BO16" s="414"/>
      <c r="BP16" s="414"/>
      <c r="BQ16" s="414"/>
      <c r="BR16" s="414"/>
      <c r="BS16" s="414"/>
      <c r="BT16" s="414"/>
      <c r="BU16" s="415"/>
      <c r="BV16" s="413">
        <v>61922865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140110</v>
      </c>
      <c r="AD17" s="390"/>
      <c r="AE17" s="390"/>
      <c r="AF17" s="390"/>
      <c r="AG17" s="391"/>
      <c r="AH17" s="389">
        <v>145248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68177272</v>
      </c>
      <c r="BO17" s="414"/>
      <c r="BP17" s="414"/>
      <c r="BQ17" s="414"/>
      <c r="BR17" s="414"/>
      <c r="BS17" s="414"/>
      <c r="BT17" s="414"/>
      <c r="BU17" s="415"/>
      <c r="BV17" s="413">
        <v>67099322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203.6</v>
      </c>
      <c r="M18" s="478"/>
      <c r="N18" s="478"/>
      <c r="O18" s="478"/>
      <c r="P18" s="478"/>
      <c r="Q18" s="478"/>
      <c r="R18" s="479"/>
      <c r="S18" s="479"/>
      <c r="T18" s="479"/>
      <c r="U18" s="479"/>
      <c r="V18" s="480"/>
      <c r="W18" s="494"/>
      <c r="X18" s="495"/>
      <c r="Y18" s="495"/>
      <c r="Z18" s="495"/>
      <c r="AA18" s="495"/>
      <c r="AB18" s="503"/>
      <c r="AC18" s="377">
        <v>73.3</v>
      </c>
      <c r="AD18" s="378"/>
      <c r="AE18" s="378"/>
      <c r="AF18" s="378"/>
      <c r="AG18" s="481"/>
      <c r="AH18" s="377">
        <v>71.099999999999994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77419794</v>
      </c>
      <c r="BO18" s="414"/>
      <c r="BP18" s="414"/>
      <c r="BQ18" s="414"/>
      <c r="BR18" s="414"/>
      <c r="BS18" s="414"/>
      <c r="BT18" s="414"/>
      <c r="BU18" s="415"/>
      <c r="BV18" s="413">
        <v>76500283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1998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103975565</v>
      </c>
      <c r="BO19" s="414"/>
      <c r="BP19" s="414"/>
      <c r="BQ19" s="414"/>
      <c r="BR19" s="414"/>
      <c r="BS19" s="414"/>
      <c r="BT19" s="414"/>
      <c r="BU19" s="415"/>
      <c r="BV19" s="413">
        <v>103187703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165443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133491829</v>
      </c>
      <c r="BO23" s="414"/>
      <c r="BP23" s="414"/>
      <c r="BQ23" s="414"/>
      <c r="BR23" s="414"/>
      <c r="BS23" s="414"/>
      <c r="BT23" s="414"/>
      <c r="BU23" s="415"/>
      <c r="BV23" s="413">
        <v>135332547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10900</v>
      </c>
      <c r="R24" s="390"/>
      <c r="S24" s="390"/>
      <c r="T24" s="390"/>
      <c r="U24" s="390"/>
      <c r="V24" s="391"/>
      <c r="W24" s="455"/>
      <c r="X24" s="446"/>
      <c r="Y24" s="447"/>
      <c r="Z24" s="386" t="s">
        <v>151</v>
      </c>
      <c r="AA24" s="387"/>
      <c r="AB24" s="387"/>
      <c r="AC24" s="387"/>
      <c r="AD24" s="387"/>
      <c r="AE24" s="387"/>
      <c r="AF24" s="387"/>
      <c r="AG24" s="388"/>
      <c r="AH24" s="389">
        <v>2470</v>
      </c>
      <c r="AI24" s="390"/>
      <c r="AJ24" s="390"/>
      <c r="AK24" s="390"/>
      <c r="AL24" s="391"/>
      <c r="AM24" s="389">
        <v>7669350</v>
      </c>
      <c r="AN24" s="390"/>
      <c r="AO24" s="390"/>
      <c r="AP24" s="390"/>
      <c r="AQ24" s="390"/>
      <c r="AR24" s="391"/>
      <c r="AS24" s="389">
        <v>3105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75967349</v>
      </c>
      <c r="BO24" s="414"/>
      <c r="BP24" s="414"/>
      <c r="BQ24" s="414"/>
      <c r="BR24" s="414"/>
      <c r="BS24" s="414"/>
      <c r="BT24" s="414"/>
      <c r="BU24" s="415"/>
      <c r="BV24" s="413">
        <v>73582425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8900</v>
      </c>
      <c r="R25" s="390"/>
      <c r="S25" s="390"/>
      <c r="T25" s="390"/>
      <c r="U25" s="390"/>
      <c r="V25" s="391"/>
      <c r="W25" s="455"/>
      <c r="X25" s="446"/>
      <c r="Y25" s="447"/>
      <c r="Z25" s="386" t="s">
        <v>154</v>
      </c>
      <c r="AA25" s="387"/>
      <c r="AB25" s="387"/>
      <c r="AC25" s="387"/>
      <c r="AD25" s="387"/>
      <c r="AE25" s="387"/>
      <c r="AF25" s="387"/>
      <c r="AG25" s="388"/>
      <c r="AH25" s="389">
        <v>444</v>
      </c>
      <c r="AI25" s="390"/>
      <c r="AJ25" s="390"/>
      <c r="AK25" s="390"/>
      <c r="AL25" s="391"/>
      <c r="AM25" s="389">
        <v>1288932</v>
      </c>
      <c r="AN25" s="390"/>
      <c r="AO25" s="390"/>
      <c r="AP25" s="390"/>
      <c r="AQ25" s="390"/>
      <c r="AR25" s="391"/>
      <c r="AS25" s="389">
        <v>2903</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8514045</v>
      </c>
      <c r="BO25" s="409"/>
      <c r="BP25" s="409"/>
      <c r="BQ25" s="409"/>
      <c r="BR25" s="409"/>
      <c r="BS25" s="409"/>
      <c r="BT25" s="409"/>
      <c r="BU25" s="410"/>
      <c r="BV25" s="408">
        <v>11764859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6800</v>
      </c>
      <c r="R26" s="390"/>
      <c r="S26" s="390"/>
      <c r="T26" s="390"/>
      <c r="U26" s="390"/>
      <c r="V26" s="391"/>
      <c r="W26" s="455"/>
      <c r="X26" s="446"/>
      <c r="Y26" s="447"/>
      <c r="Z26" s="386" t="s">
        <v>157</v>
      </c>
      <c r="AA26" s="468"/>
      <c r="AB26" s="468"/>
      <c r="AC26" s="468"/>
      <c r="AD26" s="468"/>
      <c r="AE26" s="468"/>
      <c r="AF26" s="468"/>
      <c r="AG26" s="469"/>
      <c r="AH26" s="389">
        <v>213</v>
      </c>
      <c r="AI26" s="390"/>
      <c r="AJ26" s="390"/>
      <c r="AK26" s="390"/>
      <c r="AL26" s="391"/>
      <c r="AM26" s="389">
        <v>701196</v>
      </c>
      <c r="AN26" s="390"/>
      <c r="AO26" s="390"/>
      <c r="AP26" s="390"/>
      <c r="AQ26" s="390"/>
      <c r="AR26" s="391"/>
      <c r="AS26" s="389">
        <v>3292</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v>300000</v>
      </c>
      <c r="BO26" s="414"/>
      <c r="BP26" s="414"/>
      <c r="BQ26" s="414"/>
      <c r="BR26" s="414"/>
      <c r="BS26" s="414"/>
      <c r="BT26" s="414"/>
      <c r="BU26" s="415"/>
      <c r="BV26" s="413">
        <v>200000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7700</v>
      </c>
      <c r="R27" s="390"/>
      <c r="S27" s="390"/>
      <c r="T27" s="390"/>
      <c r="U27" s="390"/>
      <c r="V27" s="391"/>
      <c r="W27" s="455"/>
      <c r="X27" s="446"/>
      <c r="Y27" s="447"/>
      <c r="Z27" s="386" t="s">
        <v>160</v>
      </c>
      <c r="AA27" s="387"/>
      <c r="AB27" s="387"/>
      <c r="AC27" s="387"/>
      <c r="AD27" s="387"/>
      <c r="AE27" s="387"/>
      <c r="AF27" s="387"/>
      <c r="AG27" s="388"/>
      <c r="AH27" s="389">
        <v>191</v>
      </c>
      <c r="AI27" s="390"/>
      <c r="AJ27" s="390"/>
      <c r="AK27" s="390"/>
      <c r="AL27" s="391"/>
      <c r="AM27" s="389">
        <v>769199</v>
      </c>
      <c r="AN27" s="390"/>
      <c r="AO27" s="390"/>
      <c r="AP27" s="390"/>
      <c r="AQ27" s="390"/>
      <c r="AR27" s="391"/>
      <c r="AS27" s="389">
        <v>4027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2228996</v>
      </c>
      <c r="BO27" s="417"/>
      <c r="BP27" s="417"/>
      <c r="BQ27" s="417"/>
      <c r="BR27" s="417"/>
      <c r="BS27" s="417"/>
      <c r="BT27" s="417"/>
      <c r="BU27" s="418"/>
      <c r="BV27" s="416">
        <v>2228815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7000</v>
      </c>
      <c r="R28" s="390"/>
      <c r="S28" s="390"/>
      <c r="T28" s="390"/>
      <c r="U28" s="390"/>
      <c r="V28" s="391"/>
      <c r="W28" s="455"/>
      <c r="X28" s="446"/>
      <c r="Y28" s="447"/>
      <c r="Z28" s="386" t="s">
        <v>163</v>
      </c>
      <c r="AA28" s="387"/>
      <c r="AB28" s="387"/>
      <c r="AC28" s="387"/>
      <c r="AD28" s="387"/>
      <c r="AE28" s="387"/>
      <c r="AF28" s="387"/>
      <c r="AG28" s="388"/>
      <c r="AH28" s="389">
        <v>2</v>
      </c>
      <c r="AI28" s="390"/>
      <c r="AJ28" s="390"/>
      <c r="AK28" s="390"/>
      <c r="AL28" s="391"/>
      <c r="AM28" s="389" t="s">
        <v>164</v>
      </c>
      <c r="AN28" s="390"/>
      <c r="AO28" s="390"/>
      <c r="AP28" s="390"/>
      <c r="AQ28" s="390"/>
      <c r="AR28" s="391"/>
      <c r="AS28" s="389" t="s">
        <v>164</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14672524</v>
      </c>
      <c r="BO28" s="409"/>
      <c r="BP28" s="409"/>
      <c r="BQ28" s="409"/>
      <c r="BR28" s="409"/>
      <c r="BS28" s="409"/>
      <c r="BT28" s="409"/>
      <c r="BU28" s="410"/>
      <c r="BV28" s="408">
        <v>15165839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36</v>
      </c>
      <c r="M29" s="390"/>
      <c r="N29" s="390"/>
      <c r="O29" s="390"/>
      <c r="P29" s="391"/>
      <c r="Q29" s="389">
        <v>6500</v>
      </c>
      <c r="R29" s="390"/>
      <c r="S29" s="390"/>
      <c r="T29" s="390"/>
      <c r="U29" s="390"/>
      <c r="V29" s="391"/>
      <c r="W29" s="456"/>
      <c r="X29" s="457"/>
      <c r="Y29" s="458"/>
      <c r="Z29" s="386" t="s">
        <v>168</v>
      </c>
      <c r="AA29" s="387"/>
      <c r="AB29" s="387"/>
      <c r="AC29" s="387"/>
      <c r="AD29" s="387"/>
      <c r="AE29" s="387"/>
      <c r="AF29" s="387"/>
      <c r="AG29" s="388"/>
      <c r="AH29" s="389">
        <v>2663</v>
      </c>
      <c r="AI29" s="390"/>
      <c r="AJ29" s="390"/>
      <c r="AK29" s="390"/>
      <c r="AL29" s="391"/>
      <c r="AM29" s="389">
        <v>8442919</v>
      </c>
      <c r="AN29" s="390"/>
      <c r="AO29" s="390"/>
      <c r="AP29" s="390"/>
      <c r="AQ29" s="390"/>
      <c r="AR29" s="391"/>
      <c r="AS29" s="389">
        <v>3170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101.8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22019109</v>
      </c>
      <c r="BO30" s="417"/>
      <c r="BP30" s="417"/>
      <c r="BQ30" s="417"/>
      <c r="BR30" s="417"/>
      <c r="BS30" s="417"/>
      <c r="BT30" s="417"/>
      <c r="BU30" s="418"/>
      <c r="BV30" s="416">
        <v>19359955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競輪事業特別会計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IF('各会計、関係団体の財政状況及び健全化判断比率'!B33="","",'各会計、関係団体の財政状況及び健全化判断比率'!B33)</f>
        <v>市民病院事業会計</v>
      </c>
      <c r="AP34" s="372"/>
      <c r="AQ34" s="372"/>
      <c r="AR34" s="372"/>
      <c r="AS34" s="372"/>
      <c r="AT34" s="372"/>
      <c r="AU34" s="372"/>
      <c r="AV34" s="372"/>
      <c r="AW34" s="372"/>
      <c r="AX34" s="372"/>
      <c r="AY34" s="372"/>
      <c r="AZ34" s="372"/>
      <c r="BA34" s="372"/>
      <c r="BB34" s="372"/>
      <c r="BC34" s="372"/>
      <c r="BD34" s="165"/>
      <c r="BE34" s="373">
        <f>IF(BG34="","",MAX(C34:D43,U34:V43,AM34:AN43)+1)</f>
        <v>15</v>
      </c>
      <c r="BF34" s="373"/>
      <c r="BG34" s="372" t="str">
        <f>IF('各会計、関係団体の財政状況及び健全化判断比率'!B37="","",'各会計、関係団体の財政状況及び健全化判断比率'!B37)</f>
        <v>廃棄物発電事業特別会計</v>
      </c>
      <c r="BH34" s="372"/>
      <c r="BI34" s="372"/>
      <c r="BJ34" s="372"/>
      <c r="BK34" s="372"/>
      <c r="BL34" s="372"/>
      <c r="BM34" s="372"/>
      <c r="BN34" s="372"/>
      <c r="BO34" s="372"/>
      <c r="BP34" s="372"/>
      <c r="BQ34" s="372"/>
      <c r="BR34" s="372"/>
      <c r="BS34" s="372"/>
      <c r="BT34" s="372"/>
      <c r="BU34" s="372"/>
      <c r="BV34" s="165"/>
      <c r="BW34" s="373">
        <f>IF(BY34="","",MAX(C34:D43,U34:V43,AM34:AN43,BE34:BF43)+1)</f>
        <v>18</v>
      </c>
      <c r="BX34" s="373"/>
      <c r="BY34" s="372" t="str">
        <f>IF('各会計、関係団体の財政状況及び健全化判断比率'!B68="","",'各会計、関係団体の財政状況及び健全化判断比率'!B68)</f>
        <v>岐阜県後期高齢者医療広域連合（一般会計）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岐阜市にぎわいまち公社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母子父子寡婦福祉資金貸付事業特別会計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国民健康保険事業特別会計</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IF('各会計、関係団体の財政状況及び健全化判断比率'!B34="","",'各会計、関係団体の財政状況及び健全化判断比率'!B34)</f>
        <v>中央卸売市場事業会計</v>
      </c>
      <c r="AP35" s="372"/>
      <c r="AQ35" s="372"/>
      <c r="AR35" s="372"/>
      <c r="AS35" s="372"/>
      <c r="AT35" s="372"/>
      <c r="AU35" s="372"/>
      <c r="AV35" s="372"/>
      <c r="AW35" s="372"/>
      <c r="AX35" s="372"/>
      <c r="AY35" s="372"/>
      <c r="AZ35" s="372"/>
      <c r="BA35" s="372"/>
      <c r="BB35" s="372"/>
      <c r="BC35" s="372"/>
      <c r="BD35" s="165"/>
      <c r="BE35" s="373">
        <f t="shared" ref="BE35:BE43" si="1">IF(BG35="","",BE34+1)</f>
        <v>16</v>
      </c>
      <c r="BF35" s="373"/>
      <c r="BG35" s="372" t="str">
        <f>IF('各会計、関係団体の財政状況及び健全化判断比率'!B38="","",'各会計、関係団体の財政状況及び健全化判断比率'!B38)</f>
        <v>食肉地方卸売市場事業特別会計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19</v>
      </c>
      <c r="BX35" s="373"/>
      <c r="BY35" s="372" t="str">
        <f>IF('各会計、関係団体の財政状況及び健全化判断比率'!B69="","",'各会計、関係団体の財政状況及び健全化判断比率'!B69)</f>
        <v>岐阜県後期高齢者医療広域連合（後期高齢者医療特別会計）</v>
      </c>
      <c r="BZ35" s="372"/>
      <c r="CA35" s="372"/>
      <c r="CB35" s="372"/>
      <c r="CC35" s="372"/>
      <c r="CD35" s="372"/>
      <c r="CE35" s="372"/>
      <c r="CF35" s="372"/>
      <c r="CG35" s="372"/>
      <c r="CH35" s="372"/>
      <c r="CI35" s="372"/>
      <c r="CJ35" s="372"/>
      <c r="CK35" s="372"/>
      <c r="CL35" s="372"/>
      <c r="CM35" s="372"/>
      <c r="CN35" s="165"/>
      <c r="CO35" s="373">
        <f t="shared" ref="CO35:CO43" si="3">IF(CQ35="","",CO34+1)</f>
        <v>26</v>
      </c>
      <c r="CP35" s="373"/>
      <c r="CQ35" s="372" t="str">
        <f>IF('各会計、関係団体の財政状況及び健全化判断比率'!BS8="","",'各会計、関係団体の財政状況及び健全化判断比率'!BS8)</f>
        <v>岐阜産業会館</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土地区画整理事業特別会計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13</v>
      </c>
      <c r="AN36" s="373"/>
      <c r="AO36" s="372" t="str">
        <f>IF('各会計、関係団体の財政状況及び健全化判断比率'!B35="","",'各会計、関係団体の財政状況及び健全化判断比率'!B35)</f>
        <v>水道事業会計</v>
      </c>
      <c r="AP36" s="372"/>
      <c r="AQ36" s="372"/>
      <c r="AR36" s="372"/>
      <c r="AS36" s="372"/>
      <c r="AT36" s="372"/>
      <c r="AU36" s="372"/>
      <c r="AV36" s="372"/>
      <c r="AW36" s="372"/>
      <c r="AX36" s="372"/>
      <c r="AY36" s="372"/>
      <c r="AZ36" s="372"/>
      <c r="BA36" s="372"/>
      <c r="BB36" s="372"/>
      <c r="BC36" s="372"/>
      <c r="BD36" s="165"/>
      <c r="BE36" s="373">
        <f t="shared" si="1"/>
        <v>17</v>
      </c>
      <c r="BF36" s="373"/>
      <c r="BG36" s="372" t="str">
        <f>IF('各会計、関係団体の財政状況及び健全化判断比率'!B39="","",'各会計、関係団体の財政状況及び健全化判断比率'!B39)</f>
        <v>観光事業特別会計</v>
      </c>
      <c r="BH36" s="372"/>
      <c r="BI36" s="372"/>
      <c r="BJ36" s="372"/>
      <c r="BK36" s="372"/>
      <c r="BL36" s="372"/>
      <c r="BM36" s="372"/>
      <c r="BN36" s="372"/>
      <c r="BO36" s="372"/>
      <c r="BP36" s="372"/>
      <c r="BQ36" s="372"/>
      <c r="BR36" s="372"/>
      <c r="BS36" s="372"/>
      <c r="BT36" s="372"/>
      <c r="BU36" s="372"/>
      <c r="BV36" s="165"/>
      <c r="BW36" s="373">
        <f t="shared" si="2"/>
        <v>20</v>
      </c>
      <c r="BX36" s="373"/>
      <c r="BY36" s="372" t="str">
        <f>IF('各会計、関係団体の財政状況及び健全化判断比率'!B70="","",'各会計、関係団体の財政状況及び健全化判断比率'!B70)</f>
        <v>岐阜県市町村会館組合</v>
      </c>
      <c r="BZ36" s="372"/>
      <c r="CA36" s="372"/>
      <c r="CB36" s="372"/>
      <c r="CC36" s="372"/>
      <c r="CD36" s="372"/>
      <c r="CE36" s="372"/>
      <c r="CF36" s="372"/>
      <c r="CG36" s="372"/>
      <c r="CH36" s="372"/>
      <c r="CI36" s="372"/>
      <c r="CJ36" s="372"/>
      <c r="CK36" s="372"/>
      <c r="CL36" s="372"/>
      <c r="CM36" s="372"/>
      <c r="CN36" s="165"/>
      <c r="CO36" s="373">
        <f t="shared" si="3"/>
        <v>27</v>
      </c>
      <c r="CP36" s="373"/>
      <c r="CQ36" s="372" t="str">
        <f>IF('各会計、関係団体の財政状況及び健全化判断比率'!BS9="","",'各会計、関係団体の財政状況及び健全化判断比率'!BS9)</f>
        <v>岐阜市学校給食会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育英資金貸付事業特別会計</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f t="shared" si="0"/>
        <v>14</v>
      </c>
      <c r="AN37" s="373"/>
      <c r="AO37" s="372" t="str">
        <f>IF('各会計、関係団体の財政状況及び健全化判断比率'!B36="","",'各会計、関係団体の財政状況及び健全化判断比率'!B36)</f>
        <v>下水道事業会計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21</v>
      </c>
      <c r="BX37" s="373"/>
      <c r="BY37" s="372" t="str">
        <f>IF('各会計、関係団体の財政状況及び健全化判断比率'!B71="","",'各会計、関係団体の財政状況及び健全化判断比率'!B71)</f>
        <v>岐阜地域児童発達支援センター組合</v>
      </c>
      <c r="BZ37" s="372"/>
      <c r="CA37" s="372"/>
      <c r="CB37" s="372"/>
      <c r="CC37" s="372"/>
      <c r="CD37" s="372"/>
      <c r="CE37" s="372"/>
      <c r="CF37" s="372"/>
      <c r="CG37" s="372"/>
      <c r="CH37" s="372"/>
      <c r="CI37" s="372"/>
      <c r="CJ37" s="372"/>
      <c r="CK37" s="372"/>
      <c r="CL37" s="372"/>
      <c r="CM37" s="372"/>
      <c r="CN37" s="165"/>
      <c r="CO37" s="373">
        <f t="shared" si="3"/>
        <v>28</v>
      </c>
      <c r="CP37" s="373"/>
      <c r="CQ37" s="372" t="str">
        <f>IF('各会計、関係団体の財政状況及び健全化判断比率'!BS10="","",'各会計、関係団体の財政状況及び健全化判断比率'!BS10)</f>
        <v>岐阜市みどりのまち推進財団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薬科大学附属薬局事業特別会計</v>
      </c>
      <c r="F38" s="372"/>
      <c r="G38" s="372"/>
      <c r="H38" s="372"/>
      <c r="I38" s="372"/>
      <c r="J38" s="372"/>
      <c r="K38" s="372"/>
      <c r="L38" s="372"/>
      <c r="M38" s="372"/>
      <c r="N38" s="372"/>
      <c r="O38" s="372"/>
      <c r="P38" s="372"/>
      <c r="Q38" s="372"/>
      <c r="R38" s="372"/>
      <c r="S38" s="372"/>
      <c r="T38" s="165"/>
      <c r="U38" s="373">
        <f t="shared" si="4"/>
        <v>10</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22</v>
      </c>
      <c r="BX38" s="373"/>
      <c r="BY38" s="372" t="str">
        <f>IF('各会計、関係団体の財政状況及び健全化判断比率'!B72="","",'各会計、関係団体の財政状況及び健全化判断比率'!B72)</f>
        <v>岐阜羽島衛生施設組合（一般会計）</v>
      </c>
      <c r="BZ38" s="372"/>
      <c r="CA38" s="372"/>
      <c r="CB38" s="372"/>
      <c r="CC38" s="372"/>
      <c r="CD38" s="372"/>
      <c r="CE38" s="372"/>
      <c r="CF38" s="372"/>
      <c r="CG38" s="372"/>
      <c r="CH38" s="372"/>
      <c r="CI38" s="372"/>
      <c r="CJ38" s="372"/>
      <c r="CK38" s="372"/>
      <c r="CL38" s="372"/>
      <c r="CM38" s="372"/>
      <c r="CN38" s="165"/>
      <c r="CO38" s="373">
        <f t="shared" si="3"/>
        <v>29</v>
      </c>
      <c r="CP38" s="373"/>
      <c r="CQ38" s="372" t="str">
        <f>IF('各会計、関係団体の財政状況及び健全化判断比率'!BS11="","",'各会計、関係団体の財政状況及び健全化判断比率'!BS11)</f>
        <v>岐阜市教育文化振興事業団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23</v>
      </c>
      <c r="BX39" s="373"/>
      <c r="BY39" s="372" t="str">
        <f>IF('各会計、関係団体の財政状況及び健全化判断比率'!B73="","",'各会計、関係団体の財政状況及び健全化判断比率'!B73)</f>
        <v>岐阜羽島衛生施設組合（公共用地取得事業特別会計）</v>
      </c>
      <c r="BZ39" s="372"/>
      <c r="CA39" s="372"/>
      <c r="CB39" s="372"/>
      <c r="CC39" s="372"/>
      <c r="CD39" s="372"/>
      <c r="CE39" s="372"/>
      <c r="CF39" s="372"/>
      <c r="CG39" s="372"/>
      <c r="CH39" s="372"/>
      <c r="CI39" s="372"/>
      <c r="CJ39" s="372"/>
      <c r="CK39" s="372"/>
      <c r="CL39" s="372"/>
      <c r="CM39" s="372"/>
      <c r="CN39" s="165"/>
      <c r="CO39" s="373">
        <f t="shared" si="3"/>
        <v>30</v>
      </c>
      <c r="CP39" s="373"/>
      <c r="CQ39" s="372" t="str">
        <f>IF('各会計、関係団体の財政状況及び健全化判断比率'!BS12="","",'各会計、関係団体の財政状況及び健全化判断比率'!BS12)</f>
        <v>岐阜観光コンベンション協会</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24</v>
      </c>
      <c r="BX40" s="373"/>
      <c r="BY40" s="372" t="str">
        <f>IF('各会計、関係団体の財政状況及び健全化判断比率'!B74="","",'各会計、関係団体の財政状況及び健全化判断比率'!B74)</f>
        <v>木曽川右岸地帯水防組合</v>
      </c>
      <c r="BZ40" s="372"/>
      <c r="CA40" s="372"/>
      <c r="CB40" s="372"/>
      <c r="CC40" s="372"/>
      <c r="CD40" s="372"/>
      <c r="CE40" s="372"/>
      <c r="CF40" s="372"/>
      <c r="CG40" s="372"/>
      <c r="CH40" s="372"/>
      <c r="CI40" s="372"/>
      <c r="CJ40" s="372"/>
      <c r="CK40" s="372"/>
      <c r="CL40" s="372"/>
      <c r="CM40" s="372"/>
      <c r="CN40" s="165"/>
      <c r="CO40" s="373">
        <f t="shared" si="3"/>
        <v>31</v>
      </c>
      <c r="CP40" s="373"/>
      <c r="CQ40" s="372" t="str">
        <f>IF('各会計、関係団体の財政状況及び健全化判断比率'!BS13="","",'各会計、関係団体の財政状況及び健全化判断比率'!BS13)</f>
        <v>岐阜市国際交流協会</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32</v>
      </c>
      <c r="CP41" s="373"/>
      <c r="CQ41" s="372" t="str">
        <f>IF('各会計、関係団体の財政状況及び健全化判断比率'!BS14="","",'各会計、関係団体の財政状況及び健全化判断比率'!BS14)</f>
        <v>岐阜市土地開発公社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33</v>
      </c>
      <c r="CP42" s="373"/>
      <c r="CQ42" s="372" t="str">
        <f>IF('各会計、関係団体の財政状況及び健全化判断比率'!BS15="","",'各会計、関係団体の財政状況及び健全化判断比率'!BS15)</f>
        <v>岐阜市公共ホール管理財団</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34</v>
      </c>
      <c r="CP43" s="373"/>
      <c r="CQ43" s="372" t="str">
        <f>IF('各会計、関係団体の財政状況及び健全化判断比率'!BS16="","",'各会計、関係団体の財政状況及び健全化判断比率'!BS16)</f>
        <v>岐阜乗合自動車</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2" t="s">
        <v>532</v>
      </c>
      <c r="D34" s="1182"/>
      <c r="E34" s="1183"/>
      <c r="F34" s="32">
        <v>10.28</v>
      </c>
      <c r="G34" s="33">
        <v>10.42</v>
      </c>
      <c r="H34" s="33">
        <v>10.53</v>
      </c>
      <c r="I34" s="33">
        <v>8.5500000000000007</v>
      </c>
      <c r="J34" s="34">
        <v>8.83</v>
      </c>
      <c r="K34" s="22"/>
      <c r="L34" s="22"/>
      <c r="M34" s="22"/>
      <c r="N34" s="22"/>
      <c r="O34" s="22"/>
      <c r="P34" s="22"/>
    </row>
    <row r="35" spans="1:16" ht="39" customHeight="1">
      <c r="A35" s="22"/>
      <c r="B35" s="35"/>
      <c r="C35" s="1176" t="s">
        <v>533</v>
      </c>
      <c r="D35" s="1177"/>
      <c r="E35" s="1178"/>
      <c r="F35" s="36">
        <v>5.94</v>
      </c>
      <c r="G35" s="37">
        <v>6.94</v>
      </c>
      <c r="H35" s="37">
        <v>7.69</v>
      </c>
      <c r="I35" s="37">
        <v>7.43</v>
      </c>
      <c r="J35" s="38">
        <v>7.41</v>
      </c>
      <c r="K35" s="22"/>
      <c r="L35" s="22"/>
      <c r="M35" s="22"/>
      <c r="N35" s="22"/>
      <c r="O35" s="22"/>
      <c r="P35" s="22"/>
    </row>
    <row r="36" spans="1:16" ht="39" customHeight="1">
      <c r="A36" s="22"/>
      <c r="B36" s="35"/>
      <c r="C36" s="1176" t="s">
        <v>534</v>
      </c>
      <c r="D36" s="1177"/>
      <c r="E36" s="1178"/>
      <c r="F36" s="36">
        <v>2.84</v>
      </c>
      <c r="G36" s="37">
        <v>3.02</v>
      </c>
      <c r="H36" s="37">
        <v>3.01</v>
      </c>
      <c r="I36" s="37">
        <v>3.2</v>
      </c>
      <c r="J36" s="38">
        <v>3.51</v>
      </c>
      <c r="K36" s="22"/>
      <c r="L36" s="22"/>
      <c r="M36" s="22"/>
      <c r="N36" s="22"/>
      <c r="O36" s="22"/>
      <c r="P36" s="22"/>
    </row>
    <row r="37" spans="1:16" ht="39" customHeight="1">
      <c r="A37" s="22"/>
      <c r="B37" s="35"/>
      <c r="C37" s="1176" t="s">
        <v>535</v>
      </c>
      <c r="D37" s="1177"/>
      <c r="E37" s="1178"/>
      <c r="F37" s="36">
        <v>2.68</v>
      </c>
      <c r="G37" s="37">
        <v>2.66</v>
      </c>
      <c r="H37" s="37">
        <v>2.52</v>
      </c>
      <c r="I37" s="37">
        <v>2.2999999999999998</v>
      </c>
      <c r="J37" s="38">
        <v>2.35</v>
      </c>
      <c r="K37" s="22"/>
      <c r="L37" s="22"/>
      <c r="M37" s="22"/>
      <c r="N37" s="22"/>
      <c r="O37" s="22"/>
      <c r="P37" s="22"/>
    </row>
    <row r="38" spans="1:16" ht="39" customHeight="1">
      <c r="A38" s="22"/>
      <c r="B38" s="35"/>
      <c r="C38" s="1176" t="s">
        <v>536</v>
      </c>
      <c r="D38" s="1177"/>
      <c r="E38" s="1178"/>
      <c r="F38" s="36">
        <v>1.97</v>
      </c>
      <c r="G38" s="37">
        <v>1.92</v>
      </c>
      <c r="H38" s="37">
        <v>1.88</v>
      </c>
      <c r="I38" s="37">
        <v>1.88</v>
      </c>
      <c r="J38" s="38">
        <v>1.75</v>
      </c>
      <c r="K38" s="22"/>
      <c r="L38" s="22"/>
      <c r="M38" s="22"/>
      <c r="N38" s="22"/>
      <c r="O38" s="22"/>
      <c r="P38" s="22"/>
    </row>
    <row r="39" spans="1:16" ht="39" customHeight="1">
      <c r="A39" s="22"/>
      <c r="B39" s="35"/>
      <c r="C39" s="1176" t="s">
        <v>537</v>
      </c>
      <c r="D39" s="1177"/>
      <c r="E39" s="1178"/>
      <c r="F39" s="36">
        <v>3.05</v>
      </c>
      <c r="G39" s="37">
        <v>2.79</v>
      </c>
      <c r="H39" s="37">
        <v>1.32</v>
      </c>
      <c r="I39" s="37">
        <v>0.56000000000000005</v>
      </c>
      <c r="J39" s="38">
        <v>0.77</v>
      </c>
      <c r="K39" s="22"/>
      <c r="L39" s="22"/>
      <c r="M39" s="22"/>
      <c r="N39" s="22"/>
      <c r="O39" s="22"/>
      <c r="P39" s="22"/>
    </row>
    <row r="40" spans="1:16" ht="39" customHeight="1">
      <c r="A40" s="22"/>
      <c r="B40" s="35"/>
      <c r="C40" s="1176" t="s">
        <v>538</v>
      </c>
      <c r="D40" s="1177"/>
      <c r="E40" s="1178"/>
      <c r="F40" s="36">
        <v>0.34</v>
      </c>
      <c r="G40" s="37">
        <v>0.45</v>
      </c>
      <c r="H40" s="37">
        <v>0.52</v>
      </c>
      <c r="I40" s="37">
        <v>0.59</v>
      </c>
      <c r="J40" s="38">
        <v>0.61</v>
      </c>
      <c r="K40" s="22"/>
      <c r="L40" s="22"/>
      <c r="M40" s="22"/>
      <c r="N40" s="22"/>
      <c r="O40" s="22"/>
      <c r="P40" s="22"/>
    </row>
    <row r="41" spans="1:16" ht="39" customHeight="1">
      <c r="A41" s="22"/>
      <c r="B41" s="35"/>
      <c r="C41" s="1176" t="s">
        <v>539</v>
      </c>
      <c r="D41" s="1177"/>
      <c r="E41" s="1178"/>
      <c r="F41" s="36">
        <v>0</v>
      </c>
      <c r="G41" s="37">
        <v>0.19</v>
      </c>
      <c r="H41" s="37">
        <v>0.39</v>
      </c>
      <c r="I41" s="37">
        <v>0.2</v>
      </c>
      <c r="J41" s="38">
        <v>0.28999999999999998</v>
      </c>
      <c r="K41" s="22"/>
      <c r="L41" s="22"/>
      <c r="M41" s="22"/>
      <c r="N41" s="22"/>
      <c r="O41" s="22"/>
      <c r="P41" s="22"/>
    </row>
    <row r="42" spans="1:16" ht="39" customHeight="1">
      <c r="A42" s="22"/>
      <c r="B42" s="39"/>
      <c r="C42" s="1176" t="s">
        <v>540</v>
      </c>
      <c r="D42" s="1177"/>
      <c r="E42" s="1178"/>
      <c r="F42" s="36" t="s">
        <v>485</v>
      </c>
      <c r="G42" s="37" t="s">
        <v>485</v>
      </c>
      <c r="H42" s="37" t="s">
        <v>485</v>
      </c>
      <c r="I42" s="37" t="s">
        <v>485</v>
      </c>
      <c r="J42" s="38" t="s">
        <v>485</v>
      </c>
      <c r="K42" s="22"/>
      <c r="L42" s="22"/>
      <c r="M42" s="22"/>
      <c r="N42" s="22"/>
      <c r="O42" s="22"/>
      <c r="P42" s="22"/>
    </row>
    <row r="43" spans="1:16" ht="39" customHeight="1" thickBot="1">
      <c r="A43" s="22"/>
      <c r="B43" s="40"/>
      <c r="C43" s="1179" t="s">
        <v>541</v>
      </c>
      <c r="D43" s="1180"/>
      <c r="E43" s="1181"/>
      <c r="F43" s="41">
        <v>0.28000000000000003</v>
      </c>
      <c r="G43" s="42">
        <v>0.46</v>
      </c>
      <c r="H43" s="42">
        <v>0.63</v>
      </c>
      <c r="I43" s="42">
        <v>0.42</v>
      </c>
      <c r="J43" s="43">
        <v>0.37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2" t="s">
        <v>11</v>
      </c>
      <c r="C45" s="1193"/>
      <c r="D45" s="58"/>
      <c r="E45" s="1198" t="s">
        <v>12</v>
      </c>
      <c r="F45" s="1198"/>
      <c r="G45" s="1198"/>
      <c r="H45" s="1198"/>
      <c r="I45" s="1198"/>
      <c r="J45" s="1199"/>
      <c r="K45" s="59">
        <v>14127</v>
      </c>
      <c r="L45" s="60">
        <v>13504</v>
      </c>
      <c r="M45" s="60">
        <v>13036</v>
      </c>
      <c r="N45" s="60">
        <v>13911</v>
      </c>
      <c r="O45" s="61">
        <v>12769</v>
      </c>
      <c r="P45" s="48"/>
      <c r="Q45" s="48"/>
      <c r="R45" s="48"/>
      <c r="S45" s="48"/>
      <c r="T45" s="48"/>
      <c r="U45" s="48"/>
    </row>
    <row r="46" spans="1:21" ht="30.75" customHeight="1">
      <c r="A46" s="48"/>
      <c r="B46" s="1194"/>
      <c r="C46" s="1195"/>
      <c r="D46" s="62"/>
      <c r="E46" s="1186" t="s">
        <v>13</v>
      </c>
      <c r="F46" s="1186"/>
      <c r="G46" s="1186"/>
      <c r="H46" s="1186"/>
      <c r="I46" s="1186"/>
      <c r="J46" s="1187"/>
      <c r="K46" s="63" t="s">
        <v>485</v>
      </c>
      <c r="L46" s="64" t="s">
        <v>485</v>
      </c>
      <c r="M46" s="64" t="s">
        <v>485</v>
      </c>
      <c r="N46" s="64" t="s">
        <v>485</v>
      </c>
      <c r="O46" s="65" t="s">
        <v>485</v>
      </c>
      <c r="P46" s="48"/>
      <c r="Q46" s="48"/>
      <c r="R46" s="48"/>
      <c r="S46" s="48"/>
      <c r="T46" s="48"/>
      <c r="U46" s="48"/>
    </row>
    <row r="47" spans="1:21" ht="30.75" customHeight="1">
      <c r="A47" s="48"/>
      <c r="B47" s="1194"/>
      <c r="C47" s="1195"/>
      <c r="D47" s="62"/>
      <c r="E47" s="1186" t="s">
        <v>14</v>
      </c>
      <c r="F47" s="1186"/>
      <c r="G47" s="1186"/>
      <c r="H47" s="1186"/>
      <c r="I47" s="1186"/>
      <c r="J47" s="1187"/>
      <c r="K47" s="63" t="s">
        <v>485</v>
      </c>
      <c r="L47" s="64" t="s">
        <v>485</v>
      </c>
      <c r="M47" s="64" t="s">
        <v>485</v>
      </c>
      <c r="N47" s="64" t="s">
        <v>485</v>
      </c>
      <c r="O47" s="65" t="s">
        <v>485</v>
      </c>
      <c r="P47" s="48"/>
      <c r="Q47" s="48"/>
      <c r="R47" s="48"/>
      <c r="S47" s="48"/>
      <c r="T47" s="48"/>
      <c r="U47" s="48"/>
    </row>
    <row r="48" spans="1:21" ht="30.75" customHeight="1">
      <c r="A48" s="48"/>
      <c r="B48" s="1194"/>
      <c r="C48" s="1195"/>
      <c r="D48" s="62"/>
      <c r="E48" s="1186" t="s">
        <v>15</v>
      </c>
      <c r="F48" s="1186"/>
      <c r="G48" s="1186"/>
      <c r="H48" s="1186"/>
      <c r="I48" s="1186"/>
      <c r="J48" s="1187"/>
      <c r="K48" s="63">
        <v>2686</v>
      </c>
      <c r="L48" s="64">
        <v>2710</v>
      </c>
      <c r="M48" s="64">
        <v>2861</v>
      </c>
      <c r="N48" s="64">
        <v>2837</v>
      </c>
      <c r="O48" s="65">
        <v>2908</v>
      </c>
      <c r="P48" s="48"/>
      <c r="Q48" s="48"/>
      <c r="R48" s="48"/>
      <c r="S48" s="48"/>
      <c r="T48" s="48"/>
      <c r="U48" s="48"/>
    </row>
    <row r="49" spans="1:21" ht="30.75" customHeight="1">
      <c r="A49" s="48"/>
      <c r="B49" s="1194"/>
      <c r="C49" s="1195"/>
      <c r="D49" s="62"/>
      <c r="E49" s="1186" t="s">
        <v>16</v>
      </c>
      <c r="F49" s="1186"/>
      <c r="G49" s="1186"/>
      <c r="H49" s="1186"/>
      <c r="I49" s="1186"/>
      <c r="J49" s="1187"/>
      <c r="K49" s="63" t="s">
        <v>485</v>
      </c>
      <c r="L49" s="64" t="s">
        <v>485</v>
      </c>
      <c r="M49" s="64" t="s">
        <v>485</v>
      </c>
      <c r="N49" s="64" t="s">
        <v>485</v>
      </c>
      <c r="O49" s="65" t="s">
        <v>485</v>
      </c>
      <c r="P49" s="48"/>
      <c r="Q49" s="48"/>
      <c r="R49" s="48"/>
      <c r="S49" s="48"/>
      <c r="T49" s="48"/>
      <c r="U49" s="48"/>
    </row>
    <row r="50" spans="1:21" ht="30.75" customHeight="1">
      <c r="A50" s="48"/>
      <c r="B50" s="1194"/>
      <c r="C50" s="1195"/>
      <c r="D50" s="62"/>
      <c r="E50" s="1186" t="s">
        <v>17</v>
      </c>
      <c r="F50" s="1186"/>
      <c r="G50" s="1186"/>
      <c r="H50" s="1186"/>
      <c r="I50" s="1186"/>
      <c r="J50" s="1187"/>
      <c r="K50" s="63">
        <v>0</v>
      </c>
      <c r="L50" s="64">
        <v>0</v>
      </c>
      <c r="M50" s="64" t="s">
        <v>485</v>
      </c>
      <c r="N50" s="64" t="s">
        <v>485</v>
      </c>
      <c r="O50" s="65" t="s">
        <v>485</v>
      </c>
      <c r="P50" s="48"/>
      <c r="Q50" s="48"/>
      <c r="R50" s="48"/>
      <c r="S50" s="48"/>
      <c r="T50" s="48"/>
      <c r="U50" s="48"/>
    </row>
    <row r="51" spans="1:21" ht="30.75" customHeight="1">
      <c r="A51" s="48"/>
      <c r="B51" s="1196"/>
      <c r="C51" s="1197"/>
      <c r="D51" s="66"/>
      <c r="E51" s="1186" t="s">
        <v>18</v>
      </c>
      <c r="F51" s="1186"/>
      <c r="G51" s="1186"/>
      <c r="H51" s="1186"/>
      <c r="I51" s="1186"/>
      <c r="J51" s="1187"/>
      <c r="K51" s="63">
        <v>1</v>
      </c>
      <c r="L51" s="64">
        <v>1</v>
      </c>
      <c r="M51" s="64">
        <v>1</v>
      </c>
      <c r="N51" s="64">
        <v>1</v>
      </c>
      <c r="O51" s="65">
        <v>1</v>
      </c>
      <c r="P51" s="48"/>
      <c r="Q51" s="48"/>
      <c r="R51" s="48"/>
      <c r="S51" s="48"/>
      <c r="T51" s="48"/>
      <c r="U51" s="48"/>
    </row>
    <row r="52" spans="1:21" ht="30.75" customHeight="1">
      <c r="A52" s="48"/>
      <c r="B52" s="1184" t="s">
        <v>19</v>
      </c>
      <c r="C52" s="1185"/>
      <c r="D52" s="66"/>
      <c r="E52" s="1186" t="s">
        <v>20</v>
      </c>
      <c r="F52" s="1186"/>
      <c r="G52" s="1186"/>
      <c r="H52" s="1186"/>
      <c r="I52" s="1186"/>
      <c r="J52" s="1187"/>
      <c r="K52" s="63">
        <v>13747</v>
      </c>
      <c r="L52" s="64">
        <v>13158</v>
      </c>
      <c r="M52" s="64">
        <v>12726</v>
      </c>
      <c r="N52" s="64">
        <v>13147</v>
      </c>
      <c r="O52" s="65">
        <v>12393</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3067</v>
      </c>
      <c r="L53" s="69">
        <v>3057</v>
      </c>
      <c r="M53" s="69">
        <v>3172</v>
      </c>
      <c r="N53" s="69">
        <v>3602</v>
      </c>
      <c r="O53" s="70">
        <v>3285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2" t="s">
        <v>24</v>
      </c>
      <c r="C41" s="1213"/>
      <c r="D41" s="81"/>
      <c r="E41" s="1214" t="s">
        <v>25</v>
      </c>
      <c r="F41" s="1214"/>
      <c r="G41" s="1214"/>
      <c r="H41" s="1215"/>
      <c r="I41" s="82">
        <v>134480</v>
      </c>
      <c r="J41" s="83">
        <v>133697</v>
      </c>
      <c r="K41" s="83">
        <v>134465</v>
      </c>
      <c r="L41" s="83">
        <v>135849</v>
      </c>
      <c r="M41" s="84">
        <v>134011</v>
      </c>
    </row>
    <row r="42" spans="2:13" ht="27.75" customHeight="1">
      <c r="B42" s="1202"/>
      <c r="C42" s="1203"/>
      <c r="D42" s="85"/>
      <c r="E42" s="1206" t="s">
        <v>26</v>
      </c>
      <c r="F42" s="1206"/>
      <c r="G42" s="1206"/>
      <c r="H42" s="1207"/>
      <c r="I42" s="86">
        <v>2367</v>
      </c>
      <c r="J42" s="87">
        <v>2367</v>
      </c>
      <c r="K42" s="87">
        <v>2039</v>
      </c>
      <c r="L42" s="87">
        <v>2306</v>
      </c>
      <c r="M42" s="88">
        <v>2307</v>
      </c>
    </row>
    <row r="43" spans="2:13" ht="27.75" customHeight="1">
      <c r="B43" s="1202"/>
      <c r="C43" s="1203"/>
      <c r="D43" s="85"/>
      <c r="E43" s="1206" t="s">
        <v>27</v>
      </c>
      <c r="F43" s="1206"/>
      <c r="G43" s="1206"/>
      <c r="H43" s="1207"/>
      <c r="I43" s="86">
        <v>39714</v>
      </c>
      <c r="J43" s="87">
        <v>38961</v>
      </c>
      <c r="K43" s="87">
        <v>37562</v>
      </c>
      <c r="L43" s="87">
        <v>34614</v>
      </c>
      <c r="M43" s="88">
        <v>32060</v>
      </c>
    </row>
    <row r="44" spans="2:13" ht="27.75" customHeight="1">
      <c r="B44" s="1202"/>
      <c r="C44" s="1203"/>
      <c r="D44" s="85"/>
      <c r="E44" s="1206" t="s">
        <v>28</v>
      </c>
      <c r="F44" s="1206"/>
      <c r="G44" s="1206"/>
      <c r="H44" s="1207"/>
      <c r="I44" s="86" t="s">
        <v>485</v>
      </c>
      <c r="J44" s="87" t="s">
        <v>485</v>
      </c>
      <c r="K44" s="87" t="s">
        <v>485</v>
      </c>
      <c r="L44" s="87" t="s">
        <v>485</v>
      </c>
      <c r="M44" s="88">
        <v>125</v>
      </c>
    </row>
    <row r="45" spans="2:13" ht="27.75" customHeight="1">
      <c r="B45" s="1202"/>
      <c r="C45" s="1203"/>
      <c r="D45" s="85"/>
      <c r="E45" s="1206" t="s">
        <v>29</v>
      </c>
      <c r="F45" s="1206"/>
      <c r="G45" s="1206"/>
      <c r="H45" s="1207"/>
      <c r="I45" s="86">
        <v>22067</v>
      </c>
      <c r="J45" s="87">
        <v>21169</v>
      </c>
      <c r="K45" s="87">
        <v>20121</v>
      </c>
      <c r="L45" s="87">
        <v>18129</v>
      </c>
      <c r="M45" s="88">
        <v>17568</v>
      </c>
    </row>
    <row r="46" spans="2:13" ht="27.75" customHeight="1">
      <c r="B46" s="1202"/>
      <c r="C46" s="1203"/>
      <c r="D46" s="85"/>
      <c r="E46" s="1206" t="s">
        <v>30</v>
      </c>
      <c r="F46" s="1206"/>
      <c r="G46" s="1206"/>
      <c r="H46" s="1207"/>
      <c r="I46" s="86" t="s">
        <v>485</v>
      </c>
      <c r="J46" s="87" t="s">
        <v>485</v>
      </c>
      <c r="K46" s="87" t="s">
        <v>485</v>
      </c>
      <c r="L46" s="87" t="s">
        <v>485</v>
      </c>
      <c r="M46" s="88" t="s">
        <v>485</v>
      </c>
    </row>
    <row r="47" spans="2:13" ht="27.75" customHeight="1">
      <c r="B47" s="1202"/>
      <c r="C47" s="1203"/>
      <c r="D47" s="85"/>
      <c r="E47" s="1206" t="s">
        <v>31</v>
      </c>
      <c r="F47" s="1206"/>
      <c r="G47" s="1206"/>
      <c r="H47" s="1207"/>
      <c r="I47" s="86" t="s">
        <v>485</v>
      </c>
      <c r="J47" s="87" t="s">
        <v>485</v>
      </c>
      <c r="K47" s="87" t="s">
        <v>485</v>
      </c>
      <c r="L47" s="87" t="s">
        <v>485</v>
      </c>
      <c r="M47" s="88" t="s">
        <v>485</v>
      </c>
    </row>
    <row r="48" spans="2:13" ht="27.75" customHeight="1">
      <c r="B48" s="1204"/>
      <c r="C48" s="1205"/>
      <c r="D48" s="85"/>
      <c r="E48" s="1206" t="s">
        <v>32</v>
      </c>
      <c r="F48" s="1206"/>
      <c r="G48" s="1206"/>
      <c r="H48" s="1207"/>
      <c r="I48" s="86" t="s">
        <v>485</v>
      </c>
      <c r="J48" s="87" t="s">
        <v>485</v>
      </c>
      <c r="K48" s="87" t="s">
        <v>485</v>
      </c>
      <c r="L48" s="87" t="s">
        <v>485</v>
      </c>
      <c r="M48" s="88" t="s">
        <v>485</v>
      </c>
    </row>
    <row r="49" spans="2:13" ht="27.75" customHeight="1">
      <c r="B49" s="1200" t="s">
        <v>33</v>
      </c>
      <c r="C49" s="1201"/>
      <c r="D49" s="89"/>
      <c r="E49" s="1206" t="s">
        <v>34</v>
      </c>
      <c r="F49" s="1206"/>
      <c r="G49" s="1206"/>
      <c r="H49" s="1207"/>
      <c r="I49" s="86">
        <v>35096</v>
      </c>
      <c r="J49" s="87">
        <v>38242</v>
      </c>
      <c r="K49" s="87">
        <v>38796</v>
      </c>
      <c r="L49" s="87">
        <v>39810</v>
      </c>
      <c r="M49" s="88">
        <v>40857</v>
      </c>
    </row>
    <row r="50" spans="2:13" ht="27.75" customHeight="1">
      <c r="B50" s="1202"/>
      <c r="C50" s="1203"/>
      <c r="D50" s="85"/>
      <c r="E50" s="1206" t="s">
        <v>35</v>
      </c>
      <c r="F50" s="1206"/>
      <c r="G50" s="1206"/>
      <c r="H50" s="1207"/>
      <c r="I50" s="86">
        <v>35163</v>
      </c>
      <c r="J50" s="87">
        <v>34712</v>
      </c>
      <c r="K50" s="87">
        <v>32196</v>
      </c>
      <c r="L50" s="87">
        <v>33522</v>
      </c>
      <c r="M50" s="88">
        <v>34039</v>
      </c>
    </row>
    <row r="51" spans="2:13" ht="27.75" customHeight="1">
      <c r="B51" s="1204"/>
      <c r="C51" s="1205"/>
      <c r="D51" s="85"/>
      <c r="E51" s="1206" t="s">
        <v>36</v>
      </c>
      <c r="F51" s="1206"/>
      <c r="G51" s="1206"/>
      <c r="H51" s="1207"/>
      <c r="I51" s="86">
        <v>116256</v>
      </c>
      <c r="J51" s="87">
        <v>118793</v>
      </c>
      <c r="K51" s="87">
        <v>122404</v>
      </c>
      <c r="L51" s="87">
        <v>126235</v>
      </c>
      <c r="M51" s="88">
        <v>127113</v>
      </c>
    </row>
    <row r="52" spans="2:13" ht="27.75" customHeight="1" thickBot="1">
      <c r="B52" s="1208" t="s">
        <v>37</v>
      </c>
      <c r="C52" s="1209"/>
      <c r="D52" s="90"/>
      <c r="E52" s="1210" t="s">
        <v>38</v>
      </c>
      <c r="F52" s="1210"/>
      <c r="G52" s="1210"/>
      <c r="H52" s="1211"/>
      <c r="I52" s="91">
        <v>12112</v>
      </c>
      <c r="J52" s="92">
        <v>4448</v>
      </c>
      <c r="K52" s="92">
        <v>791</v>
      </c>
      <c r="L52" s="92">
        <v>-8670</v>
      </c>
      <c r="M52" s="93">
        <v>-15937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37"/>
      <c r="H50" s="1238"/>
      <c r="I50" s="1238"/>
      <c r="J50" s="1239"/>
      <c r="K50" s="354" t="s">
        <v>524</v>
      </c>
      <c r="L50" s="354" t="s">
        <v>525</v>
      </c>
      <c r="M50" s="354" t="s">
        <v>526</v>
      </c>
      <c r="N50" s="354" t="s">
        <v>527</v>
      </c>
      <c r="O50" s="354" t="s">
        <v>528</v>
      </c>
    </row>
    <row r="51" spans="1:17">
      <c r="B51" s="248"/>
      <c r="C51" s="244"/>
      <c r="D51" s="244"/>
      <c r="E51" s="244"/>
      <c r="F51" s="244"/>
      <c r="G51" s="1240" t="s">
        <v>570</v>
      </c>
      <c r="H51" s="1241"/>
      <c r="I51" s="1246" t="s">
        <v>571</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572</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573</v>
      </c>
      <c r="H55" s="1221"/>
      <c r="I55" s="1226" t="s">
        <v>571</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572</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28" t="s">
        <v>577</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575</v>
      </c>
      <c r="I71" s="368"/>
      <c r="J71" s="364"/>
      <c r="K71" s="364"/>
      <c r="L71" s="365"/>
      <c r="M71" s="364"/>
      <c r="N71" s="365"/>
      <c r="O71" s="366"/>
    </row>
    <row r="72" spans="2:30">
      <c r="B72" s="248"/>
      <c r="C72" s="244"/>
      <c r="D72" s="244"/>
      <c r="E72" s="244"/>
      <c r="F72" s="244"/>
      <c r="G72" s="1237"/>
      <c r="H72" s="1238"/>
      <c r="I72" s="1238"/>
      <c r="J72" s="1239"/>
      <c r="K72" s="354" t="s">
        <v>524</v>
      </c>
      <c r="L72" s="354" t="s">
        <v>525</v>
      </c>
      <c r="M72" s="354" t="s">
        <v>526</v>
      </c>
      <c r="N72" s="354" t="s">
        <v>527</v>
      </c>
      <c r="O72" s="354" t="s">
        <v>528</v>
      </c>
    </row>
    <row r="73" spans="2:30">
      <c r="B73" s="248"/>
      <c r="C73" s="244"/>
      <c r="D73" s="244"/>
      <c r="E73" s="244"/>
      <c r="F73" s="244"/>
      <c r="G73" s="1240" t="s">
        <v>570</v>
      </c>
      <c r="H73" s="1241"/>
      <c r="I73" s="1246" t="s">
        <v>571</v>
      </c>
      <c r="J73" s="1246"/>
      <c r="K73" s="1227">
        <v>16.2</v>
      </c>
      <c r="L73" s="1227">
        <v>5.8</v>
      </c>
      <c r="M73" s="1216">
        <v>1</v>
      </c>
      <c r="N73" s="1216"/>
      <c r="O73" s="1216"/>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576</v>
      </c>
      <c r="J75" s="1226"/>
      <c r="K75" s="1248">
        <v>5.2</v>
      </c>
      <c r="L75" s="1248">
        <v>4.5</v>
      </c>
      <c r="M75" s="1248">
        <v>4</v>
      </c>
      <c r="N75" s="1248">
        <v>4.3</v>
      </c>
      <c r="O75" s="1248">
        <v>4.4000000000000004</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573</v>
      </c>
      <c r="H77" s="1221"/>
      <c r="I77" s="1226" t="s">
        <v>571</v>
      </c>
      <c r="J77" s="1226"/>
      <c r="K77" s="1227">
        <v>74</v>
      </c>
      <c r="L77" s="1227">
        <v>62.7</v>
      </c>
      <c r="M77" s="1216">
        <v>54.4</v>
      </c>
      <c r="N77" s="1216">
        <v>47</v>
      </c>
      <c r="O77" s="1216">
        <v>41.4</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576</v>
      </c>
      <c r="J79" s="1218"/>
      <c r="K79" s="1219">
        <v>9.1999999999999993</v>
      </c>
      <c r="L79" s="1219">
        <v>8.6</v>
      </c>
      <c r="M79" s="1219">
        <v>8.1</v>
      </c>
      <c r="N79" s="1219">
        <v>7.3</v>
      </c>
      <c r="O79" s="1219">
        <v>6.7</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44198</v>
      </c>
      <c r="E3" s="116"/>
      <c r="F3" s="117">
        <v>43858</v>
      </c>
      <c r="G3" s="118"/>
      <c r="H3" s="119"/>
    </row>
    <row r="4" spans="1:8">
      <c r="A4" s="120"/>
      <c r="B4" s="121"/>
      <c r="C4" s="122"/>
      <c r="D4" s="123">
        <v>17715</v>
      </c>
      <c r="E4" s="124"/>
      <c r="F4" s="125">
        <v>23714</v>
      </c>
      <c r="G4" s="126"/>
      <c r="H4" s="127"/>
    </row>
    <row r="5" spans="1:8">
      <c r="A5" s="108" t="s">
        <v>518</v>
      </c>
      <c r="B5" s="113"/>
      <c r="C5" s="114"/>
      <c r="D5" s="115">
        <v>35320</v>
      </c>
      <c r="E5" s="116"/>
      <c r="F5" s="117">
        <v>41705</v>
      </c>
      <c r="G5" s="118"/>
      <c r="H5" s="119"/>
    </row>
    <row r="6" spans="1:8">
      <c r="A6" s="120"/>
      <c r="B6" s="121"/>
      <c r="C6" s="122"/>
      <c r="D6" s="123">
        <v>16885</v>
      </c>
      <c r="E6" s="124"/>
      <c r="F6" s="125">
        <v>22742</v>
      </c>
      <c r="G6" s="126"/>
      <c r="H6" s="127"/>
    </row>
    <row r="7" spans="1:8">
      <c r="A7" s="108" t="s">
        <v>519</v>
      </c>
      <c r="B7" s="113"/>
      <c r="C7" s="114"/>
      <c r="D7" s="115">
        <v>46980</v>
      </c>
      <c r="E7" s="116"/>
      <c r="F7" s="117">
        <v>47677</v>
      </c>
      <c r="G7" s="118"/>
      <c r="H7" s="119"/>
    </row>
    <row r="8" spans="1:8">
      <c r="A8" s="120"/>
      <c r="B8" s="121"/>
      <c r="C8" s="122"/>
      <c r="D8" s="123">
        <v>19955</v>
      </c>
      <c r="E8" s="124"/>
      <c r="F8" s="125">
        <v>23360</v>
      </c>
      <c r="G8" s="126"/>
      <c r="H8" s="127"/>
    </row>
    <row r="9" spans="1:8">
      <c r="A9" s="108" t="s">
        <v>520</v>
      </c>
      <c r="B9" s="113"/>
      <c r="C9" s="114"/>
      <c r="D9" s="115">
        <v>55682</v>
      </c>
      <c r="E9" s="116"/>
      <c r="F9" s="117">
        <v>51613</v>
      </c>
      <c r="G9" s="118"/>
      <c r="H9" s="119"/>
    </row>
    <row r="10" spans="1:8">
      <c r="A10" s="120"/>
      <c r="B10" s="121"/>
      <c r="C10" s="122"/>
      <c r="D10" s="123">
        <v>23142</v>
      </c>
      <c r="E10" s="124"/>
      <c r="F10" s="125">
        <v>25872</v>
      </c>
      <c r="G10" s="126"/>
      <c r="H10" s="127"/>
    </row>
    <row r="11" spans="1:8">
      <c r="A11" s="108" t="s">
        <v>521</v>
      </c>
      <c r="B11" s="113"/>
      <c r="C11" s="114"/>
      <c r="D11" s="115">
        <v>40673</v>
      </c>
      <c r="E11" s="116"/>
      <c r="F11" s="117">
        <v>50880</v>
      </c>
      <c r="G11" s="118"/>
      <c r="H11" s="119"/>
    </row>
    <row r="12" spans="1:8">
      <c r="A12" s="120"/>
      <c r="B12" s="121"/>
      <c r="C12" s="128"/>
      <c r="D12" s="123">
        <v>22058</v>
      </c>
      <c r="E12" s="124"/>
      <c r="F12" s="125">
        <v>27819</v>
      </c>
      <c r="G12" s="126"/>
      <c r="H12" s="127"/>
    </row>
    <row r="13" spans="1:8">
      <c r="A13" s="108"/>
      <c r="B13" s="113"/>
      <c r="C13" s="129"/>
      <c r="D13" s="130">
        <v>44571</v>
      </c>
      <c r="E13" s="131"/>
      <c r="F13" s="132">
        <v>47147</v>
      </c>
      <c r="G13" s="133"/>
      <c r="H13" s="119"/>
    </row>
    <row r="14" spans="1:8">
      <c r="A14" s="120"/>
      <c r="B14" s="121"/>
      <c r="C14" s="122"/>
      <c r="D14" s="123">
        <v>19951</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10.4</v>
      </c>
      <c r="C19" s="134">
        <f>ROUND(VALUE(SUBSTITUTE(実質収支比率等に係る経年分析!G$48,"▲","-")),2)</f>
        <v>10.57</v>
      </c>
      <c r="D19" s="134">
        <f>ROUND(VALUE(SUBSTITUTE(実質収支比率等に係る経年分析!H$48,"▲","-")),2)</f>
        <v>10.7</v>
      </c>
      <c r="E19" s="134">
        <f>ROUND(VALUE(SUBSTITUTE(実質収支比率等に係る経年分析!I$48,"▲","-")),2)</f>
        <v>8.7799999999999994</v>
      </c>
      <c r="F19" s="134">
        <f>ROUND(VALUE(SUBSTITUTE(実質収支比率等に係る経年分析!J$48,"▲","-")),2)</f>
        <v>9</v>
      </c>
    </row>
    <row r="20" spans="1:11">
      <c r="A20" s="134" t="s">
        <v>43</v>
      </c>
      <c r="B20" s="134">
        <f>ROUND(VALUE(SUBSTITUTE(実質収支比率等に係る経年分析!F$47,"▲","-")),2)</f>
        <v>16.11</v>
      </c>
      <c r="C20" s="134">
        <f>ROUND(VALUE(SUBSTITUTE(実質収支比率等に係る経年分析!G$47,"▲","-")),2)</f>
        <v>18.86</v>
      </c>
      <c r="D20" s="134">
        <f>ROUND(VALUE(SUBSTITUTE(実質収支比率等に係る経年分析!H$47,"▲","-")),2)</f>
        <v>17.5</v>
      </c>
      <c r="E20" s="134">
        <f>ROUND(VALUE(SUBSTITUTE(実質収支比率等に係る経年分析!I$47,"▲","-")),2)</f>
        <v>17.62</v>
      </c>
      <c r="F20" s="134">
        <f>ROUND(VALUE(SUBSTITUTE(実質収支比率等に係る経年分析!J$47,"▲","-")),2)</f>
        <v>17.170000000000002</v>
      </c>
    </row>
    <row r="21" spans="1:11">
      <c r="A21" s="134" t="s">
        <v>44</v>
      </c>
      <c r="B21" s="134">
        <f>IF(ISNUMBER(VALUE(SUBSTITUTE(実質収支比率等に係る経年分析!F$49,"▲","-"))),ROUND(VALUE(SUBSTITUTE(実質収支比率等に係る経年分析!F$49,"▲","-")),2),NA())</f>
        <v>2.37</v>
      </c>
      <c r="C21" s="134">
        <f>IF(ISNUMBER(VALUE(SUBSTITUTE(実質収支比率等に係る経年分析!G$49,"▲","-"))),ROUND(VALUE(SUBSTITUTE(実質収支比率等に係る経年分析!G$49,"▲","-")),2),NA())</f>
        <v>3.2</v>
      </c>
      <c r="D21" s="134">
        <f>IF(ISNUMBER(VALUE(SUBSTITUTE(実質収支比率等に係る経年分析!H$49,"▲","-"))),ROUND(VALUE(SUBSTITUTE(実質収支比率等に係る経年分析!H$49,"▲","-")),2),NA())</f>
        <v>-0.88</v>
      </c>
      <c r="E21" s="134">
        <f>IF(ISNUMBER(VALUE(SUBSTITUTE(実質収支比率等に係る経年分析!I$49,"▲","-"))),ROUND(VALUE(SUBSTITUTE(実質収支比率等に係る経年分析!I$49,"▲","-")),2),NA())</f>
        <v>-1.98</v>
      </c>
      <c r="F21" s="134">
        <f>IF(ISNUMBER(VALUE(SUBSTITUTE(実質収支比率等に係る経年分析!J$49,"▲","-"))),ROUND(VALUE(SUBSTITUTE(実質収支比率等に係る経年分析!J$49,"▲","-")),2),NA())</f>
        <v>-0.42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0.28000000000000003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0.28999999999999998</v>
      </c>
    </row>
    <row r="30" spans="1:11">
      <c r="A30" s="135" t="str">
        <f>IF(連結実質赤字比率に係る赤字・黒字の構成分析!C$40="",NA(),連結実質赤字比率に係る赤字・黒字の構成分析!C$40)</f>
        <v>中央卸売市場事業会計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0.61</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2.79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0.56000000000000005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0.77</v>
      </c>
    </row>
    <row r="32" spans="1:11">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1.75</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2.35</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3.51</v>
      </c>
    </row>
    <row r="35" spans="1:16">
      <c r="A35" s="135" t="str">
        <f>IF(連結実質赤字比率に係る赤字・黒字の構成分析!C$35="",NA(),連結実質赤字比率に係る赤字・黒字の構成分析!C$35)</f>
        <v>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8.5500000000000007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13747</v>
      </c>
      <c r="E42" s="136"/>
      <c r="F42" s="136"/>
      <c r="G42" s="136">
        <f>'実質公債費比率（分子）の構造'!L$52</f>
        <v>13158</v>
      </c>
      <c r="H42" s="136"/>
      <c r="I42" s="136"/>
      <c r="J42" s="136">
        <f>'実質公債費比率（分子）の構造'!M$52</f>
        <v>12726</v>
      </c>
      <c r="K42" s="136"/>
      <c r="L42" s="136"/>
      <c r="M42" s="136">
        <f>'実質公債費比率（分子）の構造'!N$52</f>
        <v>13147</v>
      </c>
      <c r="N42" s="136"/>
      <c r="O42" s="136"/>
      <c r="P42" s="136">
        <f>'実質公債費比率（分子）の構造'!O$52</f>
        <v>12393</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0</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2686</v>
      </c>
      <c r="C46" s="136"/>
      <c r="D46" s="136"/>
      <c r="E46" s="136">
        <f>'実質公債費比率（分子）の構造'!L$48</f>
        <v>2710</v>
      </c>
      <c r="F46" s="136"/>
      <c r="G46" s="136"/>
      <c r="H46" s="136">
        <f>'実質公債費比率（分子）の構造'!M$48</f>
        <v>2861</v>
      </c>
      <c r="I46" s="136"/>
      <c r="J46" s="136"/>
      <c r="K46" s="136">
        <f>'実質公債費比率（分子）の構造'!N$48</f>
        <v>2837</v>
      </c>
      <c r="L46" s="136"/>
      <c r="M46" s="136"/>
      <c r="N46" s="136">
        <f>'実質公債費比率（分子）の構造'!O$48</f>
        <v>2908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14127</v>
      </c>
      <c r="C49" s="136"/>
      <c r="D49" s="136"/>
      <c r="E49" s="136">
        <f>'実質公債費比率（分子）の構造'!L$45</f>
        <v>13504</v>
      </c>
      <c r="F49" s="136"/>
      <c r="G49" s="136"/>
      <c r="H49" s="136">
        <f>'実質公債費比率（分子）の構造'!M$45</f>
        <v>13036</v>
      </c>
      <c r="I49" s="136"/>
      <c r="J49" s="136"/>
      <c r="K49" s="136">
        <f>'実質公債費比率（分子）の構造'!N$45</f>
        <v>13911</v>
      </c>
      <c r="L49" s="136"/>
      <c r="M49" s="136"/>
      <c r="N49" s="136">
        <f>'実質公債費比率（分子）の構造'!O$45</f>
        <v>12769</v>
      </c>
      <c r="O49" s="136"/>
      <c r="P49" s="136"/>
    </row>
    <row r="50" spans="1:16">
      <c r="A50" s="136" t="s">
        <v>59</v>
      </c>
      <c r="B50" s="136" t="e">
        <f>NA()</f>
        <v>#N/A</v>
      </c>
      <c r="C50" s="136">
        <f>IF(ISNUMBER('実質公債費比率（分子）の構造'!K$53),'実質公債費比率（分子）の構造'!K$53,NA())</f>
        <v>3067</v>
      </c>
      <c r="D50" s="136" t="e">
        <f>NA()</f>
        <v>#N/A</v>
      </c>
      <c r="E50" s="136" t="e">
        <f>NA()</f>
        <v>#N/A</v>
      </c>
      <c r="F50" s="136">
        <f>IF(ISNUMBER('実質公債費比率（分子）の構造'!L$53),'実質公債費比率（分子）の構造'!L$53,NA())</f>
        <v>3057</v>
      </c>
      <c r="G50" s="136" t="e">
        <f>NA()</f>
        <v>#N/A</v>
      </c>
      <c r="H50" s="136" t="e">
        <f>NA()</f>
        <v>#N/A</v>
      </c>
      <c r="I50" s="136">
        <f>IF(ISNUMBER('実質公債費比率（分子）の構造'!M$53),'実質公債費比率（分子）の構造'!M$53,NA())</f>
        <v>3172</v>
      </c>
      <c r="J50" s="136" t="e">
        <f>NA()</f>
        <v>#N/A</v>
      </c>
      <c r="K50" s="136" t="e">
        <f>NA()</f>
        <v>#N/A</v>
      </c>
      <c r="L50" s="136">
        <f>IF(ISNUMBER('実質公債費比率（分子）の構造'!N$53),'実質公債費比率（分子）の構造'!N$53,NA())</f>
        <v>3602</v>
      </c>
      <c r="M50" s="136" t="e">
        <f>NA()</f>
        <v>#N/A</v>
      </c>
      <c r="N50" s="136" t="e">
        <f>NA()</f>
        <v>#N/A</v>
      </c>
      <c r="O50" s="136">
        <f>IF(ISNUMBER('実質公債費比率（分子）の構造'!O$53),'実質公債費比率（分子）の構造'!O$53,NA())</f>
        <v>3285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116256</v>
      </c>
      <c r="E56" s="135"/>
      <c r="F56" s="135"/>
      <c r="G56" s="135">
        <f>'将来負担比率（分子）の構造'!J$51</f>
        <v>118793</v>
      </c>
      <c r="H56" s="135"/>
      <c r="I56" s="135"/>
      <c r="J56" s="135">
        <f>'将来負担比率（分子）の構造'!K$51</f>
        <v>122404</v>
      </c>
      <c r="K56" s="135"/>
      <c r="L56" s="135"/>
      <c r="M56" s="135">
        <f>'将来負担比率（分子）の構造'!L$51</f>
        <v>126235</v>
      </c>
      <c r="N56" s="135"/>
      <c r="O56" s="135"/>
      <c r="P56" s="135">
        <f>'将来負担比率（分子）の構造'!M$51</f>
        <v>127113</v>
      </c>
    </row>
    <row r="57" spans="1:16">
      <c r="A57" s="135" t="s">
        <v>35</v>
      </c>
      <c r="B57" s="135"/>
      <c r="C57" s="135"/>
      <c r="D57" s="135">
        <f>'将来負担比率（分子）の構造'!I$50</f>
        <v>35163</v>
      </c>
      <c r="E57" s="135"/>
      <c r="F57" s="135"/>
      <c r="G57" s="135">
        <f>'将来負担比率（分子）の構造'!J$50</f>
        <v>34712</v>
      </c>
      <c r="H57" s="135"/>
      <c r="I57" s="135"/>
      <c r="J57" s="135">
        <f>'将来負担比率（分子）の構造'!K$50</f>
        <v>32196</v>
      </c>
      <c r="K57" s="135"/>
      <c r="L57" s="135"/>
      <c r="M57" s="135">
        <f>'将来負担比率（分子）の構造'!L$50</f>
        <v>33522</v>
      </c>
      <c r="N57" s="135"/>
      <c r="O57" s="135"/>
      <c r="P57" s="135">
        <f>'将来負担比率（分子）の構造'!M$50</f>
        <v>34039</v>
      </c>
    </row>
    <row r="58" spans="1:16">
      <c r="A58" s="135" t="s">
        <v>34</v>
      </c>
      <c r="B58" s="135"/>
      <c r="C58" s="135"/>
      <c r="D58" s="135">
        <f>'将来負担比率（分子）の構造'!I$49</f>
        <v>35096</v>
      </c>
      <c r="E58" s="135"/>
      <c r="F58" s="135"/>
      <c r="G58" s="135">
        <f>'将来負担比率（分子）の構造'!J$49</f>
        <v>38242</v>
      </c>
      <c r="H58" s="135"/>
      <c r="I58" s="135"/>
      <c r="J58" s="135">
        <f>'将来負担比率（分子）の構造'!K$49</f>
        <v>38796</v>
      </c>
      <c r="K58" s="135"/>
      <c r="L58" s="135"/>
      <c r="M58" s="135">
        <f>'将来負担比率（分子）の構造'!L$49</f>
        <v>39810</v>
      </c>
      <c r="N58" s="135"/>
      <c r="O58" s="135"/>
      <c r="P58" s="135">
        <f>'将来負担比率（分子）の構造'!M$49</f>
        <v>40857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22067</v>
      </c>
      <c r="C62" s="135"/>
      <c r="D62" s="135"/>
      <c r="E62" s="135">
        <f>'将来負担比率（分子）の構造'!J$45</f>
        <v>21169</v>
      </c>
      <c r="F62" s="135"/>
      <c r="G62" s="135"/>
      <c r="H62" s="135">
        <f>'将来負担比率（分子）の構造'!K$45</f>
        <v>20121</v>
      </c>
      <c r="I62" s="135"/>
      <c r="J62" s="135"/>
      <c r="K62" s="135">
        <f>'将来負担比率（分子）の構造'!L$45</f>
        <v>18129</v>
      </c>
      <c r="L62" s="135"/>
      <c r="M62" s="135"/>
      <c r="N62" s="135">
        <f>'将来負担比率（分子）の構造'!M$45</f>
        <v>17568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125</v>
      </c>
      <c r="O63" s="135"/>
      <c r="P63" s="135"/>
    </row>
    <row r="64" spans="1:16">
      <c r="A64" s="135" t="s">
        <v>27</v>
      </c>
      <c r="B64" s="135">
        <f>'将来負担比率（分子）の構造'!I$43</f>
        <v>39714</v>
      </c>
      <c r="C64" s="135"/>
      <c r="D64" s="135"/>
      <c r="E64" s="135">
        <f>'将来負担比率（分子）の構造'!J$43</f>
        <v>38961</v>
      </c>
      <c r="F64" s="135"/>
      <c r="G64" s="135"/>
      <c r="H64" s="135">
        <f>'将来負担比率（分子）の構造'!K$43</f>
        <v>37562</v>
      </c>
      <c r="I64" s="135"/>
      <c r="J64" s="135"/>
      <c r="K64" s="135">
        <f>'将来負担比率（分子）の構造'!L$43</f>
        <v>34614</v>
      </c>
      <c r="L64" s="135"/>
      <c r="M64" s="135"/>
      <c r="N64" s="135">
        <f>'将来負担比率（分子）の構造'!M$43</f>
        <v>32060</v>
      </c>
      <c r="O64" s="135"/>
      <c r="P64" s="135"/>
    </row>
    <row r="65" spans="1:16">
      <c r="A65" s="135" t="s">
        <v>26</v>
      </c>
      <c r="B65" s="135">
        <f>'将来負担比率（分子）の構造'!I$42</f>
        <v>2367</v>
      </c>
      <c r="C65" s="135"/>
      <c r="D65" s="135"/>
      <c r="E65" s="135">
        <f>'将来負担比率（分子）の構造'!J$42</f>
        <v>2367</v>
      </c>
      <c r="F65" s="135"/>
      <c r="G65" s="135"/>
      <c r="H65" s="135">
        <f>'将来負担比率（分子）の構造'!K$42</f>
        <v>2039</v>
      </c>
      <c r="I65" s="135"/>
      <c r="J65" s="135"/>
      <c r="K65" s="135">
        <f>'将来負担比率（分子）の構造'!L$42</f>
        <v>2306</v>
      </c>
      <c r="L65" s="135"/>
      <c r="M65" s="135"/>
      <c r="N65" s="135">
        <f>'将来負担比率（分子）の構造'!M$42</f>
        <v>2307</v>
      </c>
      <c r="O65" s="135"/>
      <c r="P65" s="135"/>
    </row>
    <row r="66" spans="1:16">
      <c r="A66" s="135" t="s">
        <v>25</v>
      </c>
      <c r="B66" s="135">
        <f>'将来負担比率（分子）の構造'!I$41</f>
        <v>134480</v>
      </c>
      <c r="C66" s="135"/>
      <c r="D66" s="135"/>
      <c r="E66" s="135">
        <f>'将来負担比率（分子）の構造'!J$41</f>
        <v>133697</v>
      </c>
      <c r="F66" s="135"/>
      <c r="G66" s="135"/>
      <c r="H66" s="135">
        <f>'将来負担比率（分子）の構造'!K$41</f>
        <v>134465</v>
      </c>
      <c r="I66" s="135"/>
      <c r="J66" s="135"/>
      <c r="K66" s="135">
        <f>'将来負担比率（分子）の構造'!L$41</f>
        <v>135849</v>
      </c>
      <c r="L66" s="135"/>
      <c r="M66" s="135"/>
      <c r="N66" s="135">
        <f>'将来負担比率（分子）の構造'!M$41</f>
        <v>134011</v>
      </c>
      <c r="O66" s="135"/>
      <c r="P66" s="135"/>
    </row>
    <row r="67" spans="1:16">
      <c r="A67" s="135" t="s">
        <v>63</v>
      </c>
      <c r="B67" s="135" t="e">
        <f>NA()</f>
        <v>#N/A</v>
      </c>
      <c r="C67" s="135">
        <f>IF(ISNUMBER('将来負担比率（分子）の構造'!I$52), IF('将来負担比率（分子）の構造'!I$52 &lt; 0, 0, '将来負担比率（分子）の構造'!I$52), NA())</f>
        <v>12112</v>
      </c>
      <c r="D67" s="135" t="e">
        <f>NA()</f>
        <v>#N/A</v>
      </c>
      <c r="E67" s="135" t="e">
        <f>NA()</f>
        <v>#N/A</v>
      </c>
      <c r="F67" s="135">
        <f>IF(ISNUMBER('将来負担比率（分子）の構造'!J$52), IF('将来負担比率（分子）の構造'!J$52 &lt; 0, 0, '将来負担比率（分子）の構造'!J$52), NA())</f>
        <v>4448</v>
      </c>
      <c r="G67" s="135" t="e">
        <f>NA()</f>
        <v>#N/A</v>
      </c>
      <c r="H67" s="135" t="e">
        <f>NA()</f>
        <v>#N/A</v>
      </c>
      <c r="I67" s="135">
        <f>IF(ISNUMBER('将来負担比率（分子）の構造'!K$52), IF('将来負担比率（分子）の構造'!K$52 &lt; 0, 0, '将来負担比率（分子）の構造'!K$52), NA())</f>
        <v>791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65706774</v>
      </c>
      <c r="S5" s="669"/>
      <c r="T5" s="669"/>
      <c r="U5" s="669"/>
      <c r="V5" s="669"/>
      <c r="W5" s="669"/>
      <c r="X5" s="669"/>
      <c r="Y5" s="716"/>
      <c r="Z5" s="729">
        <v>41.1</v>
      </c>
      <c r="AA5" s="729"/>
      <c r="AB5" s="729"/>
      <c r="AC5" s="729"/>
      <c r="AD5" s="730">
        <v>60352177</v>
      </c>
      <c r="AE5" s="730"/>
      <c r="AF5" s="730"/>
      <c r="AG5" s="730"/>
      <c r="AH5" s="730"/>
      <c r="AI5" s="730"/>
      <c r="AJ5" s="730"/>
      <c r="AK5" s="730"/>
      <c r="AL5" s="717">
        <v>73.5</v>
      </c>
      <c r="AM5" s="686"/>
      <c r="AN5" s="686"/>
      <c r="AO5" s="718"/>
      <c r="AP5" s="705" t="s">
        <v>207</v>
      </c>
      <c r="AQ5" s="706"/>
      <c r="AR5" s="706"/>
      <c r="AS5" s="706"/>
      <c r="AT5" s="706"/>
      <c r="AU5" s="706"/>
      <c r="AV5" s="706"/>
      <c r="AW5" s="706"/>
      <c r="AX5" s="706"/>
      <c r="AY5" s="706"/>
      <c r="AZ5" s="706"/>
      <c r="BA5" s="706"/>
      <c r="BB5" s="706"/>
      <c r="BC5" s="706"/>
      <c r="BD5" s="706"/>
      <c r="BE5" s="706"/>
      <c r="BF5" s="707"/>
      <c r="BG5" s="618">
        <v>58757956</v>
      </c>
      <c r="BH5" s="619"/>
      <c r="BI5" s="619"/>
      <c r="BJ5" s="619"/>
      <c r="BK5" s="619"/>
      <c r="BL5" s="619"/>
      <c r="BM5" s="619"/>
      <c r="BN5" s="620"/>
      <c r="BO5" s="671">
        <v>89.4</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1066770</v>
      </c>
      <c r="S6" s="619"/>
      <c r="T6" s="619"/>
      <c r="U6" s="619"/>
      <c r="V6" s="619"/>
      <c r="W6" s="619"/>
      <c r="X6" s="619"/>
      <c r="Y6" s="620"/>
      <c r="Z6" s="671">
        <v>0.7</v>
      </c>
      <c r="AA6" s="671"/>
      <c r="AB6" s="671"/>
      <c r="AC6" s="671"/>
      <c r="AD6" s="672">
        <v>1066770</v>
      </c>
      <c r="AE6" s="672"/>
      <c r="AF6" s="672"/>
      <c r="AG6" s="672"/>
      <c r="AH6" s="672"/>
      <c r="AI6" s="672"/>
      <c r="AJ6" s="672"/>
      <c r="AK6" s="672"/>
      <c r="AL6" s="641">
        <v>1.3</v>
      </c>
      <c r="AM6" s="673"/>
      <c r="AN6" s="673"/>
      <c r="AO6" s="674"/>
      <c r="AP6" s="615" t="s">
        <v>213</v>
      </c>
      <c r="AQ6" s="616"/>
      <c r="AR6" s="616"/>
      <c r="AS6" s="616"/>
      <c r="AT6" s="616"/>
      <c r="AU6" s="616"/>
      <c r="AV6" s="616"/>
      <c r="AW6" s="616"/>
      <c r="AX6" s="616"/>
      <c r="AY6" s="616"/>
      <c r="AZ6" s="616"/>
      <c r="BA6" s="616"/>
      <c r="BB6" s="616"/>
      <c r="BC6" s="616"/>
      <c r="BD6" s="616"/>
      <c r="BE6" s="616"/>
      <c r="BF6" s="617"/>
      <c r="BG6" s="618">
        <v>58757956</v>
      </c>
      <c r="BH6" s="619"/>
      <c r="BI6" s="619"/>
      <c r="BJ6" s="619"/>
      <c r="BK6" s="619"/>
      <c r="BL6" s="619"/>
      <c r="BM6" s="619"/>
      <c r="BN6" s="620"/>
      <c r="BO6" s="671">
        <v>89.4</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863453</v>
      </c>
      <c r="CS6" s="619"/>
      <c r="CT6" s="619"/>
      <c r="CU6" s="619"/>
      <c r="CV6" s="619"/>
      <c r="CW6" s="619"/>
      <c r="CX6" s="619"/>
      <c r="CY6" s="620"/>
      <c r="CZ6" s="671">
        <v>0.6</v>
      </c>
      <c r="DA6" s="671"/>
      <c r="DB6" s="671"/>
      <c r="DC6" s="671"/>
      <c r="DD6" s="624" t="s">
        <v>208</v>
      </c>
      <c r="DE6" s="619"/>
      <c r="DF6" s="619"/>
      <c r="DG6" s="619"/>
      <c r="DH6" s="619"/>
      <c r="DI6" s="619"/>
      <c r="DJ6" s="619"/>
      <c r="DK6" s="619"/>
      <c r="DL6" s="619"/>
      <c r="DM6" s="619"/>
      <c r="DN6" s="619"/>
      <c r="DO6" s="619"/>
      <c r="DP6" s="620"/>
      <c r="DQ6" s="624">
        <v>863377</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132827</v>
      </c>
      <c r="S7" s="619"/>
      <c r="T7" s="619"/>
      <c r="U7" s="619"/>
      <c r="V7" s="619"/>
      <c r="W7" s="619"/>
      <c r="X7" s="619"/>
      <c r="Y7" s="620"/>
      <c r="Z7" s="671">
        <v>0.1</v>
      </c>
      <c r="AA7" s="671"/>
      <c r="AB7" s="671"/>
      <c r="AC7" s="671"/>
      <c r="AD7" s="672">
        <v>132827</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29754852</v>
      </c>
      <c r="BH7" s="619"/>
      <c r="BI7" s="619"/>
      <c r="BJ7" s="619"/>
      <c r="BK7" s="619"/>
      <c r="BL7" s="619"/>
      <c r="BM7" s="619"/>
      <c r="BN7" s="620"/>
      <c r="BO7" s="671">
        <v>45.3</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14221600</v>
      </c>
      <c r="CS7" s="619"/>
      <c r="CT7" s="619"/>
      <c r="CU7" s="619"/>
      <c r="CV7" s="619"/>
      <c r="CW7" s="619"/>
      <c r="CX7" s="619"/>
      <c r="CY7" s="620"/>
      <c r="CZ7" s="671">
        <v>9.4</v>
      </c>
      <c r="DA7" s="671"/>
      <c r="DB7" s="671"/>
      <c r="DC7" s="671"/>
      <c r="DD7" s="624">
        <v>987534</v>
      </c>
      <c r="DE7" s="619"/>
      <c r="DF7" s="619"/>
      <c r="DG7" s="619"/>
      <c r="DH7" s="619"/>
      <c r="DI7" s="619"/>
      <c r="DJ7" s="619"/>
      <c r="DK7" s="619"/>
      <c r="DL7" s="619"/>
      <c r="DM7" s="619"/>
      <c r="DN7" s="619"/>
      <c r="DO7" s="619"/>
      <c r="DP7" s="620"/>
      <c r="DQ7" s="624">
        <v>12035266</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383014</v>
      </c>
      <c r="S8" s="619"/>
      <c r="T8" s="619"/>
      <c r="U8" s="619"/>
      <c r="V8" s="619"/>
      <c r="W8" s="619"/>
      <c r="X8" s="619"/>
      <c r="Y8" s="620"/>
      <c r="Z8" s="671">
        <v>0.2</v>
      </c>
      <c r="AA8" s="671"/>
      <c r="AB8" s="671"/>
      <c r="AC8" s="671"/>
      <c r="AD8" s="672">
        <v>383014</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681097</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56848431</v>
      </c>
      <c r="CS8" s="619"/>
      <c r="CT8" s="619"/>
      <c r="CU8" s="619"/>
      <c r="CV8" s="619"/>
      <c r="CW8" s="619"/>
      <c r="CX8" s="619"/>
      <c r="CY8" s="620"/>
      <c r="CZ8" s="671">
        <v>37.5</v>
      </c>
      <c r="DA8" s="671"/>
      <c r="DB8" s="671"/>
      <c r="DC8" s="671"/>
      <c r="DD8" s="624">
        <v>639785</v>
      </c>
      <c r="DE8" s="619"/>
      <c r="DF8" s="619"/>
      <c r="DG8" s="619"/>
      <c r="DH8" s="619"/>
      <c r="DI8" s="619"/>
      <c r="DJ8" s="619"/>
      <c r="DK8" s="619"/>
      <c r="DL8" s="619"/>
      <c r="DM8" s="619"/>
      <c r="DN8" s="619"/>
      <c r="DO8" s="619"/>
      <c r="DP8" s="620"/>
      <c r="DQ8" s="624">
        <v>27158898</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377786</v>
      </c>
      <c r="S9" s="619"/>
      <c r="T9" s="619"/>
      <c r="U9" s="619"/>
      <c r="V9" s="619"/>
      <c r="W9" s="619"/>
      <c r="X9" s="619"/>
      <c r="Y9" s="620"/>
      <c r="Z9" s="671">
        <v>0.2</v>
      </c>
      <c r="AA9" s="671"/>
      <c r="AB9" s="671"/>
      <c r="AC9" s="671"/>
      <c r="AD9" s="672">
        <v>377786</v>
      </c>
      <c r="AE9" s="672"/>
      <c r="AF9" s="672"/>
      <c r="AG9" s="672"/>
      <c r="AH9" s="672"/>
      <c r="AI9" s="672"/>
      <c r="AJ9" s="672"/>
      <c r="AK9" s="672"/>
      <c r="AL9" s="641">
        <v>0.5</v>
      </c>
      <c r="AM9" s="673"/>
      <c r="AN9" s="673"/>
      <c r="AO9" s="674"/>
      <c r="AP9" s="615" t="s">
        <v>222</v>
      </c>
      <c r="AQ9" s="616"/>
      <c r="AR9" s="616"/>
      <c r="AS9" s="616"/>
      <c r="AT9" s="616"/>
      <c r="AU9" s="616"/>
      <c r="AV9" s="616"/>
      <c r="AW9" s="616"/>
      <c r="AX9" s="616"/>
      <c r="AY9" s="616"/>
      <c r="AZ9" s="616"/>
      <c r="BA9" s="616"/>
      <c r="BB9" s="616"/>
      <c r="BC9" s="616"/>
      <c r="BD9" s="616"/>
      <c r="BE9" s="616"/>
      <c r="BF9" s="617"/>
      <c r="BG9" s="618">
        <v>22653210</v>
      </c>
      <c r="BH9" s="619"/>
      <c r="BI9" s="619"/>
      <c r="BJ9" s="619"/>
      <c r="BK9" s="619"/>
      <c r="BL9" s="619"/>
      <c r="BM9" s="619"/>
      <c r="BN9" s="620"/>
      <c r="BO9" s="671">
        <v>34.5</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13340852</v>
      </c>
      <c r="CS9" s="619"/>
      <c r="CT9" s="619"/>
      <c r="CU9" s="619"/>
      <c r="CV9" s="619"/>
      <c r="CW9" s="619"/>
      <c r="CX9" s="619"/>
      <c r="CY9" s="620"/>
      <c r="CZ9" s="671">
        <v>8.8000000000000007</v>
      </c>
      <c r="DA9" s="671"/>
      <c r="DB9" s="671"/>
      <c r="DC9" s="671"/>
      <c r="DD9" s="624">
        <v>1801184</v>
      </c>
      <c r="DE9" s="619"/>
      <c r="DF9" s="619"/>
      <c r="DG9" s="619"/>
      <c r="DH9" s="619"/>
      <c r="DI9" s="619"/>
      <c r="DJ9" s="619"/>
      <c r="DK9" s="619"/>
      <c r="DL9" s="619"/>
      <c r="DM9" s="619"/>
      <c r="DN9" s="619"/>
      <c r="DO9" s="619"/>
      <c r="DP9" s="620"/>
      <c r="DQ9" s="624">
        <v>11197705</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7948617</v>
      </c>
      <c r="S10" s="619"/>
      <c r="T10" s="619"/>
      <c r="U10" s="619"/>
      <c r="V10" s="619"/>
      <c r="W10" s="619"/>
      <c r="X10" s="619"/>
      <c r="Y10" s="620"/>
      <c r="Z10" s="671">
        <v>5</v>
      </c>
      <c r="AA10" s="671"/>
      <c r="AB10" s="671"/>
      <c r="AC10" s="671"/>
      <c r="AD10" s="672">
        <v>7948617</v>
      </c>
      <c r="AE10" s="672"/>
      <c r="AF10" s="672"/>
      <c r="AG10" s="672"/>
      <c r="AH10" s="672"/>
      <c r="AI10" s="672"/>
      <c r="AJ10" s="672"/>
      <c r="AK10" s="672"/>
      <c r="AL10" s="641">
        <v>9.6999999999999993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1317717</v>
      </c>
      <c r="BH10" s="619"/>
      <c r="BI10" s="619"/>
      <c r="BJ10" s="619"/>
      <c r="BK10" s="619"/>
      <c r="BL10" s="619"/>
      <c r="BM10" s="619"/>
      <c r="BN10" s="620"/>
      <c r="BO10" s="671">
        <v>2</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73318</v>
      </c>
      <c r="CS10" s="619"/>
      <c r="CT10" s="619"/>
      <c r="CU10" s="619"/>
      <c r="CV10" s="619"/>
      <c r="CW10" s="619"/>
      <c r="CX10" s="619"/>
      <c r="CY10" s="620"/>
      <c r="CZ10" s="671">
        <v>0</v>
      </c>
      <c r="DA10" s="671"/>
      <c r="DB10" s="671"/>
      <c r="DC10" s="671"/>
      <c r="DD10" s="624">
        <v>3910</v>
      </c>
      <c r="DE10" s="619"/>
      <c r="DF10" s="619"/>
      <c r="DG10" s="619"/>
      <c r="DH10" s="619"/>
      <c r="DI10" s="619"/>
      <c r="DJ10" s="619"/>
      <c r="DK10" s="619"/>
      <c r="DL10" s="619"/>
      <c r="DM10" s="619"/>
      <c r="DN10" s="619"/>
      <c r="DO10" s="619"/>
      <c r="DP10" s="620"/>
      <c r="DQ10" s="624">
        <v>61512</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18682</v>
      </c>
      <c r="S11" s="619"/>
      <c r="T11" s="619"/>
      <c r="U11" s="619"/>
      <c r="V11" s="619"/>
      <c r="W11" s="619"/>
      <c r="X11" s="619"/>
      <c r="Y11" s="620"/>
      <c r="Z11" s="671">
        <v>0</v>
      </c>
      <c r="AA11" s="671"/>
      <c r="AB11" s="671"/>
      <c r="AC11" s="671"/>
      <c r="AD11" s="672">
        <v>18682</v>
      </c>
      <c r="AE11" s="672"/>
      <c r="AF11" s="672"/>
      <c r="AG11" s="672"/>
      <c r="AH11" s="672"/>
      <c r="AI11" s="672"/>
      <c r="AJ11" s="672"/>
      <c r="AK11" s="672"/>
      <c r="AL11" s="641">
        <v>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5102828</v>
      </c>
      <c r="BH11" s="619"/>
      <c r="BI11" s="619"/>
      <c r="BJ11" s="619"/>
      <c r="BK11" s="619"/>
      <c r="BL11" s="619"/>
      <c r="BM11" s="619"/>
      <c r="BN11" s="620"/>
      <c r="BO11" s="671">
        <v>7.8</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1090572</v>
      </c>
      <c r="CS11" s="619"/>
      <c r="CT11" s="619"/>
      <c r="CU11" s="619"/>
      <c r="CV11" s="619"/>
      <c r="CW11" s="619"/>
      <c r="CX11" s="619"/>
      <c r="CY11" s="620"/>
      <c r="CZ11" s="671">
        <v>0.7</v>
      </c>
      <c r="DA11" s="671"/>
      <c r="DB11" s="671"/>
      <c r="DC11" s="671"/>
      <c r="DD11" s="624">
        <v>408254</v>
      </c>
      <c r="DE11" s="619"/>
      <c r="DF11" s="619"/>
      <c r="DG11" s="619"/>
      <c r="DH11" s="619"/>
      <c r="DI11" s="619"/>
      <c r="DJ11" s="619"/>
      <c r="DK11" s="619"/>
      <c r="DL11" s="619"/>
      <c r="DM11" s="619"/>
      <c r="DN11" s="619"/>
      <c r="DO11" s="619"/>
      <c r="DP11" s="620"/>
      <c r="DQ11" s="624">
        <v>827643</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25529027</v>
      </c>
      <c r="BH12" s="619"/>
      <c r="BI12" s="619"/>
      <c r="BJ12" s="619"/>
      <c r="BK12" s="619"/>
      <c r="BL12" s="619"/>
      <c r="BM12" s="619"/>
      <c r="BN12" s="620"/>
      <c r="BO12" s="671">
        <v>38.9</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12190178</v>
      </c>
      <c r="CS12" s="619"/>
      <c r="CT12" s="619"/>
      <c r="CU12" s="619"/>
      <c r="CV12" s="619"/>
      <c r="CW12" s="619"/>
      <c r="CX12" s="619"/>
      <c r="CY12" s="620"/>
      <c r="CZ12" s="671">
        <v>8</v>
      </c>
      <c r="DA12" s="671"/>
      <c r="DB12" s="671"/>
      <c r="DC12" s="671"/>
      <c r="DD12" s="624">
        <v>144773</v>
      </c>
      <c r="DE12" s="619"/>
      <c r="DF12" s="619"/>
      <c r="DG12" s="619"/>
      <c r="DH12" s="619"/>
      <c r="DI12" s="619"/>
      <c r="DJ12" s="619"/>
      <c r="DK12" s="619"/>
      <c r="DL12" s="619"/>
      <c r="DM12" s="619"/>
      <c r="DN12" s="619"/>
      <c r="DO12" s="619"/>
      <c r="DP12" s="620"/>
      <c r="DQ12" s="624">
        <v>2535507</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234176</v>
      </c>
      <c r="S13" s="619"/>
      <c r="T13" s="619"/>
      <c r="U13" s="619"/>
      <c r="V13" s="619"/>
      <c r="W13" s="619"/>
      <c r="X13" s="619"/>
      <c r="Y13" s="620"/>
      <c r="Z13" s="671">
        <v>0.1</v>
      </c>
      <c r="AA13" s="671"/>
      <c r="AB13" s="671"/>
      <c r="AC13" s="671"/>
      <c r="AD13" s="672">
        <v>234176</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25468180</v>
      </c>
      <c r="BH13" s="619"/>
      <c r="BI13" s="619"/>
      <c r="BJ13" s="619"/>
      <c r="BK13" s="619"/>
      <c r="BL13" s="619"/>
      <c r="BM13" s="619"/>
      <c r="BN13" s="620"/>
      <c r="BO13" s="671">
        <v>38.799999999999997</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15115333</v>
      </c>
      <c r="CS13" s="619"/>
      <c r="CT13" s="619"/>
      <c r="CU13" s="619"/>
      <c r="CV13" s="619"/>
      <c r="CW13" s="619"/>
      <c r="CX13" s="619"/>
      <c r="CY13" s="620"/>
      <c r="CZ13" s="671">
        <v>10</v>
      </c>
      <c r="DA13" s="671"/>
      <c r="DB13" s="671"/>
      <c r="DC13" s="671"/>
      <c r="DD13" s="624">
        <v>8011173</v>
      </c>
      <c r="DE13" s="619"/>
      <c r="DF13" s="619"/>
      <c r="DG13" s="619"/>
      <c r="DH13" s="619"/>
      <c r="DI13" s="619"/>
      <c r="DJ13" s="619"/>
      <c r="DK13" s="619"/>
      <c r="DL13" s="619"/>
      <c r="DM13" s="619"/>
      <c r="DN13" s="619"/>
      <c r="DO13" s="619"/>
      <c r="DP13" s="620"/>
      <c r="DQ13" s="624">
        <v>10163550</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646934</v>
      </c>
      <c r="BH14" s="619"/>
      <c r="BI14" s="619"/>
      <c r="BJ14" s="619"/>
      <c r="BK14" s="619"/>
      <c r="BL14" s="619"/>
      <c r="BM14" s="619"/>
      <c r="BN14" s="620"/>
      <c r="BO14" s="671">
        <v>1</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5967599</v>
      </c>
      <c r="CS14" s="619"/>
      <c r="CT14" s="619"/>
      <c r="CU14" s="619"/>
      <c r="CV14" s="619"/>
      <c r="CW14" s="619"/>
      <c r="CX14" s="619"/>
      <c r="CY14" s="620"/>
      <c r="CZ14" s="671">
        <v>3.9</v>
      </c>
      <c r="DA14" s="671"/>
      <c r="DB14" s="671"/>
      <c r="DC14" s="671"/>
      <c r="DD14" s="624">
        <v>1149882</v>
      </c>
      <c r="DE14" s="619"/>
      <c r="DF14" s="619"/>
      <c r="DG14" s="619"/>
      <c r="DH14" s="619"/>
      <c r="DI14" s="619"/>
      <c r="DJ14" s="619"/>
      <c r="DK14" s="619"/>
      <c r="DL14" s="619"/>
      <c r="DM14" s="619"/>
      <c r="DN14" s="619"/>
      <c r="DO14" s="619"/>
      <c r="DP14" s="620"/>
      <c r="DQ14" s="624">
        <v>4422597</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231032</v>
      </c>
      <c r="S15" s="619"/>
      <c r="T15" s="619"/>
      <c r="U15" s="619"/>
      <c r="V15" s="619"/>
      <c r="W15" s="619"/>
      <c r="X15" s="619"/>
      <c r="Y15" s="620"/>
      <c r="Z15" s="671">
        <v>0.1</v>
      </c>
      <c r="AA15" s="671"/>
      <c r="AB15" s="671"/>
      <c r="AC15" s="671"/>
      <c r="AD15" s="672">
        <v>231032</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2827143</v>
      </c>
      <c r="BH15" s="619"/>
      <c r="BI15" s="619"/>
      <c r="BJ15" s="619"/>
      <c r="BK15" s="619"/>
      <c r="BL15" s="619"/>
      <c r="BM15" s="619"/>
      <c r="BN15" s="620"/>
      <c r="BO15" s="671">
        <v>4.3</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19077368</v>
      </c>
      <c r="CS15" s="619"/>
      <c r="CT15" s="619"/>
      <c r="CU15" s="619"/>
      <c r="CV15" s="619"/>
      <c r="CW15" s="619"/>
      <c r="CX15" s="619"/>
      <c r="CY15" s="620"/>
      <c r="CZ15" s="671">
        <v>12.6</v>
      </c>
      <c r="DA15" s="671"/>
      <c r="DB15" s="671"/>
      <c r="DC15" s="671"/>
      <c r="DD15" s="624">
        <v>3691823</v>
      </c>
      <c r="DE15" s="619"/>
      <c r="DF15" s="619"/>
      <c r="DG15" s="619"/>
      <c r="DH15" s="619"/>
      <c r="DI15" s="619"/>
      <c r="DJ15" s="619"/>
      <c r="DK15" s="619"/>
      <c r="DL15" s="619"/>
      <c r="DM15" s="619"/>
      <c r="DN15" s="619"/>
      <c r="DO15" s="619"/>
      <c r="DP15" s="620"/>
      <c r="DQ15" s="624">
        <v>13942373</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11386742</v>
      </c>
      <c r="S16" s="619"/>
      <c r="T16" s="619"/>
      <c r="U16" s="619"/>
      <c r="V16" s="619"/>
      <c r="W16" s="619"/>
      <c r="X16" s="619"/>
      <c r="Y16" s="620"/>
      <c r="Z16" s="671">
        <v>7.1</v>
      </c>
      <c r="AA16" s="671"/>
      <c r="AB16" s="671"/>
      <c r="AC16" s="671"/>
      <c r="AD16" s="672">
        <v>10578239</v>
      </c>
      <c r="AE16" s="672"/>
      <c r="AF16" s="672"/>
      <c r="AG16" s="672"/>
      <c r="AH16" s="672"/>
      <c r="AI16" s="672"/>
      <c r="AJ16" s="672"/>
      <c r="AK16" s="672"/>
      <c r="AL16" s="641">
        <v>12.9</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25720</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290</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10578239</v>
      </c>
      <c r="S17" s="619"/>
      <c r="T17" s="619"/>
      <c r="U17" s="619"/>
      <c r="V17" s="619"/>
      <c r="W17" s="619"/>
      <c r="X17" s="619"/>
      <c r="Y17" s="620"/>
      <c r="Z17" s="671">
        <v>6.6</v>
      </c>
      <c r="AA17" s="671"/>
      <c r="AB17" s="671"/>
      <c r="AC17" s="671"/>
      <c r="AD17" s="672">
        <v>10578239</v>
      </c>
      <c r="AE17" s="672"/>
      <c r="AF17" s="672"/>
      <c r="AG17" s="672"/>
      <c r="AH17" s="672"/>
      <c r="AI17" s="672"/>
      <c r="AJ17" s="672"/>
      <c r="AK17" s="672"/>
      <c r="AL17" s="641">
        <v>12.9</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12770114</v>
      </c>
      <c r="CS17" s="619"/>
      <c r="CT17" s="619"/>
      <c r="CU17" s="619"/>
      <c r="CV17" s="619"/>
      <c r="CW17" s="619"/>
      <c r="CX17" s="619"/>
      <c r="CY17" s="620"/>
      <c r="CZ17" s="671">
        <v>8.4</v>
      </c>
      <c r="DA17" s="671"/>
      <c r="DB17" s="671"/>
      <c r="DC17" s="671"/>
      <c r="DD17" s="624" t="s">
        <v>109</v>
      </c>
      <c r="DE17" s="619"/>
      <c r="DF17" s="619"/>
      <c r="DG17" s="619"/>
      <c r="DH17" s="619"/>
      <c r="DI17" s="619"/>
      <c r="DJ17" s="619"/>
      <c r="DK17" s="619"/>
      <c r="DL17" s="619"/>
      <c r="DM17" s="619"/>
      <c r="DN17" s="619"/>
      <c r="DO17" s="619"/>
      <c r="DP17" s="620"/>
      <c r="DQ17" s="624">
        <v>12538426</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808502</v>
      </c>
      <c r="S18" s="619"/>
      <c r="T18" s="619"/>
      <c r="U18" s="619"/>
      <c r="V18" s="619"/>
      <c r="W18" s="619"/>
      <c r="X18" s="619"/>
      <c r="Y18" s="620"/>
      <c r="Z18" s="671">
        <v>0.5</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6948818</v>
      </c>
      <c r="BH19" s="619"/>
      <c r="BI19" s="619"/>
      <c r="BJ19" s="619"/>
      <c r="BK19" s="619"/>
      <c r="BL19" s="619"/>
      <c r="BM19" s="619"/>
      <c r="BN19" s="620"/>
      <c r="BO19" s="671">
        <v>10.6</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87486420</v>
      </c>
      <c r="S20" s="619"/>
      <c r="T20" s="619"/>
      <c r="U20" s="619"/>
      <c r="V20" s="619"/>
      <c r="W20" s="619"/>
      <c r="X20" s="619"/>
      <c r="Y20" s="620"/>
      <c r="Z20" s="671">
        <v>54.7</v>
      </c>
      <c r="AA20" s="671"/>
      <c r="AB20" s="671"/>
      <c r="AC20" s="671"/>
      <c r="AD20" s="672">
        <v>81323320</v>
      </c>
      <c r="AE20" s="672"/>
      <c r="AF20" s="672"/>
      <c r="AG20" s="672"/>
      <c r="AH20" s="672"/>
      <c r="AI20" s="672"/>
      <c r="AJ20" s="672"/>
      <c r="AK20" s="672"/>
      <c r="AL20" s="641">
        <v>99.1</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6948818</v>
      </c>
      <c r="BH20" s="619"/>
      <c r="BI20" s="619"/>
      <c r="BJ20" s="619"/>
      <c r="BK20" s="619"/>
      <c r="BL20" s="619"/>
      <c r="BM20" s="619"/>
      <c r="BN20" s="620"/>
      <c r="BO20" s="671">
        <v>10.6</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151584538</v>
      </c>
      <c r="CS20" s="619"/>
      <c r="CT20" s="619"/>
      <c r="CU20" s="619"/>
      <c r="CV20" s="619"/>
      <c r="CW20" s="619"/>
      <c r="CX20" s="619"/>
      <c r="CY20" s="620"/>
      <c r="CZ20" s="671">
        <v>100</v>
      </c>
      <c r="DA20" s="671"/>
      <c r="DB20" s="671"/>
      <c r="DC20" s="671"/>
      <c r="DD20" s="624">
        <v>16838318</v>
      </c>
      <c r="DE20" s="619"/>
      <c r="DF20" s="619"/>
      <c r="DG20" s="619"/>
      <c r="DH20" s="619"/>
      <c r="DI20" s="619"/>
      <c r="DJ20" s="619"/>
      <c r="DK20" s="619"/>
      <c r="DL20" s="619"/>
      <c r="DM20" s="619"/>
      <c r="DN20" s="619"/>
      <c r="DO20" s="619"/>
      <c r="DP20" s="620"/>
      <c r="DQ20" s="624">
        <v>95747144</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81123</v>
      </c>
      <c r="S21" s="619"/>
      <c r="T21" s="619"/>
      <c r="U21" s="619"/>
      <c r="V21" s="619"/>
      <c r="W21" s="619"/>
      <c r="X21" s="619"/>
      <c r="Y21" s="620"/>
      <c r="Z21" s="671">
        <v>0.1</v>
      </c>
      <c r="AA21" s="671"/>
      <c r="AB21" s="671"/>
      <c r="AC21" s="671"/>
      <c r="AD21" s="672">
        <v>81123</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38126</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1777441</v>
      </c>
      <c r="S22" s="619"/>
      <c r="T22" s="619"/>
      <c r="U22" s="619"/>
      <c r="V22" s="619"/>
      <c r="W22" s="619"/>
      <c r="X22" s="619"/>
      <c r="Y22" s="620"/>
      <c r="Z22" s="671">
        <v>1.1000000000000001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v>1556095</v>
      </c>
      <c r="BH22" s="619"/>
      <c r="BI22" s="619"/>
      <c r="BJ22" s="619"/>
      <c r="BK22" s="619"/>
      <c r="BL22" s="619"/>
      <c r="BM22" s="619"/>
      <c r="BN22" s="620"/>
      <c r="BO22" s="671">
        <v>2.4</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3159234</v>
      </c>
      <c r="S23" s="619"/>
      <c r="T23" s="619"/>
      <c r="U23" s="619"/>
      <c r="V23" s="619"/>
      <c r="W23" s="619"/>
      <c r="X23" s="619"/>
      <c r="Y23" s="620"/>
      <c r="Z23" s="671">
        <v>2</v>
      </c>
      <c r="AA23" s="671"/>
      <c r="AB23" s="671"/>
      <c r="AC23" s="671"/>
      <c r="AD23" s="672">
        <v>424109</v>
      </c>
      <c r="AE23" s="672"/>
      <c r="AF23" s="672"/>
      <c r="AG23" s="672"/>
      <c r="AH23" s="672"/>
      <c r="AI23" s="672"/>
      <c r="AJ23" s="672"/>
      <c r="AK23" s="672"/>
      <c r="AL23" s="641">
        <v>0.5</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5354597</v>
      </c>
      <c r="BH23" s="619"/>
      <c r="BI23" s="619"/>
      <c r="BJ23" s="619"/>
      <c r="BK23" s="619"/>
      <c r="BL23" s="619"/>
      <c r="BM23" s="619"/>
      <c r="BN23" s="620"/>
      <c r="BO23" s="671">
        <v>8.1</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598245</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74583923</v>
      </c>
      <c r="CS24" s="669"/>
      <c r="CT24" s="669"/>
      <c r="CU24" s="669"/>
      <c r="CV24" s="669"/>
      <c r="CW24" s="669"/>
      <c r="CX24" s="669"/>
      <c r="CY24" s="716"/>
      <c r="CZ24" s="720">
        <v>49.2</v>
      </c>
      <c r="DA24" s="721"/>
      <c r="DB24" s="721"/>
      <c r="DC24" s="722"/>
      <c r="DD24" s="715">
        <v>46207545</v>
      </c>
      <c r="DE24" s="669"/>
      <c r="DF24" s="669"/>
      <c r="DG24" s="669"/>
      <c r="DH24" s="669"/>
      <c r="DI24" s="669"/>
      <c r="DJ24" s="669"/>
      <c r="DK24" s="716"/>
      <c r="DL24" s="715">
        <v>45808523</v>
      </c>
      <c r="DM24" s="669"/>
      <c r="DN24" s="669"/>
      <c r="DO24" s="669"/>
      <c r="DP24" s="669"/>
      <c r="DQ24" s="669"/>
      <c r="DR24" s="669"/>
      <c r="DS24" s="669"/>
      <c r="DT24" s="669"/>
      <c r="DU24" s="669"/>
      <c r="DV24" s="716"/>
      <c r="DW24" s="717">
        <v>52.3</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24032782</v>
      </c>
      <c r="S25" s="619"/>
      <c r="T25" s="619"/>
      <c r="U25" s="619"/>
      <c r="V25" s="619"/>
      <c r="W25" s="619"/>
      <c r="X25" s="619"/>
      <c r="Y25" s="620"/>
      <c r="Z25" s="671">
        <v>15</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25360788</v>
      </c>
      <c r="CS25" s="637"/>
      <c r="CT25" s="637"/>
      <c r="CU25" s="637"/>
      <c r="CV25" s="637"/>
      <c r="CW25" s="637"/>
      <c r="CX25" s="637"/>
      <c r="CY25" s="638"/>
      <c r="CZ25" s="621">
        <v>16.7</v>
      </c>
      <c r="DA25" s="639"/>
      <c r="DB25" s="639"/>
      <c r="DC25" s="640"/>
      <c r="DD25" s="624">
        <v>22059356</v>
      </c>
      <c r="DE25" s="637"/>
      <c r="DF25" s="637"/>
      <c r="DG25" s="637"/>
      <c r="DH25" s="637"/>
      <c r="DI25" s="637"/>
      <c r="DJ25" s="637"/>
      <c r="DK25" s="638"/>
      <c r="DL25" s="624">
        <v>21664530</v>
      </c>
      <c r="DM25" s="637"/>
      <c r="DN25" s="637"/>
      <c r="DO25" s="637"/>
      <c r="DP25" s="637"/>
      <c r="DQ25" s="637"/>
      <c r="DR25" s="637"/>
      <c r="DS25" s="637"/>
      <c r="DT25" s="637"/>
      <c r="DU25" s="637"/>
      <c r="DV25" s="638"/>
      <c r="DW25" s="641">
        <v>24.7</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11165</v>
      </c>
      <c r="S26" s="619"/>
      <c r="T26" s="619"/>
      <c r="U26" s="619"/>
      <c r="V26" s="619"/>
      <c r="W26" s="619"/>
      <c r="X26" s="619"/>
      <c r="Y26" s="620"/>
      <c r="Z26" s="671">
        <v>0</v>
      </c>
      <c r="AA26" s="671"/>
      <c r="AB26" s="671"/>
      <c r="AC26" s="671"/>
      <c r="AD26" s="672">
        <v>11165</v>
      </c>
      <c r="AE26" s="672"/>
      <c r="AF26" s="672"/>
      <c r="AG26" s="672"/>
      <c r="AH26" s="672"/>
      <c r="AI26" s="672"/>
      <c r="AJ26" s="672"/>
      <c r="AK26" s="672"/>
      <c r="AL26" s="641">
        <v>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15777557</v>
      </c>
      <c r="CS26" s="619"/>
      <c r="CT26" s="619"/>
      <c r="CU26" s="619"/>
      <c r="CV26" s="619"/>
      <c r="CW26" s="619"/>
      <c r="CX26" s="619"/>
      <c r="CY26" s="620"/>
      <c r="CZ26" s="621">
        <v>10.4</v>
      </c>
      <c r="DA26" s="639"/>
      <c r="DB26" s="639"/>
      <c r="DC26" s="640"/>
      <c r="DD26" s="624">
        <v>13345118</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8568887</v>
      </c>
      <c r="S27" s="619"/>
      <c r="T27" s="619"/>
      <c r="U27" s="619"/>
      <c r="V27" s="619"/>
      <c r="W27" s="619"/>
      <c r="X27" s="619"/>
      <c r="Y27" s="620"/>
      <c r="Z27" s="671">
        <v>5.4</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65706774</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36453021</v>
      </c>
      <c r="CS27" s="637"/>
      <c r="CT27" s="637"/>
      <c r="CU27" s="637"/>
      <c r="CV27" s="637"/>
      <c r="CW27" s="637"/>
      <c r="CX27" s="637"/>
      <c r="CY27" s="638"/>
      <c r="CZ27" s="621">
        <v>24</v>
      </c>
      <c r="DA27" s="639"/>
      <c r="DB27" s="639"/>
      <c r="DC27" s="640"/>
      <c r="DD27" s="624">
        <v>11609763</v>
      </c>
      <c r="DE27" s="637"/>
      <c r="DF27" s="637"/>
      <c r="DG27" s="637"/>
      <c r="DH27" s="637"/>
      <c r="DI27" s="637"/>
      <c r="DJ27" s="637"/>
      <c r="DK27" s="638"/>
      <c r="DL27" s="624">
        <v>11605567</v>
      </c>
      <c r="DM27" s="637"/>
      <c r="DN27" s="637"/>
      <c r="DO27" s="637"/>
      <c r="DP27" s="637"/>
      <c r="DQ27" s="637"/>
      <c r="DR27" s="637"/>
      <c r="DS27" s="637"/>
      <c r="DT27" s="637"/>
      <c r="DU27" s="637"/>
      <c r="DV27" s="638"/>
      <c r="DW27" s="641">
        <v>13.3</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220482</v>
      </c>
      <c r="S28" s="619"/>
      <c r="T28" s="619"/>
      <c r="U28" s="619"/>
      <c r="V28" s="619"/>
      <c r="W28" s="619"/>
      <c r="X28" s="619"/>
      <c r="Y28" s="620"/>
      <c r="Z28" s="671">
        <v>0.1</v>
      </c>
      <c r="AA28" s="671"/>
      <c r="AB28" s="671"/>
      <c r="AC28" s="671"/>
      <c r="AD28" s="672">
        <v>107833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12770114</v>
      </c>
      <c r="CS28" s="619"/>
      <c r="CT28" s="619"/>
      <c r="CU28" s="619"/>
      <c r="CV28" s="619"/>
      <c r="CW28" s="619"/>
      <c r="CX28" s="619"/>
      <c r="CY28" s="620"/>
      <c r="CZ28" s="621">
        <v>8.4</v>
      </c>
      <c r="DA28" s="639"/>
      <c r="DB28" s="639"/>
      <c r="DC28" s="640"/>
      <c r="DD28" s="624">
        <v>12538426</v>
      </c>
      <c r="DE28" s="619"/>
      <c r="DF28" s="619"/>
      <c r="DG28" s="619"/>
      <c r="DH28" s="619"/>
      <c r="DI28" s="619"/>
      <c r="DJ28" s="619"/>
      <c r="DK28" s="620"/>
      <c r="DL28" s="624">
        <v>12538426</v>
      </c>
      <c r="DM28" s="619"/>
      <c r="DN28" s="619"/>
      <c r="DO28" s="619"/>
      <c r="DP28" s="619"/>
      <c r="DQ28" s="619"/>
      <c r="DR28" s="619"/>
      <c r="DS28" s="619"/>
      <c r="DT28" s="619"/>
      <c r="DU28" s="619"/>
      <c r="DV28" s="620"/>
      <c r="DW28" s="641">
        <v>14.3</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135487</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12769085</v>
      </c>
      <c r="CS29" s="637"/>
      <c r="CT29" s="637"/>
      <c r="CU29" s="637"/>
      <c r="CV29" s="637"/>
      <c r="CW29" s="637"/>
      <c r="CX29" s="637"/>
      <c r="CY29" s="638"/>
      <c r="CZ29" s="621">
        <v>8.4</v>
      </c>
      <c r="DA29" s="639"/>
      <c r="DB29" s="639"/>
      <c r="DC29" s="640"/>
      <c r="DD29" s="624">
        <v>12537397</v>
      </c>
      <c r="DE29" s="637"/>
      <c r="DF29" s="637"/>
      <c r="DG29" s="637"/>
      <c r="DH29" s="637"/>
      <c r="DI29" s="637"/>
      <c r="DJ29" s="637"/>
      <c r="DK29" s="638"/>
      <c r="DL29" s="624">
        <v>12537397</v>
      </c>
      <c r="DM29" s="637"/>
      <c r="DN29" s="637"/>
      <c r="DO29" s="637"/>
      <c r="DP29" s="637"/>
      <c r="DQ29" s="637"/>
      <c r="DR29" s="637"/>
      <c r="DS29" s="637"/>
      <c r="DT29" s="637"/>
      <c r="DU29" s="637"/>
      <c r="DV29" s="638"/>
      <c r="DW29" s="641">
        <v>14.3</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2806278</v>
      </c>
      <c r="S30" s="619"/>
      <c r="T30" s="619"/>
      <c r="U30" s="619"/>
      <c r="V30" s="619"/>
      <c r="W30" s="619"/>
      <c r="X30" s="619"/>
      <c r="Y30" s="620"/>
      <c r="Z30" s="671">
        <v>1.8</v>
      </c>
      <c r="AA30" s="671"/>
      <c r="AB30" s="671"/>
      <c r="AC30" s="671"/>
      <c r="AD30" s="672">
        <v>118079</v>
      </c>
      <c r="AE30" s="672"/>
      <c r="AF30" s="672"/>
      <c r="AG30" s="672"/>
      <c r="AH30" s="672"/>
      <c r="AI30" s="672"/>
      <c r="AJ30" s="672"/>
      <c r="AK30" s="672"/>
      <c r="AL30" s="641">
        <v>0.1</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98.4</v>
      </c>
      <c r="BH30" s="685"/>
      <c r="BI30" s="685"/>
      <c r="BJ30" s="685"/>
      <c r="BK30" s="685"/>
      <c r="BL30" s="685"/>
      <c r="BM30" s="686">
        <v>92</v>
      </c>
      <c r="BN30" s="685"/>
      <c r="BO30" s="685"/>
      <c r="BP30" s="685"/>
      <c r="BQ30" s="687"/>
      <c r="BR30" s="684">
        <v>98.2</v>
      </c>
      <c r="BS30" s="685"/>
      <c r="BT30" s="685"/>
      <c r="BU30" s="685"/>
      <c r="BV30" s="685"/>
      <c r="BW30" s="685"/>
      <c r="BX30" s="686">
        <v>91.3</v>
      </c>
      <c r="BY30" s="685"/>
      <c r="BZ30" s="685"/>
      <c r="CA30" s="685"/>
      <c r="CB30" s="687"/>
      <c r="CD30" s="690"/>
      <c r="CE30" s="691"/>
      <c r="CF30" s="655" t="s">
        <v>291</v>
      </c>
      <c r="CG30" s="652"/>
      <c r="CH30" s="652"/>
      <c r="CI30" s="652"/>
      <c r="CJ30" s="652"/>
      <c r="CK30" s="652"/>
      <c r="CL30" s="652"/>
      <c r="CM30" s="652"/>
      <c r="CN30" s="652"/>
      <c r="CO30" s="652"/>
      <c r="CP30" s="652"/>
      <c r="CQ30" s="653"/>
      <c r="CR30" s="618">
        <v>11280418</v>
      </c>
      <c r="CS30" s="619"/>
      <c r="CT30" s="619"/>
      <c r="CU30" s="619"/>
      <c r="CV30" s="619"/>
      <c r="CW30" s="619"/>
      <c r="CX30" s="619"/>
      <c r="CY30" s="620"/>
      <c r="CZ30" s="621">
        <v>7.4</v>
      </c>
      <c r="DA30" s="639"/>
      <c r="DB30" s="639"/>
      <c r="DC30" s="640"/>
      <c r="DD30" s="624">
        <v>11085025</v>
      </c>
      <c r="DE30" s="619"/>
      <c r="DF30" s="619"/>
      <c r="DG30" s="619"/>
      <c r="DH30" s="619"/>
      <c r="DI30" s="619"/>
      <c r="DJ30" s="619"/>
      <c r="DK30" s="620"/>
      <c r="DL30" s="624">
        <v>11085025</v>
      </c>
      <c r="DM30" s="619"/>
      <c r="DN30" s="619"/>
      <c r="DO30" s="619"/>
      <c r="DP30" s="619"/>
      <c r="DQ30" s="619"/>
      <c r="DR30" s="619"/>
      <c r="DS30" s="619"/>
      <c r="DT30" s="619"/>
      <c r="DU30" s="619"/>
      <c r="DV30" s="620"/>
      <c r="DW30" s="641">
        <v>12.7</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8631325</v>
      </c>
      <c r="S31" s="619"/>
      <c r="T31" s="619"/>
      <c r="U31" s="619"/>
      <c r="V31" s="619"/>
      <c r="W31" s="619"/>
      <c r="X31" s="619"/>
      <c r="Y31" s="620"/>
      <c r="Z31" s="671">
        <v>5.4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98.5</v>
      </c>
      <c r="BH31" s="637"/>
      <c r="BI31" s="637"/>
      <c r="BJ31" s="637"/>
      <c r="BK31" s="637"/>
      <c r="BL31" s="637"/>
      <c r="BM31" s="673">
        <v>92.9</v>
      </c>
      <c r="BN31" s="683"/>
      <c r="BO31" s="683"/>
      <c r="BP31" s="683"/>
      <c r="BQ31" s="647"/>
      <c r="BR31" s="682">
        <v>98.4</v>
      </c>
      <c r="BS31" s="637"/>
      <c r="BT31" s="637"/>
      <c r="BU31" s="637"/>
      <c r="BV31" s="637"/>
      <c r="BW31" s="637"/>
      <c r="BX31" s="673">
        <v>92.4</v>
      </c>
      <c r="BY31" s="683"/>
      <c r="BZ31" s="683"/>
      <c r="CA31" s="683"/>
      <c r="CB31" s="647"/>
      <c r="CD31" s="690"/>
      <c r="CE31" s="691"/>
      <c r="CF31" s="655" t="s">
        <v>295</v>
      </c>
      <c r="CG31" s="652"/>
      <c r="CH31" s="652"/>
      <c r="CI31" s="652"/>
      <c r="CJ31" s="652"/>
      <c r="CK31" s="652"/>
      <c r="CL31" s="652"/>
      <c r="CM31" s="652"/>
      <c r="CN31" s="652"/>
      <c r="CO31" s="652"/>
      <c r="CP31" s="652"/>
      <c r="CQ31" s="653"/>
      <c r="CR31" s="618">
        <v>1488667</v>
      </c>
      <c r="CS31" s="637"/>
      <c r="CT31" s="637"/>
      <c r="CU31" s="637"/>
      <c r="CV31" s="637"/>
      <c r="CW31" s="637"/>
      <c r="CX31" s="637"/>
      <c r="CY31" s="638"/>
      <c r="CZ31" s="621">
        <v>1</v>
      </c>
      <c r="DA31" s="639"/>
      <c r="DB31" s="639"/>
      <c r="DC31" s="640"/>
      <c r="DD31" s="624">
        <v>1452372</v>
      </c>
      <c r="DE31" s="637"/>
      <c r="DF31" s="637"/>
      <c r="DG31" s="637"/>
      <c r="DH31" s="637"/>
      <c r="DI31" s="637"/>
      <c r="DJ31" s="637"/>
      <c r="DK31" s="638"/>
      <c r="DL31" s="624">
        <v>1452372</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12952149</v>
      </c>
      <c r="S32" s="619"/>
      <c r="T32" s="619"/>
      <c r="U32" s="619"/>
      <c r="V32" s="619"/>
      <c r="W32" s="619"/>
      <c r="X32" s="619"/>
      <c r="Y32" s="620"/>
      <c r="Z32" s="671">
        <v>8.1</v>
      </c>
      <c r="AA32" s="671"/>
      <c r="AB32" s="671"/>
      <c r="AC32" s="671"/>
      <c r="AD32" s="672">
        <v>11444</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98.1</v>
      </c>
      <c r="BH32" s="603"/>
      <c r="BI32" s="603"/>
      <c r="BJ32" s="603"/>
      <c r="BK32" s="603"/>
      <c r="BL32" s="603"/>
      <c r="BM32" s="666">
        <v>90.2</v>
      </c>
      <c r="BN32" s="603"/>
      <c r="BO32" s="603"/>
      <c r="BP32" s="603"/>
      <c r="BQ32" s="660"/>
      <c r="BR32" s="681">
        <v>97.7</v>
      </c>
      <c r="BS32" s="603"/>
      <c r="BT32" s="603"/>
      <c r="BU32" s="603"/>
      <c r="BV32" s="603"/>
      <c r="BW32" s="603"/>
      <c r="BX32" s="666">
        <v>89.4</v>
      </c>
      <c r="BY32" s="603"/>
      <c r="BZ32" s="603"/>
      <c r="CA32" s="603"/>
      <c r="CB32" s="660"/>
      <c r="CD32" s="692"/>
      <c r="CE32" s="693"/>
      <c r="CF32" s="655" t="s">
        <v>298</v>
      </c>
      <c r="CG32" s="652"/>
      <c r="CH32" s="652"/>
      <c r="CI32" s="652"/>
      <c r="CJ32" s="652"/>
      <c r="CK32" s="652"/>
      <c r="CL32" s="652"/>
      <c r="CM32" s="652"/>
      <c r="CN32" s="652"/>
      <c r="CO32" s="652"/>
      <c r="CP32" s="652"/>
      <c r="CQ32" s="653"/>
      <c r="CR32" s="618">
        <v>1029</v>
      </c>
      <c r="CS32" s="619"/>
      <c r="CT32" s="619"/>
      <c r="CU32" s="619"/>
      <c r="CV32" s="619"/>
      <c r="CW32" s="619"/>
      <c r="CX32" s="619"/>
      <c r="CY32" s="620"/>
      <c r="CZ32" s="621">
        <v>0</v>
      </c>
      <c r="DA32" s="639"/>
      <c r="DB32" s="639"/>
      <c r="DC32" s="640"/>
      <c r="DD32" s="624">
        <v>1029</v>
      </c>
      <c r="DE32" s="619"/>
      <c r="DF32" s="619"/>
      <c r="DG32" s="619"/>
      <c r="DH32" s="619"/>
      <c r="DI32" s="619"/>
      <c r="DJ32" s="619"/>
      <c r="DK32" s="620"/>
      <c r="DL32" s="624">
        <v>1029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9439700</v>
      </c>
      <c r="S33" s="619"/>
      <c r="T33" s="619"/>
      <c r="U33" s="619"/>
      <c r="V33" s="619"/>
      <c r="W33" s="619"/>
      <c r="X33" s="619"/>
      <c r="Y33" s="620"/>
      <c r="Z33" s="671">
        <v>5.9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60136867</v>
      </c>
      <c r="CS33" s="637"/>
      <c r="CT33" s="637"/>
      <c r="CU33" s="637"/>
      <c r="CV33" s="637"/>
      <c r="CW33" s="637"/>
      <c r="CX33" s="637"/>
      <c r="CY33" s="638"/>
      <c r="CZ33" s="621">
        <v>39.700000000000003</v>
      </c>
      <c r="DA33" s="639"/>
      <c r="DB33" s="639"/>
      <c r="DC33" s="640"/>
      <c r="DD33" s="624">
        <v>41948847</v>
      </c>
      <c r="DE33" s="637"/>
      <c r="DF33" s="637"/>
      <c r="DG33" s="637"/>
      <c r="DH33" s="637"/>
      <c r="DI33" s="637"/>
      <c r="DJ33" s="637"/>
      <c r="DK33" s="638"/>
      <c r="DL33" s="624">
        <v>31611271</v>
      </c>
      <c r="DM33" s="637"/>
      <c r="DN33" s="637"/>
      <c r="DO33" s="637"/>
      <c r="DP33" s="637"/>
      <c r="DQ33" s="637"/>
      <c r="DR33" s="637"/>
      <c r="DS33" s="637"/>
      <c r="DT33" s="637"/>
      <c r="DU33" s="637"/>
      <c r="DV33" s="638"/>
      <c r="DW33" s="641">
        <v>36.1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20122716</v>
      </c>
      <c r="CS34" s="619"/>
      <c r="CT34" s="619"/>
      <c r="CU34" s="619"/>
      <c r="CV34" s="619"/>
      <c r="CW34" s="619"/>
      <c r="CX34" s="619"/>
      <c r="CY34" s="620"/>
      <c r="CZ34" s="621">
        <v>13.3</v>
      </c>
      <c r="DA34" s="639"/>
      <c r="DB34" s="639"/>
      <c r="DC34" s="640"/>
      <c r="DD34" s="624">
        <v>15533309</v>
      </c>
      <c r="DE34" s="619"/>
      <c r="DF34" s="619"/>
      <c r="DG34" s="619"/>
      <c r="DH34" s="619"/>
      <c r="DI34" s="619"/>
      <c r="DJ34" s="619"/>
      <c r="DK34" s="620"/>
      <c r="DL34" s="624">
        <v>13630950</v>
      </c>
      <c r="DM34" s="619"/>
      <c r="DN34" s="619"/>
      <c r="DO34" s="619"/>
      <c r="DP34" s="619"/>
      <c r="DQ34" s="619"/>
      <c r="DR34" s="619"/>
      <c r="DS34" s="619"/>
      <c r="DT34" s="619"/>
      <c r="DU34" s="619"/>
      <c r="DV34" s="620"/>
      <c r="DW34" s="641">
        <v>15.6</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5500000</v>
      </c>
      <c r="S35" s="619"/>
      <c r="T35" s="619"/>
      <c r="U35" s="619"/>
      <c r="V35" s="619"/>
      <c r="W35" s="619"/>
      <c r="X35" s="619"/>
      <c r="Y35" s="620"/>
      <c r="Z35" s="671">
        <v>3.4</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18303028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661668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1055010</v>
      </c>
      <c r="CS35" s="637"/>
      <c r="CT35" s="637"/>
      <c r="CU35" s="637"/>
      <c r="CV35" s="637"/>
      <c r="CW35" s="637"/>
      <c r="CX35" s="637"/>
      <c r="CY35" s="638"/>
      <c r="CZ35" s="621">
        <v>0.7</v>
      </c>
      <c r="DA35" s="639"/>
      <c r="DB35" s="639"/>
      <c r="DC35" s="640"/>
      <c r="DD35" s="624">
        <v>950640</v>
      </c>
      <c r="DE35" s="637"/>
      <c r="DF35" s="637"/>
      <c r="DG35" s="637"/>
      <c r="DH35" s="637"/>
      <c r="DI35" s="637"/>
      <c r="DJ35" s="637"/>
      <c r="DK35" s="638"/>
      <c r="DL35" s="624">
        <v>949412</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159900718</v>
      </c>
      <c r="S36" s="659"/>
      <c r="T36" s="659"/>
      <c r="U36" s="659"/>
      <c r="V36" s="659"/>
      <c r="W36" s="659"/>
      <c r="X36" s="659"/>
      <c r="Y36" s="662"/>
      <c r="Z36" s="663">
        <v>100</v>
      </c>
      <c r="AA36" s="663"/>
      <c r="AB36" s="663"/>
      <c r="AC36" s="663"/>
      <c r="AD36" s="664">
        <v>82077073</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1937826</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-383864</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10577460</v>
      </c>
      <c r="CS36" s="619"/>
      <c r="CT36" s="619"/>
      <c r="CU36" s="619"/>
      <c r="CV36" s="619"/>
      <c r="CW36" s="619"/>
      <c r="CX36" s="619"/>
      <c r="CY36" s="620"/>
      <c r="CZ36" s="621">
        <v>7</v>
      </c>
      <c r="DA36" s="639"/>
      <c r="DB36" s="639"/>
      <c r="DC36" s="640"/>
      <c r="DD36" s="624">
        <v>9600896</v>
      </c>
      <c r="DE36" s="619"/>
      <c r="DF36" s="619"/>
      <c r="DG36" s="619"/>
      <c r="DH36" s="619"/>
      <c r="DI36" s="619"/>
      <c r="DJ36" s="619"/>
      <c r="DK36" s="620"/>
      <c r="DL36" s="624">
        <v>7190300</v>
      </c>
      <c r="DM36" s="619"/>
      <c r="DN36" s="619"/>
      <c r="DO36" s="619"/>
      <c r="DP36" s="619"/>
      <c r="DQ36" s="619"/>
      <c r="DR36" s="619"/>
      <c r="DS36" s="619"/>
      <c r="DT36" s="619"/>
      <c r="DU36" s="619"/>
      <c r="DV36" s="620"/>
      <c r="DW36" s="641">
        <v>8.1999999999999993</v>
      </c>
      <c r="DX36" s="642"/>
      <c r="DY36" s="642"/>
      <c r="DZ36" s="642"/>
      <c r="EA36" s="642"/>
      <c r="EB36" s="642"/>
      <c r="EC36" s="643"/>
    </row>
    <row r="37" spans="2:133" ht="11.25" customHeight="1">
      <c r="AQ37" s="644" t="s">
        <v>313</v>
      </c>
      <c r="AR37" s="645"/>
      <c r="AS37" s="645"/>
      <c r="AT37" s="645"/>
      <c r="AU37" s="645"/>
      <c r="AV37" s="645"/>
      <c r="AW37" s="645"/>
      <c r="AX37" s="645"/>
      <c r="AY37" s="646"/>
      <c r="AZ37" s="618">
        <v>1917067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63422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265101</v>
      </c>
      <c r="CS37" s="637"/>
      <c r="CT37" s="637"/>
      <c r="CU37" s="637"/>
      <c r="CV37" s="637"/>
      <c r="CW37" s="637"/>
      <c r="CX37" s="637"/>
      <c r="CY37" s="638"/>
      <c r="CZ37" s="621">
        <v>0.2</v>
      </c>
      <c r="DA37" s="639"/>
      <c r="DB37" s="639"/>
      <c r="DC37" s="640"/>
      <c r="DD37" s="624">
        <v>265101</v>
      </c>
      <c r="DE37" s="637"/>
      <c r="DF37" s="637"/>
      <c r="DG37" s="637"/>
      <c r="DH37" s="637"/>
      <c r="DI37" s="637"/>
      <c r="DJ37" s="637"/>
      <c r="DK37" s="638"/>
      <c r="DL37" s="624">
        <v>265101</v>
      </c>
      <c r="DM37" s="637"/>
      <c r="DN37" s="637"/>
      <c r="DO37" s="637"/>
      <c r="DP37" s="637"/>
      <c r="DQ37" s="637"/>
      <c r="DR37" s="637"/>
      <c r="DS37" s="637"/>
      <c r="DT37" s="637"/>
      <c r="DU37" s="637"/>
      <c r="DV37" s="638"/>
      <c r="DW37" s="641">
        <v>0.3</v>
      </c>
      <c r="DX37" s="642"/>
      <c r="DY37" s="642"/>
      <c r="DZ37" s="642"/>
      <c r="EA37" s="642"/>
      <c r="EB37" s="642"/>
      <c r="EC37" s="643"/>
    </row>
    <row r="38" spans="2:133" ht="11.25" customHeight="1">
      <c r="AQ38" s="644" t="s">
        <v>316</v>
      </c>
      <c r="AR38" s="645"/>
      <c r="AS38" s="645"/>
      <c r="AT38" s="645"/>
      <c r="AU38" s="645"/>
      <c r="AV38" s="645"/>
      <c r="AW38" s="645"/>
      <c r="AX38" s="645"/>
      <c r="AY38" s="646"/>
      <c r="AZ38" s="618">
        <v>397319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107663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13938487</v>
      </c>
      <c r="CS38" s="619"/>
      <c r="CT38" s="619"/>
      <c r="CU38" s="619"/>
      <c r="CV38" s="619"/>
      <c r="CW38" s="619"/>
      <c r="CX38" s="619"/>
      <c r="CY38" s="620"/>
      <c r="CZ38" s="621">
        <v>9.1999999999999993</v>
      </c>
      <c r="DA38" s="639"/>
      <c r="DB38" s="639"/>
      <c r="DC38" s="640"/>
      <c r="DD38" s="624">
        <v>11351552</v>
      </c>
      <c r="DE38" s="619"/>
      <c r="DF38" s="619"/>
      <c r="DG38" s="619"/>
      <c r="DH38" s="619"/>
      <c r="DI38" s="619"/>
      <c r="DJ38" s="619"/>
      <c r="DK38" s="620"/>
      <c r="DL38" s="624">
        <v>9839262</v>
      </c>
      <c r="DM38" s="619"/>
      <c r="DN38" s="619"/>
      <c r="DO38" s="619"/>
      <c r="DP38" s="619"/>
      <c r="DQ38" s="619"/>
      <c r="DR38" s="619"/>
      <c r="DS38" s="619"/>
      <c r="DT38" s="619"/>
      <c r="DU38" s="619"/>
      <c r="DV38" s="620"/>
      <c r="DW38" s="641">
        <v>11.2</v>
      </c>
      <c r="DX38" s="642"/>
      <c r="DY38" s="642"/>
      <c r="DZ38" s="642"/>
      <c r="EA38" s="642"/>
      <c r="EB38" s="642"/>
      <c r="EC38" s="643"/>
    </row>
    <row r="39" spans="2:133" ht="11.25" customHeight="1">
      <c r="AQ39" s="644" t="s">
        <v>319</v>
      </c>
      <c r="AR39" s="645"/>
      <c r="AS39" s="645"/>
      <c r="AT39" s="645"/>
      <c r="AU39" s="645"/>
      <c r="AV39" s="645"/>
      <c r="AW39" s="645"/>
      <c r="AX39" s="645"/>
      <c r="AY39" s="646"/>
      <c r="AZ39" s="618">
        <v>261521</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92</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4562934</v>
      </c>
      <c r="CS39" s="637"/>
      <c r="CT39" s="637"/>
      <c r="CU39" s="637"/>
      <c r="CV39" s="637"/>
      <c r="CW39" s="637"/>
      <c r="CX39" s="637"/>
      <c r="CY39" s="638"/>
      <c r="CZ39" s="621">
        <v>3</v>
      </c>
      <c r="DA39" s="639"/>
      <c r="DB39" s="639"/>
      <c r="DC39" s="640"/>
      <c r="DD39" s="624">
        <v>4501103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3790793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103</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9880260</v>
      </c>
      <c r="CS40" s="619"/>
      <c r="CT40" s="619"/>
      <c r="CU40" s="619"/>
      <c r="CV40" s="619"/>
      <c r="CW40" s="619"/>
      <c r="CX40" s="619"/>
      <c r="CY40" s="620"/>
      <c r="CZ40" s="621">
        <v>6.5</v>
      </c>
      <c r="DA40" s="639"/>
      <c r="DB40" s="639"/>
      <c r="DC40" s="640"/>
      <c r="DD40" s="624">
        <v>11347</v>
      </c>
      <c r="DE40" s="619"/>
      <c r="DF40" s="619"/>
      <c r="DG40" s="619"/>
      <c r="DH40" s="619"/>
      <c r="DI40" s="619"/>
      <c r="DJ40" s="619"/>
      <c r="DK40" s="620"/>
      <c r="DL40" s="624">
        <v>1347</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9998502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309</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16863748</v>
      </c>
      <c r="CS42" s="619"/>
      <c r="CT42" s="619"/>
      <c r="CU42" s="619"/>
      <c r="CV42" s="619"/>
      <c r="CW42" s="619"/>
      <c r="CX42" s="619"/>
      <c r="CY42" s="620"/>
      <c r="CZ42" s="621">
        <v>11.1</v>
      </c>
      <c r="DA42" s="622"/>
      <c r="DB42" s="622"/>
      <c r="DC42" s="623"/>
      <c r="DD42" s="624">
        <v>7590752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1010992</v>
      </c>
      <c r="CS43" s="637"/>
      <c r="CT43" s="637"/>
      <c r="CU43" s="637"/>
      <c r="CV43" s="637"/>
      <c r="CW43" s="637"/>
      <c r="CX43" s="637"/>
      <c r="CY43" s="638"/>
      <c r="CZ43" s="621">
        <v>0.7</v>
      </c>
      <c r="DA43" s="639"/>
      <c r="DB43" s="639"/>
      <c r="DC43" s="640"/>
      <c r="DD43" s="624">
        <v>1010992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16838318</v>
      </c>
      <c r="CS44" s="619"/>
      <c r="CT44" s="619"/>
      <c r="CU44" s="619"/>
      <c r="CV44" s="619"/>
      <c r="CW44" s="619"/>
      <c r="CX44" s="619"/>
      <c r="CY44" s="620"/>
      <c r="CZ44" s="621">
        <v>11.1</v>
      </c>
      <c r="DA44" s="622"/>
      <c r="DB44" s="622"/>
      <c r="DC44" s="623"/>
      <c r="DD44" s="624">
        <v>7590752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7436610</v>
      </c>
      <c r="CS45" s="637"/>
      <c r="CT45" s="637"/>
      <c r="CU45" s="637"/>
      <c r="CV45" s="637"/>
      <c r="CW45" s="637"/>
      <c r="CX45" s="637"/>
      <c r="CY45" s="638"/>
      <c r="CZ45" s="621">
        <v>4.9000000000000004</v>
      </c>
      <c r="DA45" s="639"/>
      <c r="DB45" s="639"/>
      <c r="DC45" s="640"/>
      <c r="DD45" s="624">
        <v>1125794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9131906</v>
      </c>
      <c r="CS46" s="619"/>
      <c r="CT46" s="619"/>
      <c r="CU46" s="619"/>
      <c r="CV46" s="619"/>
      <c r="CW46" s="619"/>
      <c r="CX46" s="619"/>
      <c r="CY46" s="620"/>
      <c r="CZ46" s="621">
        <v>6</v>
      </c>
      <c r="DA46" s="622"/>
      <c r="DB46" s="622"/>
      <c r="DC46" s="623"/>
      <c r="DD46" s="624">
        <v>6195156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25430</v>
      </c>
      <c r="CS47" s="637"/>
      <c r="CT47" s="637"/>
      <c r="CU47" s="637"/>
      <c r="CV47" s="637"/>
      <c r="CW47" s="637"/>
      <c r="CX47" s="637"/>
      <c r="CY47" s="638"/>
      <c r="CZ47" s="621">
        <v>0</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151584538</v>
      </c>
      <c r="CS49" s="603"/>
      <c r="CT49" s="603"/>
      <c r="CU49" s="603"/>
      <c r="CV49" s="603"/>
      <c r="CW49" s="603"/>
      <c r="CX49" s="603"/>
      <c r="CY49" s="604"/>
      <c r="CZ49" s="605">
        <v>100</v>
      </c>
      <c r="DA49" s="606"/>
      <c r="DB49" s="606"/>
      <c r="DC49" s="607"/>
      <c r="DD49" s="608">
        <v>95747144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341</v>
      </c>
      <c r="DK2" s="1138"/>
      <c r="DL2" s="1138"/>
      <c r="DM2" s="1138"/>
      <c r="DN2" s="1138"/>
      <c r="DO2" s="1139"/>
      <c r="DP2" s="200"/>
      <c r="DQ2" s="1137" t="s">
        <v>342</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40"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5" t="s">
        <v>359</v>
      </c>
      <c r="DH5" s="1126"/>
      <c r="DI5" s="1126"/>
      <c r="DJ5" s="1126"/>
      <c r="DK5" s="1127"/>
      <c r="DL5" s="1125" t="s">
        <v>360</v>
      </c>
      <c r="DM5" s="1126"/>
      <c r="DN5" s="1126"/>
      <c r="DO5" s="1126"/>
      <c r="DP5" s="1127"/>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1">
        <v>160678</v>
      </c>
      <c r="R7" s="1132"/>
      <c r="S7" s="1132"/>
      <c r="T7" s="1132"/>
      <c r="U7" s="1132"/>
      <c r="V7" s="1132">
        <v>152501</v>
      </c>
      <c r="W7" s="1132"/>
      <c r="X7" s="1132"/>
      <c r="Y7" s="1132"/>
      <c r="Z7" s="1132"/>
      <c r="AA7" s="1132">
        <v>8177</v>
      </c>
      <c r="AB7" s="1132"/>
      <c r="AC7" s="1132"/>
      <c r="AD7" s="1132"/>
      <c r="AE7" s="1133"/>
      <c r="AF7" s="1134">
        <v>7550</v>
      </c>
      <c r="AG7" s="1135"/>
      <c r="AH7" s="1135"/>
      <c r="AI7" s="1135"/>
      <c r="AJ7" s="1136"/>
      <c r="AK7" s="1118">
        <v>3155</v>
      </c>
      <c r="AL7" s="1119"/>
      <c r="AM7" s="1119"/>
      <c r="AN7" s="1119"/>
      <c r="AO7" s="1119"/>
      <c r="AP7" s="1119">
        <v>132532</v>
      </c>
      <c r="AQ7" s="1119"/>
      <c r="AR7" s="1119"/>
      <c r="AS7" s="1119"/>
      <c r="AT7" s="1119"/>
      <c r="AU7" s="1120" t="s">
        <v>542</v>
      </c>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555</v>
      </c>
      <c r="BT7" s="1123"/>
      <c r="BU7" s="1123"/>
      <c r="BV7" s="1123"/>
      <c r="BW7" s="1123"/>
      <c r="BX7" s="1123"/>
      <c r="BY7" s="1123"/>
      <c r="BZ7" s="1123"/>
      <c r="CA7" s="1123"/>
      <c r="CB7" s="1123"/>
      <c r="CC7" s="1123"/>
      <c r="CD7" s="1123"/>
      <c r="CE7" s="1123"/>
      <c r="CF7" s="1123"/>
      <c r="CG7" s="1124"/>
      <c r="CH7" s="1115">
        <v>3</v>
      </c>
      <c r="CI7" s="1116"/>
      <c r="CJ7" s="1116"/>
      <c r="CK7" s="1116"/>
      <c r="CL7" s="1117"/>
      <c r="CM7" s="1115">
        <v>111</v>
      </c>
      <c r="CN7" s="1116"/>
      <c r="CO7" s="1116"/>
      <c r="CP7" s="1116"/>
      <c r="CQ7" s="1117"/>
      <c r="CR7" s="1115">
        <v>2</v>
      </c>
      <c r="CS7" s="1116"/>
      <c r="CT7" s="1116"/>
      <c r="CU7" s="1116"/>
      <c r="CV7" s="1117"/>
      <c r="CW7" s="1115">
        <v>17</v>
      </c>
      <c r="CX7" s="1116"/>
      <c r="CY7" s="1116"/>
      <c r="CZ7" s="1116"/>
      <c r="DA7" s="1117"/>
      <c r="DB7" s="1115" t="s">
        <v>485</v>
      </c>
      <c r="DC7" s="1116"/>
      <c r="DD7" s="1116"/>
      <c r="DE7" s="1116"/>
      <c r="DF7" s="1117"/>
      <c r="DG7" s="1115" t="s">
        <v>485</v>
      </c>
      <c r="DH7" s="1116"/>
      <c r="DI7" s="1116"/>
      <c r="DJ7" s="1116"/>
      <c r="DK7" s="1117"/>
      <c r="DL7" s="1115" t="s">
        <v>485</v>
      </c>
      <c r="DM7" s="1116"/>
      <c r="DN7" s="1116"/>
      <c r="DO7" s="1116"/>
      <c r="DP7" s="1117"/>
      <c r="DQ7" s="1115" t="s">
        <v>485</v>
      </c>
      <c r="DR7" s="1116"/>
      <c r="DS7" s="1116"/>
      <c r="DT7" s="1116"/>
      <c r="DU7" s="1117"/>
      <c r="DV7" s="1142"/>
      <c r="DW7" s="1143"/>
      <c r="DX7" s="1143"/>
      <c r="DY7" s="1143"/>
      <c r="DZ7" s="1144"/>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129</v>
      </c>
      <c r="R8" s="1070"/>
      <c r="S8" s="1070"/>
      <c r="T8" s="1070"/>
      <c r="U8" s="1070"/>
      <c r="V8" s="1070">
        <v>85</v>
      </c>
      <c r="W8" s="1070"/>
      <c r="X8" s="1070"/>
      <c r="Y8" s="1070"/>
      <c r="Z8" s="1070"/>
      <c r="AA8" s="1070">
        <v>43</v>
      </c>
      <c r="AB8" s="1070"/>
      <c r="AC8" s="1070"/>
      <c r="AD8" s="1070"/>
      <c r="AE8" s="1071"/>
      <c r="AF8" s="1045">
        <v>43</v>
      </c>
      <c r="AG8" s="1046"/>
      <c r="AH8" s="1046"/>
      <c r="AI8" s="1046"/>
      <c r="AJ8" s="1047"/>
      <c r="AK8" s="1112">
        <v>3</v>
      </c>
      <c r="AL8" s="1113"/>
      <c r="AM8" s="1113"/>
      <c r="AN8" s="1113"/>
      <c r="AO8" s="1113"/>
      <c r="AP8" s="1113">
        <v>519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556</v>
      </c>
      <c r="BT8" s="1041"/>
      <c r="BU8" s="1041"/>
      <c r="BV8" s="1041"/>
      <c r="BW8" s="1041"/>
      <c r="BX8" s="1041"/>
      <c r="BY8" s="1041"/>
      <c r="BZ8" s="1041"/>
      <c r="CA8" s="1041"/>
      <c r="CB8" s="1041"/>
      <c r="CC8" s="1041"/>
      <c r="CD8" s="1041"/>
      <c r="CE8" s="1041"/>
      <c r="CF8" s="1041"/>
      <c r="CG8" s="1042"/>
      <c r="CH8" s="1015">
        <v>0</v>
      </c>
      <c r="CI8" s="1016"/>
      <c r="CJ8" s="1016"/>
      <c r="CK8" s="1016"/>
      <c r="CL8" s="1017"/>
      <c r="CM8" s="1015">
        <v>3</v>
      </c>
      <c r="CN8" s="1016"/>
      <c r="CO8" s="1016"/>
      <c r="CP8" s="1016"/>
      <c r="CQ8" s="1017"/>
      <c r="CR8" s="1015">
        <v>2</v>
      </c>
      <c r="CS8" s="1016"/>
      <c r="CT8" s="1016"/>
      <c r="CU8" s="1016"/>
      <c r="CV8" s="1017"/>
      <c r="CW8" s="1015" t="s">
        <v>485</v>
      </c>
      <c r="CX8" s="1016"/>
      <c r="CY8" s="1016"/>
      <c r="CZ8" s="1016"/>
      <c r="DA8" s="1017"/>
      <c r="DB8" s="1015" t="s">
        <v>485</v>
      </c>
      <c r="DC8" s="1016"/>
      <c r="DD8" s="1016"/>
      <c r="DE8" s="1016"/>
      <c r="DF8" s="1017"/>
      <c r="DG8" s="1015" t="s">
        <v>485</v>
      </c>
      <c r="DH8" s="1016"/>
      <c r="DI8" s="1016"/>
      <c r="DJ8" s="1016"/>
      <c r="DK8" s="1017"/>
      <c r="DL8" s="1015" t="s">
        <v>485</v>
      </c>
      <c r="DM8" s="1016"/>
      <c r="DN8" s="1016"/>
      <c r="DO8" s="1016"/>
      <c r="DP8" s="1017"/>
      <c r="DQ8" s="1015" t="s">
        <v>485</v>
      </c>
      <c r="DR8" s="1016"/>
      <c r="DS8" s="1016"/>
      <c r="DT8" s="1016"/>
      <c r="DU8" s="1017"/>
      <c r="DV8" s="1018"/>
      <c r="DW8" s="1019"/>
      <c r="DX8" s="1019"/>
      <c r="DY8" s="1019"/>
      <c r="DZ8" s="1020"/>
      <c r="EA8" s="205"/>
    </row>
    <row r="9" spans="1:131" s="206" customFormat="1" ht="26.25" customHeight="1">
      <c r="A9" s="212">
        <v>3</v>
      </c>
      <c r="B9" s="1063" t="s">
        <v>364</v>
      </c>
      <c r="C9" s="1064"/>
      <c r="D9" s="1064"/>
      <c r="E9" s="1064"/>
      <c r="F9" s="1064"/>
      <c r="G9" s="1064"/>
      <c r="H9" s="1064"/>
      <c r="I9" s="1064"/>
      <c r="J9" s="1064"/>
      <c r="K9" s="1064"/>
      <c r="L9" s="1064"/>
      <c r="M9" s="1064"/>
      <c r="N9" s="1064"/>
      <c r="O9" s="1064"/>
      <c r="P9" s="1065"/>
      <c r="Q9" s="1069">
        <v>136</v>
      </c>
      <c r="R9" s="1070"/>
      <c r="S9" s="1070"/>
      <c r="T9" s="1070"/>
      <c r="U9" s="1070"/>
      <c r="V9" s="1070">
        <v>136</v>
      </c>
      <c r="W9" s="1070"/>
      <c r="X9" s="1070"/>
      <c r="Y9" s="1070"/>
      <c r="Z9" s="1070"/>
      <c r="AA9" s="1070" t="s">
        <v>485</v>
      </c>
      <c r="AB9" s="1070"/>
      <c r="AC9" s="1070"/>
      <c r="AD9" s="1070"/>
      <c r="AE9" s="1071"/>
      <c r="AF9" s="1045" t="s">
        <v>109</v>
      </c>
      <c r="AG9" s="1046"/>
      <c r="AH9" s="1046"/>
      <c r="AI9" s="1046"/>
      <c r="AJ9" s="1047"/>
      <c r="AK9" s="1112">
        <v>56</v>
      </c>
      <c r="AL9" s="1113"/>
      <c r="AM9" s="1113"/>
      <c r="AN9" s="1113"/>
      <c r="AO9" s="1113"/>
      <c r="AP9" s="1113">
        <v>913</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557</v>
      </c>
      <c r="BT9" s="1041"/>
      <c r="BU9" s="1041"/>
      <c r="BV9" s="1041"/>
      <c r="BW9" s="1041"/>
      <c r="BX9" s="1041"/>
      <c r="BY9" s="1041"/>
      <c r="BZ9" s="1041"/>
      <c r="CA9" s="1041"/>
      <c r="CB9" s="1041"/>
      <c r="CC9" s="1041"/>
      <c r="CD9" s="1041"/>
      <c r="CE9" s="1041"/>
      <c r="CF9" s="1041"/>
      <c r="CG9" s="1042"/>
      <c r="CH9" s="1015">
        <v>0</v>
      </c>
      <c r="CI9" s="1016"/>
      <c r="CJ9" s="1016"/>
      <c r="CK9" s="1016"/>
      <c r="CL9" s="1017"/>
      <c r="CM9" s="1015">
        <v>4</v>
      </c>
      <c r="CN9" s="1016"/>
      <c r="CO9" s="1016"/>
      <c r="CP9" s="1016"/>
      <c r="CQ9" s="1017"/>
      <c r="CR9" s="1015">
        <v>1</v>
      </c>
      <c r="CS9" s="1016"/>
      <c r="CT9" s="1016"/>
      <c r="CU9" s="1016"/>
      <c r="CV9" s="1017"/>
      <c r="CW9" s="1015">
        <v>68</v>
      </c>
      <c r="CX9" s="1016"/>
      <c r="CY9" s="1016"/>
      <c r="CZ9" s="1016"/>
      <c r="DA9" s="1017"/>
      <c r="DB9" s="1015" t="s">
        <v>485</v>
      </c>
      <c r="DC9" s="1016"/>
      <c r="DD9" s="1016"/>
      <c r="DE9" s="1016"/>
      <c r="DF9" s="1017"/>
      <c r="DG9" s="1015" t="s">
        <v>485</v>
      </c>
      <c r="DH9" s="1016"/>
      <c r="DI9" s="1016"/>
      <c r="DJ9" s="1016"/>
      <c r="DK9" s="1017"/>
      <c r="DL9" s="1015" t="s">
        <v>485</v>
      </c>
      <c r="DM9" s="1016"/>
      <c r="DN9" s="1016"/>
      <c r="DO9" s="1016"/>
      <c r="DP9" s="1017"/>
      <c r="DQ9" s="1015" t="s">
        <v>485</v>
      </c>
      <c r="DR9" s="1016"/>
      <c r="DS9" s="1016"/>
      <c r="DT9" s="1016"/>
      <c r="DU9" s="1017"/>
      <c r="DV9" s="1018"/>
      <c r="DW9" s="1019"/>
      <c r="DX9" s="1019"/>
      <c r="DY9" s="1019"/>
      <c r="DZ9" s="1020"/>
      <c r="EA9" s="205"/>
    </row>
    <row r="10" spans="1:131" s="206" customFormat="1" ht="26.25" customHeight="1">
      <c r="A10" s="212">
        <v>4</v>
      </c>
      <c r="B10" s="1063" t="s">
        <v>365</v>
      </c>
      <c r="C10" s="1064"/>
      <c r="D10" s="1064"/>
      <c r="E10" s="1064"/>
      <c r="F10" s="1064"/>
      <c r="G10" s="1064"/>
      <c r="H10" s="1064"/>
      <c r="I10" s="1064"/>
      <c r="J10" s="1064"/>
      <c r="K10" s="1064"/>
      <c r="L10" s="1064"/>
      <c r="M10" s="1064"/>
      <c r="N10" s="1064"/>
      <c r="O10" s="1064"/>
      <c r="P10" s="1065"/>
      <c r="Q10" s="1069">
        <v>108</v>
      </c>
      <c r="R10" s="1070"/>
      <c r="S10" s="1070"/>
      <c r="T10" s="1070"/>
      <c r="U10" s="1070"/>
      <c r="V10" s="1070">
        <v>108</v>
      </c>
      <c r="W10" s="1070"/>
      <c r="X10" s="1070"/>
      <c r="Y10" s="1070"/>
      <c r="Z10" s="1070"/>
      <c r="AA10" s="1070" t="s">
        <v>485</v>
      </c>
      <c r="AB10" s="1070"/>
      <c r="AC10" s="1070"/>
      <c r="AD10" s="1070"/>
      <c r="AE10" s="1071"/>
      <c r="AF10" s="1045" t="s">
        <v>109</v>
      </c>
      <c r="AG10" s="1046"/>
      <c r="AH10" s="1046"/>
      <c r="AI10" s="1046"/>
      <c r="AJ10" s="1047"/>
      <c r="AK10" s="1112">
        <v>19</v>
      </c>
      <c r="AL10" s="1113"/>
      <c r="AM10" s="1113"/>
      <c r="AN10" s="1113"/>
      <c r="AO10" s="1113"/>
      <c r="AP10" s="1114" t="s">
        <v>485</v>
      </c>
      <c r="AQ10" s="1016"/>
      <c r="AR10" s="1016"/>
      <c r="AS10" s="1016"/>
      <c r="AT10" s="1112"/>
      <c r="AU10" s="1110" t="s">
        <v>543</v>
      </c>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558</v>
      </c>
      <c r="BT10" s="1041"/>
      <c r="BU10" s="1041"/>
      <c r="BV10" s="1041"/>
      <c r="BW10" s="1041"/>
      <c r="BX10" s="1041"/>
      <c r="BY10" s="1041"/>
      <c r="BZ10" s="1041"/>
      <c r="CA10" s="1041"/>
      <c r="CB10" s="1041"/>
      <c r="CC10" s="1041"/>
      <c r="CD10" s="1041"/>
      <c r="CE10" s="1041"/>
      <c r="CF10" s="1041"/>
      <c r="CG10" s="1042"/>
      <c r="CH10" s="1015">
        <v>6</v>
      </c>
      <c r="CI10" s="1016"/>
      <c r="CJ10" s="1016"/>
      <c r="CK10" s="1016"/>
      <c r="CL10" s="1017"/>
      <c r="CM10" s="1015">
        <v>363</v>
      </c>
      <c r="CN10" s="1016"/>
      <c r="CO10" s="1016"/>
      <c r="CP10" s="1016"/>
      <c r="CQ10" s="1017"/>
      <c r="CR10" s="1015">
        <v>20</v>
      </c>
      <c r="CS10" s="1016"/>
      <c r="CT10" s="1016"/>
      <c r="CU10" s="1016"/>
      <c r="CV10" s="1017"/>
      <c r="CW10" s="1015">
        <v>3</v>
      </c>
      <c r="CX10" s="1016"/>
      <c r="CY10" s="1016"/>
      <c r="CZ10" s="1016"/>
      <c r="DA10" s="1017"/>
      <c r="DB10" s="1015" t="s">
        <v>485</v>
      </c>
      <c r="DC10" s="1016"/>
      <c r="DD10" s="1016"/>
      <c r="DE10" s="1016"/>
      <c r="DF10" s="1017"/>
      <c r="DG10" s="1015" t="s">
        <v>485</v>
      </c>
      <c r="DH10" s="1016"/>
      <c r="DI10" s="1016"/>
      <c r="DJ10" s="1016"/>
      <c r="DK10" s="1017"/>
      <c r="DL10" s="1015" t="s">
        <v>485</v>
      </c>
      <c r="DM10" s="1016"/>
      <c r="DN10" s="1016"/>
      <c r="DO10" s="1016"/>
      <c r="DP10" s="1017"/>
      <c r="DQ10" s="1015" t="s">
        <v>485</v>
      </c>
      <c r="DR10" s="1016"/>
      <c r="DS10" s="1016"/>
      <c r="DT10" s="1016"/>
      <c r="DU10" s="1017"/>
      <c r="DV10" s="1018"/>
      <c r="DW10" s="1019"/>
      <c r="DX10" s="1019"/>
      <c r="DY10" s="1019"/>
      <c r="DZ10" s="1020"/>
      <c r="EA10" s="205"/>
    </row>
    <row r="11" spans="1:131" s="206" customFormat="1" ht="26.25" customHeight="1">
      <c r="A11" s="212">
        <v>5</v>
      </c>
      <c r="B11" s="1063" t="s">
        <v>366</v>
      </c>
      <c r="C11" s="1064"/>
      <c r="D11" s="1064"/>
      <c r="E11" s="1064"/>
      <c r="F11" s="1064"/>
      <c r="G11" s="1064"/>
      <c r="H11" s="1064"/>
      <c r="I11" s="1064"/>
      <c r="J11" s="1064"/>
      <c r="K11" s="1064"/>
      <c r="L11" s="1064"/>
      <c r="M11" s="1064"/>
      <c r="N11" s="1064"/>
      <c r="O11" s="1064"/>
      <c r="P11" s="1065"/>
      <c r="Q11" s="1069">
        <v>774</v>
      </c>
      <c r="R11" s="1070"/>
      <c r="S11" s="1070"/>
      <c r="T11" s="1070"/>
      <c r="U11" s="1070"/>
      <c r="V11" s="1070">
        <v>678</v>
      </c>
      <c r="W11" s="1070"/>
      <c r="X11" s="1070"/>
      <c r="Y11" s="1070"/>
      <c r="Z11" s="1070"/>
      <c r="AA11" s="1070">
        <v>96</v>
      </c>
      <c r="AB11" s="1070"/>
      <c r="AC11" s="1070"/>
      <c r="AD11" s="1070"/>
      <c r="AE11" s="1071"/>
      <c r="AF11" s="1045">
        <v>96</v>
      </c>
      <c r="AG11" s="1046"/>
      <c r="AH11" s="1046"/>
      <c r="AI11" s="1046"/>
      <c r="AJ11" s="1047"/>
      <c r="AK11" s="1112" t="s">
        <v>485</v>
      </c>
      <c r="AL11" s="1113"/>
      <c r="AM11" s="1113"/>
      <c r="AN11" s="1113"/>
      <c r="AO11" s="1113"/>
      <c r="AP11" s="1113">
        <v>47</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559</v>
      </c>
      <c r="BT11" s="1041"/>
      <c r="BU11" s="1041"/>
      <c r="BV11" s="1041"/>
      <c r="BW11" s="1041"/>
      <c r="BX11" s="1041"/>
      <c r="BY11" s="1041"/>
      <c r="BZ11" s="1041"/>
      <c r="CA11" s="1041"/>
      <c r="CB11" s="1041"/>
      <c r="CC11" s="1041"/>
      <c r="CD11" s="1041"/>
      <c r="CE11" s="1041"/>
      <c r="CF11" s="1041"/>
      <c r="CG11" s="1042"/>
      <c r="CH11" s="1015">
        <v>18</v>
      </c>
      <c r="CI11" s="1016"/>
      <c r="CJ11" s="1016"/>
      <c r="CK11" s="1016"/>
      <c r="CL11" s="1017"/>
      <c r="CM11" s="1015">
        <v>297</v>
      </c>
      <c r="CN11" s="1016"/>
      <c r="CO11" s="1016"/>
      <c r="CP11" s="1016"/>
      <c r="CQ11" s="1017"/>
      <c r="CR11" s="1015">
        <v>10</v>
      </c>
      <c r="CS11" s="1016"/>
      <c r="CT11" s="1016"/>
      <c r="CU11" s="1016"/>
      <c r="CV11" s="1017"/>
      <c r="CW11" s="1015">
        <v>16</v>
      </c>
      <c r="CX11" s="1016"/>
      <c r="CY11" s="1016"/>
      <c r="CZ11" s="1016"/>
      <c r="DA11" s="1017"/>
      <c r="DB11" s="1015" t="s">
        <v>485</v>
      </c>
      <c r="DC11" s="1016"/>
      <c r="DD11" s="1016"/>
      <c r="DE11" s="1016"/>
      <c r="DF11" s="1017"/>
      <c r="DG11" s="1015" t="s">
        <v>485</v>
      </c>
      <c r="DH11" s="1016"/>
      <c r="DI11" s="1016"/>
      <c r="DJ11" s="1016"/>
      <c r="DK11" s="1017"/>
      <c r="DL11" s="1015" t="s">
        <v>485</v>
      </c>
      <c r="DM11" s="1016"/>
      <c r="DN11" s="1016"/>
      <c r="DO11" s="1016"/>
      <c r="DP11" s="1017"/>
      <c r="DQ11" s="1015" t="s">
        <v>485</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560</v>
      </c>
      <c r="BT12" s="1041"/>
      <c r="BU12" s="1041"/>
      <c r="BV12" s="1041"/>
      <c r="BW12" s="1041"/>
      <c r="BX12" s="1041"/>
      <c r="BY12" s="1041"/>
      <c r="BZ12" s="1041"/>
      <c r="CA12" s="1041"/>
      <c r="CB12" s="1041"/>
      <c r="CC12" s="1041"/>
      <c r="CD12" s="1041"/>
      <c r="CE12" s="1041"/>
      <c r="CF12" s="1041"/>
      <c r="CG12" s="1042"/>
      <c r="CH12" s="1015">
        <v>1</v>
      </c>
      <c r="CI12" s="1016"/>
      <c r="CJ12" s="1016"/>
      <c r="CK12" s="1016"/>
      <c r="CL12" s="1017"/>
      <c r="CM12" s="1015">
        <v>300</v>
      </c>
      <c r="CN12" s="1016"/>
      <c r="CO12" s="1016"/>
      <c r="CP12" s="1016"/>
      <c r="CQ12" s="1017"/>
      <c r="CR12" s="1015">
        <v>50</v>
      </c>
      <c r="CS12" s="1016"/>
      <c r="CT12" s="1016"/>
      <c r="CU12" s="1016"/>
      <c r="CV12" s="1017"/>
      <c r="CW12" s="1015">
        <v>55</v>
      </c>
      <c r="CX12" s="1016"/>
      <c r="CY12" s="1016"/>
      <c r="CZ12" s="1016"/>
      <c r="DA12" s="1017"/>
      <c r="DB12" s="1015" t="s">
        <v>485</v>
      </c>
      <c r="DC12" s="1016"/>
      <c r="DD12" s="1016"/>
      <c r="DE12" s="1016"/>
      <c r="DF12" s="1017"/>
      <c r="DG12" s="1015" t="s">
        <v>485</v>
      </c>
      <c r="DH12" s="1016"/>
      <c r="DI12" s="1016"/>
      <c r="DJ12" s="1016"/>
      <c r="DK12" s="1017"/>
      <c r="DL12" s="1015" t="s">
        <v>485</v>
      </c>
      <c r="DM12" s="1016"/>
      <c r="DN12" s="1016"/>
      <c r="DO12" s="1016"/>
      <c r="DP12" s="1017"/>
      <c r="DQ12" s="1015" t="s">
        <v>485</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561</v>
      </c>
      <c r="BT13" s="1041"/>
      <c r="BU13" s="1041"/>
      <c r="BV13" s="1041"/>
      <c r="BW13" s="1041"/>
      <c r="BX13" s="1041"/>
      <c r="BY13" s="1041"/>
      <c r="BZ13" s="1041"/>
      <c r="CA13" s="1041"/>
      <c r="CB13" s="1041"/>
      <c r="CC13" s="1041"/>
      <c r="CD13" s="1041"/>
      <c r="CE13" s="1041"/>
      <c r="CF13" s="1041"/>
      <c r="CG13" s="1042"/>
      <c r="CH13" s="1015">
        <v>-2</v>
      </c>
      <c r="CI13" s="1016"/>
      <c r="CJ13" s="1016"/>
      <c r="CK13" s="1016"/>
      <c r="CL13" s="1017"/>
      <c r="CM13" s="1015">
        <v>235</v>
      </c>
      <c r="CN13" s="1016"/>
      <c r="CO13" s="1016"/>
      <c r="CP13" s="1016"/>
      <c r="CQ13" s="1017"/>
      <c r="CR13" s="1015">
        <v>251</v>
      </c>
      <c r="CS13" s="1016"/>
      <c r="CT13" s="1016"/>
      <c r="CU13" s="1016"/>
      <c r="CV13" s="1017"/>
      <c r="CW13" s="1015">
        <v>0</v>
      </c>
      <c r="CX13" s="1016"/>
      <c r="CY13" s="1016"/>
      <c r="CZ13" s="1016"/>
      <c r="DA13" s="1017"/>
      <c r="DB13" s="1015" t="s">
        <v>485</v>
      </c>
      <c r="DC13" s="1016"/>
      <c r="DD13" s="1016"/>
      <c r="DE13" s="1016"/>
      <c r="DF13" s="1017"/>
      <c r="DG13" s="1015" t="s">
        <v>485</v>
      </c>
      <c r="DH13" s="1016"/>
      <c r="DI13" s="1016"/>
      <c r="DJ13" s="1016"/>
      <c r="DK13" s="1017"/>
      <c r="DL13" s="1015" t="s">
        <v>485</v>
      </c>
      <c r="DM13" s="1016"/>
      <c r="DN13" s="1016"/>
      <c r="DO13" s="1016"/>
      <c r="DP13" s="1017"/>
      <c r="DQ13" s="1015" t="s">
        <v>485</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t="s">
        <v>565</v>
      </c>
      <c r="BS14" s="1040" t="s">
        <v>562</v>
      </c>
      <c r="BT14" s="1041"/>
      <c r="BU14" s="1041"/>
      <c r="BV14" s="1041"/>
      <c r="BW14" s="1041"/>
      <c r="BX14" s="1041"/>
      <c r="BY14" s="1041"/>
      <c r="BZ14" s="1041"/>
      <c r="CA14" s="1041"/>
      <c r="CB14" s="1041"/>
      <c r="CC14" s="1041"/>
      <c r="CD14" s="1041"/>
      <c r="CE14" s="1041"/>
      <c r="CF14" s="1041"/>
      <c r="CG14" s="1042"/>
      <c r="CH14" s="1015">
        <v>-4</v>
      </c>
      <c r="CI14" s="1016"/>
      <c r="CJ14" s="1016"/>
      <c r="CK14" s="1016"/>
      <c r="CL14" s="1017"/>
      <c r="CM14" s="1015">
        <v>38</v>
      </c>
      <c r="CN14" s="1016"/>
      <c r="CO14" s="1016"/>
      <c r="CP14" s="1016"/>
      <c r="CQ14" s="1017"/>
      <c r="CR14" s="1015">
        <v>10</v>
      </c>
      <c r="CS14" s="1016"/>
      <c r="CT14" s="1016"/>
      <c r="CU14" s="1016"/>
      <c r="CV14" s="1017"/>
      <c r="CW14" s="1015" t="s">
        <v>485</v>
      </c>
      <c r="CX14" s="1016"/>
      <c r="CY14" s="1016"/>
      <c r="CZ14" s="1016"/>
      <c r="DA14" s="1017"/>
      <c r="DB14" s="1015">
        <v>2307</v>
      </c>
      <c r="DC14" s="1016"/>
      <c r="DD14" s="1016"/>
      <c r="DE14" s="1016"/>
      <c r="DF14" s="1017"/>
      <c r="DG14" s="1015" t="s">
        <v>485</v>
      </c>
      <c r="DH14" s="1016"/>
      <c r="DI14" s="1016"/>
      <c r="DJ14" s="1016"/>
      <c r="DK14" s="1017"/>
      <c r="DL14" s="1015" t="s">
        <v>485</v>
      </c>
      <c r="DM14" s="1016"/>
      <c r="DN14" s="1016"/>
      <c r="DO14" s="1016"/>
      <c r="DP14" s="1017"/>
      <c r="DQ14" s="1015" t="s">
        <v>485</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563</v>
      </c>
      <c r="BT15" s="1041"/>
      <c r="BU15" s="1041"/>
      <c r="BV15" s="1041"/>
      <c r="BW15" s="1041"/>
      <c r="BX15" s="1041"/>
      <c r="BY15" s="1041"/>
      <c r="BZ15" s="1041"/>
      <c r="CA15" s="1041"/>
      <c r="CB15" s="1041"/>
      <c r="CC15" s="1041"/>
      <c r="CD15" s="1041"/>
      <c r="CE15" s="1041"/>
      <c r="CF15" s="1041"/>
      <c r="CG15" s="1042"/>
      <c r="CH15" s="1015">
        <v>-7</v>
      </c>
      <c r="CI15" s="1016"/>
      <c r="CJ15" s="1016"/>
      <c r="CK15" s="1016"/>
      <c r="CL15" s="1017"/>
      <c r="CM15" s="1015">
        <v>146</v>
      </c>
      <c r="CN15" s="1016"/>
      <c r="CO15" s="1016"/>
      <c r="CP15" s="1016"/>
      <c r="CQ15" s="1017"/>
      <c r="CR15" s="1015">
        <v>30</v>
      </c>
      <c r="CS15" s="1016"/>
      <c r="CT15" s="1016"/>
      <c r="CU15" s="1016"/>
      <c r="CV15" s="1017"/>
      <c r="CW15" s="1015" t="s">
        <v>485</v>
      </c>
      <c r="CX15" s="1016"/>
      <c r="CY15" s="1016"/>
      <c r="CZ15" s="1016"/>
      <c r="DA15" s="1017"/>
      <c r="DB15" s="1015" t="s">
        <v>485</v>
      </c>
      <c r="DC15" s="1016"/>
      <c r="DD15" s="1016"/>
      <c r="DE15" s="1016"/>
      <c r="DF15" s="1017"/>
      <c r="DG15" s="1015" t="s">
        <v>485</v>
      </c>
      <c r="DH15" s="1016"/>
      <c r="DI15" s="1016"/>
      <c r="DJ15" s="1016"/>
      <c r="DK15" s="1017"/>
      <c r="DL15" s="1015" t="s">
        <v>485</v>
      </c>
      <c r="DM15" s="1016"/>
      <c r="DN15" s="1016"/>
      <c r="DO15" s="1016"/>
      <c r="DP15" s="1017"/>
      <c r="DQ15" s="1015" t="s">
        <v>485</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564</v>
      </c>
      <c r="BT16" s="1041"/>
      <c r="BU16" s="1041"/>
      <c r="BV16" s="1041"/>
      <c r="BW16" s="1041"/>
      <c r="BX16" s="1041"/>
      <c r="BY16" s="1041"/>
      <c r="BZ16" s="1041"/>
      <c r="CA16" s="1041"/>
      <c r="CB16" s="1041"/>
      <c r="CC16" s="1041"/>
      <c r="CD16" s="1041"/>
      <c r="CE16" s="1041"/>
      <c r="CF16" s="1041"/>
      <c r="CG16" s="1042"/>
      <c r="CH16" s="1015">
        <v>543</v>
      </c>
      <c r="CI16" s="1016"/>
      <c r="CJ16" s="1016"/>
      <c r="CK16" s="1016"/>
      <c r="CL16" s="1017"/>
      <c r="CM16" s="1015">
        <v>3615</v>
      </c>
      <c r="CN16" s="1016"/>
      <c r="CO16" s="1016"/>
      <c r="CP16" s="1016"/>
      <c r="CQ16" s="1017"/>
      <c r="CR16" s="1015">
        <v>9</v>
      </c>
      <c r="CS16" s="1016"/>
      <c r="CT16" s="1016"/>
      <c r="CU16" s="1016"/>
      <c r="CV16" s="1017"/>
      <c r="CW16" s="1015">
        <v>105</v>
      </c>
      <c r="CX16" s="1016"/>
      <c r="CY16" s="1016"/>
      <c r="CZ16" s="1016"/>
      <c r="DA16" s="1017"/>
      <c r="DB16" s="1015" t="s">
        <v>485</v>
      </c>
      <c r="DC16" s="1016"/>
      <c r="DD16" s="1016"/>
      <c r="DE16" s="1016"/>
      <c r="DF16" s="1017"/>
      <c r="DG16" s="1015" t="s">
        <v>485</v>
      </c>
      <c r="DH16" s="1016"/>
      <c r="DI16" s="1016"/>
      <c r="DJ16" s="1016"/>
      <c r="DK16" s="1017"/>
      <c r="DL16" s="1015" t="s">
        <v>485</v>
      </c>
      <c r="DM16" s="1016"/>
      <c r="DN16" s="1016"/>
      <c r="DO16" s="1016"/>
      <c r="DP16" s="1017"/>
      <c r="DQ16" s="1015" t="s">
        <v>485</v>
      </c>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368</v>
      </c>
      <c r="B23" s="970" t="s">
        <v>369</v>
      </c>
      <c r="C23" s="971"/>
      <c r="D23" s="971"/>
      <c r="E23" s="971"/>
      <c r="F23" s="971"/>
      <c r="G23" s="971"/>
      <c r="H23" s="971"/>
      <c r="I23" s="971"/>
      <c r="J23" s="971"/>
      <c r="K23" s="971"/>
      <c r="L23" s="971"/>
      <c r="M23" s="971"/>
      <c r="N23" s="971"/>
      <c r="O23" s="971"/>
      <c r="P23" s="972"/>
      <c r="Q23" s="1094">
        <v>161580</v>
      </c>
      <c r="R23" s="1095"/>
      <c r="S23" s="1095"/>
      <c r="T23" s="1095"/>
      <c r="U23" s="1095"/>
      <c r="V23" s="1095">
        <v>153264</v>
      </c>
      <c r="W23" s="1095"/>
      <c r="X23" s="1095"/>
      <c r="Y23" s="1095"/>
      <c r="Z23" s="1095"/>
      <c r="AA23" s="1095">
        <v>8316</v>
      </c>
      <c r="AB23" s="1095"/>
      <c r="AC23" s="1095"/>
      <c r="AD23" s="1095"/>
      <c r="AE23" s="1096"/>
      <c r="AF23" s="1097">
        <v>7690</v>
      </c>
      <c r="AG23" s="1095"/>
      <c r="AH23" s="1095"/>
      <c r="AI23" s="1095"/>
      <c r="AJ23" s="1098"/>
      <c r="AK23" s="1099"/>
      <c r="AL23" s="1100"/>
      <c r="AM23" s="1100"/>
      <c r="AN23" s="1100"/>
      <c r="AO23" s="1100"/>
      <c r="AP23" s="1095">
        <v>134011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380</v>
      </c>
      <c r="C28" s="1077"/>
      <c r="D28" s="1077"/>
      <c r="E28" s="1077"/>
      <c r="F28" s="1077"/>
      <c r="G28" s="1077"/>
      <c r="H28" s="1077"/>
      <c r="I28" s="1077"/>
      <c r="J28" s="1077"/>
      <c r="K28" s="1077"/>
      <c r="L28" s="1077"/>
      <c r="M28" s="1077"/>
      <c r="N28" s="1077"/>
      <c r="O28" s="1077"/>
      <c r="P28" s="1078"/>
      <c r="Q28" s="1079">
        <v>14198</v>
      </c>
      <c r="R28" s="1080"/>
      <c r="S28" s="1080"/>
      <c r="T28" s="1080"/>
      <c r="U28" s="1080"/>
      <c r="V28" s="1080">
        <v>12700</v>
      </c>
      <c r="W28" s="1080"/>
      <c r="X28" s="1080"/>
      <c r="Y28" s="1080"/>
      <c r="Z28" s="1080"/>
      <c r="AA28" s="1080">
        <v>1498</v>
      </c>
      <c r="AB28" s="1080"/>
      <c r="AC28" s="1080"/>
      <c r="AD28" s="1080"/>
      <c r="AE28" s="1081"/>
      <c r="AF28" s="1082">
        <v>1498</v>
      </c>
      <c r="AG28" s="1080"/>
      <c r="AH28" s="1080"/>
      <c r="AI28" s="1080"/>
      <c r="AJ28" s="1083"/>
      <c r="AK28" s="1084">
        <v>76</v>
      </c>
      <c r="AL28" s="1072"/>
      <c r="AM28" s="1072"/>
      <c r="AN28" s="1072"/>
      <c r="AO28" s="1072"/>
      <c r="AP28" s="1072" t="s">
        <v>485</v>
      </c>
      <c r="AQ28" s="1072"/>
      <c r="AR28" s="1072"/>
      <c r="AS28" s="1072"/>
      <c r="AT28" s="1072"/>
      <c r="AU28" s="1072" t="s">
        <v>485</v>
      </c>
      <c r="AV28" s="1072"/>
      <c r="AW28" s="1072"/>
      <c r="AX28" s="1072"/>
      <c r="AY28" s="1072"/>
      <c r="AZ28" s="1073" t="s">
        <v>485</v>
      </c>
      <c r="BA28" s="1073"/>
      <c r="BB28" s="1073"/>
      <c r="BC28" s="1073"/>
      <c r="BD28" s="1073"/>
      <c r="BE28" s="1074" t="s">
        <v>544</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381</v>
      </c>
      <c r="C29" s="1064"/>
      <c r="D29" s="1064"/>
      <c r="E29" s="1064"/>
      <c r="F29" s="1064"/>
      <c r="G29" s="1064"/>
      <c r="H29" s="1064"/>
      <c r="I29" s="1064"/>
      <c r="J29" s="1064"/>
      <c r="K29" s="1064"/>
      <c r="L29" s="1064"/>
      <c r="M29" s="1064"/>
      <c r="N29" s="1064"/>
      <c r="O29" s="1064"/>
      <c r="P29" s="1065"/>
      <c r="Q29" s="1069">
        <v>55603</v>
      </c>
      <c r="R29" s="1070"/>
      <c r="S29" s="1070"/>
      <c r="T29" s="1070"/>
      <c r="U29" s="1070"/>
      <c r="V29" s="1070">
        <v>54941</v>
      </c>
      <c r="W29" s="1070"/>
      <c r="X29" s="1070"/>
      <c r="Y29" s="1070"/>
      <c r="Z29" s="1070"/>
      <c r="AA29" s="1070">
        <v>662</v>
      </c>
      <c r="AB29" s="1070"/>
      <c r="AC29" s="1070"/>
      <c r="AD29" s="1070"/>
      <c r="AE29" s="1071"/>
      <c r="AF29" s="1045">
        <v>662</v>
      </c>
      <c r="AG29" s="1046"/>
      <c r="AH29" s="1046"/>
      <c r="AI29" s="1046"/>
      <c r="AJ29" s="1047"/>
      <c r="AK29" s="1006">
        <v>5391</v>
      </c>
      <c r="AL29" s="997"/>
      <c r="AM29" s="997"/>
      <c r="AN29" s="997"/>
      <c r="AO29" s="997"/>
      <c r="AP29" s="997" t="s">
        <v>485</v>
      </c>
      <c r="AQ29" s="997"/>
      <c r="AR29" s="997"/>
      <c r="AS29" s="997"/>
      <c r="AT29" s="997"/>
      <c r="AU29" s="997" t="s">
        <v>485</v>
      </c>
      <c r="AV29" s="997"/>
      <c r="AW29" s="997"/>
      <c r="AX29" s="997"/>
      <c r="AY29" s="997"/>
      <c r="AZ29" s="1068" t="s">
        <v>485</v>
      </c>
      <c r="BA29" s="1068"/>
      <c r="BB29" s="1068"/>
      <c r="BC29" s="1068"/>
      <c r="BD29" s="1068"/>
      <c r="BE29" s="1058" t="s">
        <v>545</v>
      </c>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382</v>
      </c>
      <c r="C30" s="1064"/>
      <c r="D30" s="1064"/>
      <c r="E30" s="1064"/>
      <c r="F30" s="1064"/>
      <c r="G30" s="1064"/>
      <c r="H30" s="1064"/>
      <c r="I30" s="1064"/>
      <c r="J30" s="1064"/>
      <c r="K30" s="1064"/>
      <c r="L30" s="1064"/>
      <c r="M30" s="1064"/>
      <c r="N30" s="1064"/>
      <c r="O30" s="1064"/>
      <c r="P30" s="1065"/>
      <c r="Q30" s="1069">
        <v>32589</v>
      </c>
      <c r="R30" s="1070"/>
      <c r="S30" s="1070"/>
      <c r="T30" s="1070"/>
      <c r="U30" s="1070"/>
      <c r="V30" s="1070">
        <v>32340</v>
      </c>
      <c r="W30" s="1070"/>
      <c r="X30" s="1070"/>
      <c r="Y30" s="1070"/>
      <c r="Z30" s="1070"/>
      <c r="AA30" s="1070">
        <v>249</v>
      </c>
      <c r="AB30" s="1070"/>
      <c r="AC30" s="1070"/>
      <c r="AD30" s="1070"/>
      <c r="AE30" s="1071"/>
      <c r="AF30" s="1045">
        <v>249</v>
      </c>
      <c r="AG30" s="1046"/>
      <c r="AH30" s="1046"/>
      <c r="AI30" s="1046"/>
      <c r="AJ30" s="1047"/>
      <c r="AK30" s="1006">
        <v>4658</v>
      </c>
      <c r="AL30" s="997"/>
      <c r="AM30" s="997"/>
      <c r="AN30" s="997"/>
      <c r="AO30" s="997"/>
      <c r="AP30" s="997" t="s">
        <v>485</v>
      </c>
      <c r="AQ30" s="997"/>
      <c r="AR30" s="997"/>
      <c r="AS30" s="997"/>
      <c r="AT30" s="997"/>
      <c r="AU30" s="997" t="s">
        <v>485</v>
      </c>
      <c r="AV30" s="997"/>
      <c r="AW30" s="997"/>
      <c r="AX30" s="997"/>
      <c r="AY30" s="997"/>
      <c r="AZ30" s="1068" t="s">
        <v>485</v>
      </c>
      <c r="BA30" s="1068"/>
      <c r="BB30" s="1068"/>
      <c r="BC30" s="1068"/>
      <c r="BD30" s="1068"/>
      <c r="BE30" s="1058" t="s">
        <v>546</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383</v>
      </c>
      <c r="C31" s="1064"/>
      <c r="D31" s="1064"/>
      <c r="E31" s="1064"/>
      <c r="F31" s="1064"/>
      <c r="G31" s="1064"/>
      <c r="H31" s="1064"/>
      <c r="I31" s="1064"/>
      <c r="J31" s="1064"/>
      <c r="K31" s="1064"/>
      <c r="L31" s="1064"/>
      <c r="M31" s="1064"/>
      <c r="N31" s="1064"/>
      <c r="O31" s="1064"/>
      <c r="P31" s="1065"/>
      <c r="Q31" s="1069">
        <v>4869</v>
      </c>
      <c r="R31" s="1070"/>
      <c r="S31" s="1070"/>
      <c r="T31" s="1070"/>
      <c r="U31" s="1070"/>
      <c r="V31" s="1070">
        <v>4727</v>
      </c>
      <c r="W31" s="1070"/>
      <c r="X31" s="1070"/>
      <c r="Y31" s="1070"/>
      <c r="Z31" s="1070"/>
      <c r="AA31" s="1070">
        <v>143</v>
      </c>
      <c r="AB31" s="1070"/>
      <c r="AC31" s="1070"/>
      <c r="AD31" s="1070"/>
      <c r="AE31" s="1071"/>
      <c r="AF31" s="1045">
        <v>143</v>
      </c>
      <c r="AG31" s="1046"/>
      <c r="AH31" s="1046"/>
      <c r="AI31" s="1046"/>
      <c r="AJ31" s="1047"/>
      <c r="AK31" s="1006">
        <v>1047</v>
      </c>
      <c r="AL31" s="997"/>
      <c r="AM31" s="997"/>
      <c r="AN31" s="997"/>
      <c r="AO31" s="997"/>
      <c r="AP31" s="997" t="s">
        <v>485</v>
      </c>
      <c r="AQ31" s="997"/>
      <c r="AR31" s="997"/>
      <c r="AS31" s="997"/>
      <c r="AT31" s="997"/>
      <c r="AU31" s="997" t="s">
        <v>485</v>
      </c>
      <c r="AV31" s="997"/>
      <c r="AW31" s="997"/>
      <c r="AX31" s="997"/>
      <c r="AY31" s="997"/>
      <c r="AZ31" s="1068" t="s">
        <v>485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384</v>
      </c>
      <c r="C32" s="1064"/>
      <c r="D32" s="1064"/>
      <c r="E32" s="1064"/>
      <c r="F32" s="1064"/>
      <c r="G32" s="1064"/>
      <c r="H32" s="1064"/>
      <c r="I32" s="1064"/>
      <c r="J32" s="1064"/>
      <c r="K32" s="1064"/>
      <c r="L32" s="1064"/>
      <c r="M32" s="1064"/>
      <c r="N32" s="1064"/>
      <c r="O32" s="1064"/>
      <c r="P32" s="1065"/>
      <c r="Q32" s="1069">
        <v>559</v>
      </c>
      <c r="R32" s="1070"/>
      <c r="S32" s="1070"/>
      <c r="T32" s="1070"/>
      <c r="U32" s="1070"/>
      <c r="V32" s="1070">
        <v>559</v>
      </c>
      <c r="W32" s="1070"/>
      <c r="X32" s="1070"/>
      <c r="Y32" s="1070"/>
      <c r="Z32" s="1070"/>
      <c r="AA32" s="1070" t="s">
        <v>485</v>
      </c>
      <c r="AB32" s="1070"/>
      <c r="AC32" s="1070"/>
      <c r="AD32" s="1070"/>
      <c r="AE32" s="1071"/>
      <c r="AF32" s="1045" t="s">
        <v>109</v>
      </c>
      <c r="AG32" s="1046"/>
      <c r="AH32" s="1046"/>
      <c r="AI32" s="1046"/>
      <c r="AJ32" s="1047"/>
      <c r="AK32" s="1006">
        <v>397</v>
      </c>
      <c r="AL32" s="997"/>
      <c r="AM32" s="997"/>
      <c r="AN32" s="997"/>
      <c r="AO32" s="997"/>
      <c r="AP32" s="997">
        <v>1426</v>
      </c>
      <c r="AQ32" s="997"/>
      <c r="AR32" s="997"/>
      <c r="AS32" s="997"/>
      <c r="AT32" s="997"/>
      <c r="AU32" s="997">
        <v>987</v>
      </c>
      <c r="AV32" s="997"/>
      <c r="AW32" s="997"/>
      <c r="AX32" s="997"/>
      <c r="AY32" s="997"/>
      <c r="AZ32" s="1068" t="s">
        <v>485</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19647</v>
      </c>
      <c r="R33" s="1070"/>
      <c r="S33" s="1070"/>
      <c r="T33" s="1070"/>
      <c r="U33" s="1070"/>
      <c r="V33" s="1070">
        <v>19834</v>
      </c>
      <c r="W33" s="1070"/>
      <c r="X33" s="1070"/>
      <c r="Y33" s="1070"/>
      <c r="Z33" s="1070"/>
      <c r="AA33" s="1070">
        <v>-188</v>
      </c>
      <c r="AB33" s="1070"/>
      <c r="AC33" s="1070"/>
      <c r="AD33" s="1070"/>
      <c r="AE33" s="1071"/>
      <c r="AF33" s="1045">
        <v>6337</v>
      </c>
      <c r="AG33" s="1046"/>
      <c r="AH33" s="1046"/>
      <c r="AI33" s="1046"/>
      <c r="AJ33" s="1047"/>
      <c r="AK33" s="1006">
        <v>1938</v>
      </c>
      <c r="AL33" s="997"/>
      <c r="AM33" s="997"/>
      <c r="AN33" s="997"/>
      <c r="AO33" s="997"/>
      <c r="AP33" s="997">
        <v>15237</v>
      </c>
      <c r="AQ33" s="997"/>
      <c r="AR33" s="997"/>
      <c r="AS33" s="997"/>
      <c r="AT33" s="997"/>
      <c r="AU33" s="997">
        <v>8715</v>
      </c>
      <c r="AV33" s="997"/>
      <c r="AW33" s="997"/>
      <c r="AX33" s="997"/>
      <c r="AY33" s="997"/>
      <c r="AZ33" s="1068" t="s">
        <v>485</v>
      </c>
      <c r="BA33" s="1068"/>
      <c r="BB33" s="1068"/>
      <c r="BC33" s="1068"/>
      <c r="BD33" s="1068"/>
      <c r="BE33" s="1058" t="s">
        <v>386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387</v>
      </c>
      <c r="C34" s="1064"/>
      <c r="D34" s="1064"/>
      <c r="E34" s="1064"/>
      <c r="F34" s="1064"/>
      <c r="G34" s="1064"/>
      <c r="H34" s="1064"/>
      <c r="I34" s="1064"/>
      <c r="J34" s="1064"/>
      <c r="K34" s="1064"/>
      <c r="L34" s="1064"/>
      <c r="M34" s="1064"/>
      <c r="N34" s="1064"/>
      <c r="O34" s="1064"/>
      <c r="P34" s="1065"/>
      <c r="Q34" s="1069">
        <v>659</v>
      </c>
      <c r="R34" s="1070"/>
      <c r="S34" s="1070"/>
      <c r="T34" s="1070"/>
      <c r="U34" s="1070"/>
      <c r="V34" s="1070">
        <v>541</v>
      </c>
      <c r="W34" s="1070"/>
      <c r="X34" s="1070"/>
      <c r="Y34" s="1070"/>
      <c r="Z34" s="1070"/>
      <c r="AA34" s="1070">
        <v>118</v>
      </c>
      <c r="AB34" s="1070"/>
      <c r="AC34" s="1070"/>
      <c r="AD34" s="1070"/>
      <c r="AE34" s="1071"/>
      <c r="AF34" s="1045">
        <v>523</v>
      </c>
      <c r="AG34" s="1046"/>
      <c r="AH34" s="1046"/>
      <c r="AI34" s="1046"/>
      <c r="AJ34" s="1047"/>
      <c r="AK34" s="1006">
        <v>262</v>
      </c>
      <c r="AL34" s="997"/>
      <c r="AM34" s="997"/>
      <c r="AN34" s="997"/>
      <c r="AO34" s="997"/>
      <c r="AP34" s="997">
        <v>75</v>
      </c>
      <c r="AQ34" s="997"/>
      <c r="AR34" s="997"/>
      <c r="AS34" s="997"/>
      <c r="AT34" s="997"/>
      <c r="AU34" s="997">
        <v>35</v>
      </c>
      <c r="AV34" s="997"/>
      <c r="AW34" s="997"/>
      <c r="AX34" s="997"/>
      <c r="AY34" s="997"/>
      <c r="AZ34" s="1068" t="s">
        <v>485</v>
      </c>
      <c r="BA34" s="1068"/>
      <c r="BB34" s="1068"/>
      <c r="BC34" s="1068"/>
      <c r="BD34" s="1068"/>
      <c r="BE34" s="1058" t="s">
        <v>386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388</v>
      </c>
      <c r="C35" s="1064"/>
      <c r="D35" s="1064"/>
      <c r="E35" s="1064"/>
      <c r="F35" s="1064"/>
      <c r="G35" s="1064"/>
      <c r="H35" s="1064"/>
      <c r="I35" s="1064"/>
      <c r="J35" s="1064"/>
      <c r="K35" s="1064"/>
      <c r="L35" s="1064"/>
      <c r="M35" s="1064"/>
      <c r="N35" s="1064"/>
      <c r="O35" s="1064"/>
      <c r="P35" s="1065"/>
      <c r="Q35" s="1069">
        <v>5568</v>
      </c>
      <c r="R35" s="1070"/>
      <c r="S35" s="1070"/>
      <c r="T35" s="1070"/>
      <c r="U35" s="1070"/>
      <c r="V35" s="1070">
        <v>4651</v>
      </c>
      <c r="W35" s="1070"/>
      <c r="X35" s="1070"/>
      <c r="Y35" s="1070"/>
      <c r="Z35" s="1070"/>
      <c r="AA35" s="1070">
        <v>917</v>
      </c>
      <c r="AB35" s="1070"/>
      <c r="AC35" s="1070"/>
      <c r="AD35" s="1070"/>
      <c r="AE35" s="1071"/>
      <c r="AF35" s="1045">
        <v>3000</v>
      </c>
      <c r="AG35" s="1046"/>
      <c r="AH35" s="1046"/>
      <c r="AI35" s="1046"/>
      <c r="AJ35" s="1047"/>
      <c r="AK35" s="1006">
        <v>248</v>
      </c>
      <c r="AL35" s="997"/>
      <c r="AM35" s="997"/>
      <c r="AN35" s="997"/>
      <c r="AO35" s="997"/>
      <c r="AP35" s="997">
        <v>34384</v>
      </c>
      <c r="AQ35" s="997"/>
      <c r="AR35" s="997"/>
      <c r="AS35" s="997"/>
      <c r="AT35" s="997"/>
      <c r="AU35" s="997">
        <v>825</v>
      </c>
      <c r="AV35" s="997"/>
      <c r="AW35" s="997"/>
      <c r="AX35" s="997"/>
      <c r="AY35" s="997"/>
      <c r="AZ35" s="1068" t="s">
        <v>485</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389</v>
      </c>
      <c r="C36" s="1064"/>
      <c r="D36" s="1064"/>
      <c r="E36" s="1064"/>
      <c r="F36" s="1064"/>
      <c r="G36" s="1064"/>
      <c r="H36" s="1064"/>
      <c r="I36" s="1064"/>
      <c r="J36" s="1064"/>
      <c r="K36" s="1064"/>
      <c r="L36" s="1064"/>
      <c r="M36" s="1064"/>
      <c r="N36" s="1064"/>
      <c r="O36" s="1064"/>
      <c r="P36" s="1065"/>
      <c r="Q36" s="1069">
        <v>8027</v>
      </c>
      <c r="R36" s="1070"/>
      <c r="S36" s="1070"/>
      <c r="T36" s="1070"/>
      <c r="U36" s="1070"/>
      <c r="V36" s="1070">
        <v>7857</v>
      </c>
      <c r="W36" s="1070"/>
      <c r="X36" s="1070"/>
      <c r="Y36" s="1070"/>
      <c r="Z36" s="1070"/>
      <c r="AA36" s="1070">
        <v>171</v>
      </c>
      <c r="AB36" s="1070"/>
      <c r="AC36" s="1070"/>
      <c r="AD36" s="1070"/>
      <c r="AE36" s="1071"/>
      <c r="AF36" s="1045">
        <v>2011</v>
      </c>
      <c r="AG36" s="1046"/>
      <c r="AH36" s="1046"/>
      <c r="AI36" s="1046"/>
      <c r="AJ36" s="1047"/>
      <c r="AK36" s="1006">
        <v>1917</v>
      </c>
      <c r="AL36" s="997"/>
      <c r="AM36" s="997"/>
      <c r="AN36" s="997"/>
      <c r="AO36" s="997"/>
      <c r="AP36" s="997">
        <v>63302</v>
      </c>
      <c r="AQ36" s="997"/>
      <c r="AR36" s="997"/>
      <c r="AS36" s="997"/>
      <c r="AT36" s="997"/>
      <c r="AU36" s="997">
        <v>21396</v>
      </c>
      <c r="AV36" s="997"/>
      <c r="AW36" s="997"/>
      <c r="AX36" s="997"/>
      <c r="AY36" s="997"/>
      <c r="AZ36" s="1068" t="s">
        <v>485</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390</v>
      </c>
      <c r="C37" s="1064"/>
      <c r="D37" s="1064"/>
      <c r="E37" s="1064"/>
      <c r="F37" s="1064"/>
      <c r="G37" s="1064"/>
      <c r="H37" s="1064"/>
      <c r="I37" s="1064"/>
      <c r="J37" s="1064"/>
      <c r="K37" s="1064"/>
      <c r="L37" s="1064"/>
      <c r="M37" s="1064"/>
      <c r="N37" s="1064"/>
      <c r="O37" s="1064"/>
      <c r="P37" s="1065"/>
      <c r="Q37" s="1069">
        <v>491</v>
      </c>
      <c r="R37" s="1070"/>
      <c r="S37" s="1070"/>
      <c r="T37" s="1070"/>
      <c r="U37" s="1070"/>
      <c r="V37" s="1070">
        <v>455</v>
      </c>
      <c r="W37" s="1070"/>
      <c r="X37" s="1070"/>
      <c r="Y37" s="1070"/>
      <c r="Z37" s="1070"/>
      <c r="AA37" s="1070">
        <v>36</v>
      </c>
      <c r="AB37" s="1070"/>
      <c r="AC37" s="1070"/>
      <c r="AD37" s="1070"/>
      <c r="AE37" s="1071"/>
      <c r="AF37" s="1045">
        <v>36</v>
      </c>
      <c r="AG37" s="1046"/>
      <c r="AH37" s="1046"/>
      <c r="AI37" s="1046"/>
      <c r="AJ37" s="1047"/>
      <c r="AK37" s="1006" t="s">
        <v>485</v>
      </c>
      <c r="AL37" s="997"/>
      <c r="AM37" s="997"/>
      <c r="AN37" s="997"/>
      <c r="AO37" s="997"/>
      <c r="AP37" s="997" t="s">
        <v>485</v>
      </c>
      <c r="AQ37" s="997"/>
      <c r="AR37" s="997"/>
      <c r="AS37" s="997"/>
      <c r="AT37" s="997"/>
      <c r="AU37" s="997" t="s">
        <v>485</v>
      </c>
      <c r="AV37" s="997"/>
      <c r="AW37" s="997"/>
      <c r="AX37" s="997"/>
      <c r="AY37" s="997"/>
      <c r="AZ37" s="1068" t="s">
        <v>485</v>
      </c>
      <c r="BA37" s="1068"/>
      <c r="BB37" s="1068"/>
      <c r="BC37" s="1068"/>
      <c r="BD37" s="1068"/>
      <c r="BE37" s="1058" t="s">
        <v>391</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392</v>
      </c>
      <c r="C38" s="1064"/>
      <c r="D38" s="1064"/>
      <c r="E38" s="1064"/>
      <c r="F38" s="1064"/>
      <c r="G38" s="1064"/>
      <c r="H38" s="1064"/>
      <c r="I38" s="1064"/>
      <c r="J38" s="1064"/>
      <c r="K38" s="1064"/>
      <c r="L38" s="1064"/>
      <c r="M38" s="1064"/>
      <c r="N38" s="1064"/>
      <c r="O38" s="1064"/>
      <c r="P38" s="1065"/>
      <c r="Q38" s="1069">
        <v>246</v>
      </c>
      <c r="R38" s="1070"/>
      <c r="S38" s="1070"/>
      <c r="T38" s="1070"/>
      <c r="U38" s="1070"/>
      <c r="V38" s="1070">
        <v>246</v>
      </c>
      <c r="W38" s="1070"/>
      <c r="X38" s="1070"/>
      <c r="Y38" s="1070"/>
      <c r="Z38" s="1070"/>
      <c r="AA38" s="1070" t="s">
        <v>485</v>
      </c>
      <c r="AB38" s="1070"/>
      <c r="AC38" s="1070"/>
      <c r="AD38" s="1070"/>
      <c r="AE38" s="1071"/>
      <c r="AF38" s="1045" t="s">
        <v>109</v>
      </c>
      <c r="AG38" s="1046"/>
      <c r="AH38" s="1046"/>
      <c r="AI38" s="1046"/>
      <c r="AJ38" s="1047"/>
      <c r="AK38" s="1006">
        <v>119</v>
      </c>
      <c r="AL38" s="997"/>
      <c r="AM38" s="997"/>
      <c r="AN38" s="997"/>
      <c r="AO38" s="997"/>
      <c r="AP38" s="997">
        <v>196</v>
      </c>
      <c r="AQ38" s="997"/>
      <c r="AR38" s="997"/>
      <c r="AS38" s="997"/>
      <c r="AT38" s="997"/>
      <c r="AU38" s="997">
        <v>91</v>
      </c>
      <c r="AV38" s="997"/>
      <c r="AW38" s="997"/>
      <c r="AX38" s="997"/>
      <c r="AY38" s="997"/>
      <c r="AZ38" s="1068" t="s">
        <v>485</v>
      </c>
      <c r="BA38" s="1068"/>
      <c r="BB38" s="1068"/>
      <c r="BC38" s="1068"/>
      <c r="BD38" s="1068"/>
      <c r="BE38" s="1058" t="s">
        <v>391</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393</v>
      </c>
      <c r="C39" s="1064"/>
      <c r="D39" s="1064"/>
      <c r="E39" s="1064"/>
      <c r="F39" s="1064"/>
      <c r="G39" s="1064"/>
      <c r="H39" s="1064"/>
      <c r="I39" s="1064"/>
      <c r="J39" s="1064"/>
      <c r="K39" s="1064"/>
      <c r="L39" s="1064"/>
      <c r="M39" s="1064"/>
      <c r="N39" s="1064"/>
      <c r="O39" s="1064"/>
      <c r="P39" s="1065"/>
      <c r="Q39" s="1069">
        <v>540</v>
      </c>
      <c r="R39" s="1070"/>
      <c r="S39" s="1070"/>
      <c r="T39" s="1070"/>
      <c r="U39" s="1070"/>
      <c r="V39" s="1070">
        <v>538</v>
      </c>
      <c r="W39" s="1070"/>
      <c r="X39" s="1070"/>
      <c r="Y39" s="1070"/>
      <c r="Z39" s="1070"/>
      <c r="AA39" s="1070">
        <v>2</v>
      </c>
      <c r="AB39" s="1070"/>
      <c r="AC39" s="1070"/>
      <c r="AD39" s="1070"/>
      <c r="AE39" s="1071"/>
      <c r="AF39" s="1045" t="s">
        <v>109</v>
      </c>
      <c r="AG39" s="1046"/>
      <c r="AH39" s="1046"/>
      <c r="AI39" s="1046"/>
      <c r="AJ39" s="1047"/>
      <c r="AK39" s="1006">
        <v>208</v>
      </c>
      <c r="AL39" s="997"/>
      <c r="AM39" s="997"/>
      <c r="AN39" s="997"/>
      <c r="AO39" s="997"/>
      <c r="AP39" s="997">
        <v>27</v>
      </c>
      <c r="AQ39" s="997"/>
      <c r="AR39" s="997"/>
      <c r="AS39" s="997"/>
      <c r="AT39" s="997"/>
      <c r="AU39" s="997">
        <v>11</v>
      </c>
      <c r="AV39" s="997"/>
      <c r="AW39" s="997"/>
      <c r="AX39" s="997"/>
      <c r="AY39" s="997"/>
      <c r="AZ39" s="1068" t="s">
        <v>485</v>
      </c>
      <c r="BA39" s="1068"/>
      <c r="BB39" s="1068"/>
      <c r="BC39" s="1068"/>
      <c r="BD39" s="1068"/>
      <c r="BE39" s="1058" t="s">
        <v>391</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368</v>
      </c>
      <c r="B63" s="970" t="s">
        <v>395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14458</v>
      </c>
      <c r="AG63" s="985"/>
      <c r="AH63" s="985"/>
      <c r="AI63" s="985"/>
      <c r="AJ63" s="1056"/>
      <c r="AK63" s="1057"/>
      <c r="AL63" s="989"/>
      <c r="AM63" s="989"/>
      <c r="AN63" s="989"/>
      <c r="AO63" s="989"/>
      <c r="AP63" s="985">
        <v>114647</v>
      </c>
      <c r="AQ63" s="985"/>
      <c r="AR63" s="985"/>
      <c r="AS63" s="985"/>
      <c r="AT63" s="985"/>
      <c r="AU63" s="985">
        <v>32060</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397</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547</v>
      </c>
      <c r="C68" s="1012"/>
      <c r="D68" s="1012"/>
      <c r="E68" s="1012"/>
      <c r="F68" s="1012"/>
      <c r="G68" s="1012"/>
      <c r="H68" s="1012"/>
      <c r="I68" s="1012"/>
      <c r="J68" s="1012"/>
      <c r="K68" s="1012"/>
      <c r="L68" s="1012"/>
      <c r="M68" s="1012"/>
      <c r="N68" s="1012"/>
      <c r="O68" s="1012"/>
      <c r="P68" s="1013"/>
      <c r="Q68" s="1014">
        <v>250</v>
      </c>
      <c r="R68" s="1008"/>
      <c r="S68" s="1008"/>
      <c r="T68" s="1008"/>
      <c r="U68" s="1008"/>
      <c r="V68" s="1008">
        <v>225</v>
      </c>
      <c r="W68" s="1008"/>
      <c r="X68" s="1008"/>
      <c r="Y68" s="1008"/>
      <c r="Z68" s="1008"/>
      <c r="AA68" s="1008">
        <v>26</v>
      </c>
      <c r="AB68" s="1008"/>
      <c r="AC68" s="1008"/>
      <c r="AD68" s="1008"/>
      <c r="AE68" s="1008"/>
      <c r="AF68" s="1008">
        <v>26</v>
      </c>
      <c r="AG68" s="1008"/>
      <c r="AH68" s="1008"/>
      <c r="AI68" s="1008"/>
      <c r="AJ68" s="1008"/>
      <c r="AK68" s="1008" t="s">
        <v>485</v>
      </c>
      <c r="AL68" s="1008"/>
      <c r="AM68" s="1008"/>
      <c r="AN68" s="1008"/>
      <c r="AO68" s="1008"/>
      <c r="AP68" s="1008" t="s">
        <v>485</v>
      </c>
      <c r="AQ68" s="1008"/>
      <c r="AR68" s="1008"/>
      <c r="AS68" s="1008"/>
      <c r="AT68" s="1008"/>
      <c r="AU68" s="1008" t="s">
        <v>485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548</v>
      </c>
      <c r="C69" s="1001"/>
      <c r="D69" s="1001"/>
      <c r="E69" s="1001"/>
      <c r="F69" s="1001"/>
      <c r="G69" s="1001"/>
      <c r="H69" s="1001"/>
      <c r="I69" s="1001"/>
      <c r="J69" s="1001"/>
      <c r="K69" s="1001"/>
      <c r="L69" s="1001"/>
      <c r="M69" s="1001"/>
      <c r="N69" s="1001"/>
      <c r="O69" s="1001"/>
      <c r="P69" s="1002"/>
      <c r="Q69" s="1003">
        <v>242051</v>
      </c>
      <c r="R69" s="997"/>
      <c r="S69" s="997"/>
      <c r="T69" s="997"/>
      <c r="U69" s="997"/>
      <c r="V69" s="997">
        <v>233409</v>
      </c>
      <c r="W69" s="997"/>
      <c r="X69" s="997"/>
      <c r="Y69" s="997"/>
      <c r="Z69" s="997"/>
      <c r="AA69" s="997">
        <v>8642</v>
      </c>
      <c r="AB69" s="997"/>
      <c r="AC69" s="997"/>
      <c r="AD69" s="997"/>
      <c r="AE69" s="997"/>
      <c r="AF69" s="997">
        <v>8642</v>
      </c>
      <c r="AG69" s="997"/>
      <c r="AH69" s="997"/>
      <c r="AI69" s="997"/>
      <c r="AJ69" s="997"/>
      <c r="AK69" s="997">
        <v>287</v>
      </c>
      <c r="AL69" s="997"/>
      <c r="AM69" s="997"/>
      <c r="AN69" s="997"/>
      <c r="AO69" s="997"/>
      <c r="AP69" s="997" t="s">
        <v>485</v>
      </c>
      <c r="AQ69" s="997"/>
      <c r="AR69" s="997"/>
      <c r="AS69" s="997"/>
      <c r="AT69" s="997"/>
      <c r="AU69" s="997" t="s">
        <v>485</v>
      </c>
      <c r="AV69" s="997"/>
      <c r="AW69" s="997"/>
      <c r="AX69" s="997"/>
      <c r="AY69" s="997"/>
      <c r="AZ69" s="998" t="s">
        <v>554</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73</v>
      </c>
      <c r="R70" s="997"/>
      <c r="S70" s="997"/>
      <c r="T70" s="997"/>
      <c r="U70" s="997"/>
      <c r="V70" s="997">
        <v>71</v>
      </c>
      <c r="W70" s="997"/>
      <c r="X70" s="997"/>
      <c r="Y70" s="997"/>
      <c r="Z70" s="997"/>
      <c r="AA70" s="997">
        <v>3</v>
      </c>
      <c r="AB70" s="997"/>
      <c r="AC70" s="997"/>
      <c r="AD70" s="997"/>
      <c r="AE70" s="997"/>
      <c r="AF70" s="997">
        <v>3</v>
      </c>
      <c r="AG70" s="997"/>
      <c r="AH70" s="997"/>
      <c r="AI70" s="997"/>
      <c r="AJ70" s="997"/>
      <c r="AK70" s="997" t="s">
        <v>485</v>
      </c>
      <c r="AL70" s="997"/>
      <c r="AM70" s="997"/>
      <c r="AN70" s="997"/>
      <c r="AO70" s="997"/>
      <c r="AP70" s="997" t="s">
        <v>485</v>
      </c>
      <c r="AQ70" s="997"/>
      <c r="AR70" s="997"/>
      <c r="AS70" s="997"/>
      <c r="AT70" s="997"/>
      <c r="AU70" s="997" t="s">
        <v>485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550</v>
      </c>
      <c r="C71" s="1001"/>
      <c r="D71" s="1001"/>
      <c r="E71" s="1001"/>
      <c r="F71" s="1001"/>
      <c r="G71" s="1001"/>
      <c r="H71" s="1001"/>
      <c r="I71" s="1001"/>
      <c r="J71" s="1001"/>
      <c r="K71" s="1001"/>
      <c r="L71" s="1001"/>
      <c r="M71" s="1001"/>
      <c r="N71" s="1001"/>
      <c r="O71" s="1001"/>
      <c r="P71" s="1002"/>
      <c r="Q71" s="1003">
        <v>107</v>
      </c>
      <c r="R71" s="997"/>
      <c r="S71" s="997"/>
      <c r="T71" s="997"/>
      <c r="U71" s="997"/>
      <c r="V71" s="997">
        <v>101</v>
      </c>
      <c r="W71" s="997"/>
      <c r="X71" s="997"/>
      <c r="Y71" s="997"/>
      <c r="Z71" s="997"/>
      <c r="AA71" s="997">
        <v>6</v>
      </c>
      <c r="AB71" s="997"/>
      <c r="AC71" s="997"/>
      <c r="AD71" s="997"/>
      <c r="AE71" s="997"/>
      <c r="AF71" s="997">
        <v>6</v>
      </c>
      <c r="AG71" s="997"/>
      <c r="AH71" s="997"/>
      <c r="AI71" s="997"/>
      <c r="AJ71" s="997"/>
      <c r="AK71" s="997" t="s">
        <v>485</v>
      </c>
      <c r="AL71" s="997"/>
      <c r="AM71" s="997"/>
      <c r="AN71" s="997"/>
      <c r="AO71" s="997"/>
      <c r="AP71" s="997" t="s">
        <v>485</v>
      </c>
      <c r="AQ71" s="997"/>
      <c r="AR71" s="997"/>
      <c r="AS71" s="997"/>
      <c r="AT71" s="997"/>
      <c r="AU71" s="997" t="s">
        <v>485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1459</v>
      </c>
      <c r="R72" s="997"/>
      <c r="S72" s="997"/>
      <c r="T72" s="997"/>
      <c r="U72" s="997"/>
      <c r="V72" s="997">
        <v>1118</v>
      </c>
      <c r="W72" s="997"/>
      <c r="X72" s="997"/>
      <c r="Y72" s="997"/>
      <c r="Z72" s="997"/>
      <c r="AA72" s="997">
        <v>341</v>
      </c>
      <c r="AB72" s="997"/>
      <c r="AC72" s="997"/>
      <c r="AD72" s="997"/>
      <c r="AE72" s="997"/>
      <c r="AF72" s="997">
        <v>341</v>
      </c>
      <c r="AG72" s="997"/>
      <c r="AH72" s="997"/>
      <c r="AI72" s="997"/>
      <c r="AJ72" s="997"/>
      <c r="AK72" s="997" t="s">
        <v>485</v>
      </c>
      <c r="AL72" s="997"/>
      <c r="AM72" s="997"/>
      <c r="AN72" s="997"/>
      <c r="AO72" s="997"/>
      <c r="AP72" s="997">
        <v>258</v>
      </c>
      <c r="AQ72" s="997"/>
      <c r="AR72" s="997"/>
      <c r="AS72" s="997"/>
      <c r="AT72" s="997"/>
      <c r="AU72" s="997">
        <v>125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t="s">
        <v>485</v>
      </c>
      <c r="R73" s="997"/>
      <c r="S73" s="997"/>
      <c r="T73" s="997"/>
      <c r="U73" s="997"/>
      <c r="V73" s="997" t="s">
        <v>485</v>
      </c>
      <c r="W73" s="997"/>
      <c r="X73" s="997"/>
      <c r="Y73" s="997"/>
      <c r="Z73" s="997"/>
      <c r="AA73" s="997" t="s">
        <v>485</v>
      </c>
      <c r="AB73" s="997"/>
      <c r="AC73" s="997"/>
      <c r="AD73" s="997"/>
      <c r="AE73" s="997"/>
      <c r="AF73" s="997" t="s">
        <v>485</v>
      </c>
      <c r="AG73" s="997"/>
      <c r="AH73" s="997"/>
      <c r="AI73" s="997"/>
      <c r="AJ73" s="997"/>
      <c r="AK73" s="997" t="s">
        <v>485</v>
      </c>
      <c r="AL73" s="997"/>
      <c r="AM73" s="997"/>
      <c r="AN73" s="997"/>
      <c r="AO73" s="997"/>
      <c r="AP73" s="997" t="s">
        <v>485</v>
      </c>
      <c r="AQ73" s="997"/>
      <c r="AR73" s="997"/>
      <c r="AS73" s="997"/>
      <c r="AT73" s="997"/>
      <c r="AU73" s="997" t="s">
        <v>485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553</v>
      </c>
      <c r="C74" s="1001"/>
      <c r="D74" s="1001"/>
      <c r="E74" s="1001"/>
      <c r="F74" s="1001"/>
      <c r="G74" s="1001"/>
      <c r="H74" s="1001"/>
      <c r="I74" s="1001"/>
      <c r="J74" s="1001"/>
      <c r="K74" s="1001"/>
      <c r="L74" s="1001"/>
      <c r="M74" s="1001"/>
      <c r="N74" s="1001"/>
      <c r="O74" s="1001"/>
      <c r="P74" s="1002"/>
      <c r="Q74" s="1003">
        <v>35</v>
      </c>
      <c r="R74" s="997"/>
      <c r="S74" s="997"/>
      <c r="T74" s="997"/>
      <c r="U74" s="997"/>
      <c r="V74" s="997">
        <v>30</v>
      </c>
      <c r="W74" s="997"/>
      <c r="X74" s="997"/>
      <c r="Y74" s="997"/>
      <c r="Z74" s="997"/>
      <c r="AA74" s="997">
        <v>5</v>
      </c>
      <c r="AB74" s="997"/>
      <c r="AC74" s="997"/>
      <c r="AD74" s="997"/>
      <c r="AE74" s="997"/>
      <c r="AF74" s="997">
        <v>5</v>
      </c>
      <c r="AG74" s="997"/>
      <c r="AH74" s="997"/>
      <c r="AI74" s="997"/>
      <c r="AJ74" s="997"/>
      <c r="AK74" s="997" t="s">
        <v>485</v>
      </c>
      <c r="AL74" s="997"/>
      <c r="AM74" s="997"/>
      <c r="AN74" s="997"/>
      <c r="AO74" s="997"/>
      <c r="AP74" s="997" t="s">
        <v>485</v>
      </c>
      <c r="AQ74" s="997"/>
      <c r="AR74" s="997"/>
      <c r="AS74" s="997"/>
      <c r="AT74" s="997"/>
      <c r="AU74" s="997" t="s">
        <v>485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368</v>
      </c>
      <c r="B88" s="970" t="s">
        <v>399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9023</v>
      </c>
      <c r="AG88" s="985"/>
      <c r="AH88" s="985"/>
      <c r="AI88" s="985"/>
      <c r="AJ88" s="985"/>
      <c r="AK88" s="989"/>
      <c r="AL88" s="989"/>
      <c r="AM88" s="989"/>
      <c r="AN88" s="989"/>
      <c r="AO88" s="989"/>
      <c r="AP88" s="985">
        <v>258</v>
      </c>
      <c r="AQ88" s="985"/>
      <c r="AR88" s="985"/>
      <c r="AS88" s="985"/>
      <c r="AT88" s="985"/>
      <c r="AU88" s="985">
        <v>125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400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384</v>
      </c>
      <c r="CS102" s="977"/>
      <c r="CT102" s="977"/>
      <c r="CU102" s="977"/>
      <c r="CV102" s="978"/>
      <c r="CW102" s="976">
        <v>264</v>
      </c>
      <c r="CX102" s="977"/>
      <c r="CY102" s="977"/>
      <c r="CZ102" s="977"/>
      <c r="DA102" s="978"/>
      <c r="DB102" s="976">
        <v>2307</v>
      </c>
      <c r="DC102" s="977"/>
      <c r="DD102" s="977"/>
      <c r="DE102" s="977"/>
      <c r="DF102" s="978"/>
      <c r="DG102" s="976" t="s">
        <v>485</v>
      </c>
      <c r="DH102" s="977"/>
      <c r="DI102" s="977"/>
      <c r="DJ102" s="977"/>
      <c r="DK102" s="978"/>
      <c r="DL102" s="976" t="s">
        <v>485</v>
      </c>
      <c r="DM102" s="977"/>
      <c r="DN102" s="977"/>
      <c r="DO102" s="977"/>
      <c r="DP102" s="978"/>
      <c r="DQ102" s="976" t="s">
        <v>485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408</v>
      </c>
      <c r="AB109" s="918"/>
      <c r="AC109" s="918"/>
      <c r="AD109" s="918"/>
      <c r="AE109" s="919"/>
      <c r="AF109" s="920" t="s">
        <v>285</v>
      </c>
      <c r="AG109" s="918"/>
      <c r="AH109" s="918"/>
      <c r="AI109" s="918"/>
      <c r="AJ109" s="919"/>
      <c r="AK109" s="920" t="s">
        <v>284</v>
      </c>
      <c r="AL109" s="918"/>
      <c r="AM109" s="918"/>
      <c r="AN109" s="918"/>
      <c r="AO109" s="919"/>
      <c r="AP109" s="920" t="s">
        <v>409</v>
      </c>
      <c r="AQ109" s="918"/>
      <c r="AR109" s="918"/>
      <c r="AS109" s="918"/>
      <c r="AT109" s="949"/>
      <c r="AU109" s="917" t="s">
        <v>407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408</v>
      </c>
      <c r="BR109" s="918"/>
      <c r="BS109" s="918"/>
      <c r="BT109" s="918"/>
      <c r="BU109" s="919"/>
      <c r="BV109" s="920" t="s">
        <v>285</v>
      </c>
      <c r="BW109" s="918"/>
      <c r="BX109" s="918"/>
      <c r="BY109" s="918"/>
      <c r="BZ109" s="919"/>
      <c r="CA109" s="920" t="s">
        <v>284</v>
      </c>
      <c r="CB109" s="918"/>
      <c r="CC109" s="918"/>
      <c r="CD109" s="918"/>
      <c r="CE109" s="919"/>
      <c r="CF109" s="958" t="s">
        <v>409</v>
      </c>
      <c r="CG109" s="958"/>
      <c r="CH109" s="958"/>
      <c r="CI109" s="958"/>
      <c r="CJ109" s="958"/>
      <c r="CK109" s="920" t="s">
        <v>410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408</v>
      </c>
      <c r="DH109" s="918"/>
      <c r="DI109" s="918"/>
      <c r="DJ109" s="918"/>
      <c r="DK109" s="919"/>
      <c r="DL109" s="920" t="s">
        <v>285</v>
      </c>
      <c r="DM109" s="918"/>
      <c r="DN109" s="918"/>
      <c r="DO109" s="918"/>
      <c r="DP109" s="919"/>
      <c r="DQ109" s="920" t="s">
        <v>284</v>
      </c>
      <c r="DR109" s="918"/>
      <c r="DS109" s="918"/>
      <c r="DT109" s="918"/>
      <c r="DU109" s="919"/>
      <c r="DV109" s="920" t="s">
        <v>409</v>
      </c>
      <c r="DW109" s="918"/>
      <c r="DX109" s="918"/>
      <c r="DY109" s="918"/>
      <c r="DZ109" s="949"/>
    </row>
    <row r="110" spans="1:131" s="197" customFormat="1" ht="26.25" customHeight="1">
      <c r="A110" s="787" t="s">
        <v>411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13036341</v>
      </c>
      <c r="AB110" s="903"/>
      <c r="AC110" s="903"/>
      <c r="AD110" s="903"/>
      <c r="AE110" s="904"/>
      <c r="AF110" s="905">
        <v>13910968</v>
      </c>
      <c r="AG110" s="903"/>
      <c r="AH110" s="903"/>
      <c r="AI110" s="903"/>
      <c r="AJ110" s="904"/>
      <c r="AK110" s="905">
        <v>12769085</v>
      </c>
      <c r="AL110" s="903"/>
      <c r="AM110" s="903"/>
      <c r="AN110" s="903"/>
      <c r="AO110" s="904"/>
      <c r="AP110" s="906">
        <v>16.8</v>
      </c>
      <c r="AQ110" s="907"/>
      <c r="AR110" s="907"/>
      <c r="AS110" s="907"/>
      <c r="AT110" s="908"/>
      <c r="AU110" s="950" t="s">
        <v>61</v>
      </c>
      <c r="AV110" s="951"/>
      <c r="AW110" s="951"/>
      <c r="AX110" s="951"/>
      <c r="AY110" s="952"/>
      <c r="AZ110" s="846" t="s">
        <v>412</v>
      </c>
      <c r="BA110" s="788"/>
      <c r="BB110" s="788"/>
      <c r="BC110" s="788"/>
      <c r="BD110" s="788"/>
      <c r="BE110" s="788"/>
      <c r="BF110" s="788"/>
      <c r="BG110" s="788"/>
      <c r="BH110" s="788"/>
      <c r="BI110" s="788"/>
      <c r="BJ110" s="788"/>
      <c r="BK110" s="788"/>
      <c r="BL110" s="788"/>
      <c r="BM110" s="788"/>
      <c r="BN110" s="788"/>
      <c r="BO110" s="788"/>
      <c r="BP110" s="789"/>
      <c r="BQ110" s="829">
        <v>134465042</v>
      </c>
      <c r="BR110" s="830"/>
      <c r="BS110" s="830"/>
      <c r="BT110" s="830"/>
      <c r="BU110" s="830"/>
      <c r="BV110" s="830">
        <v>135849032</v>
      </c>
      <c r="BW110" s="830"/>
      <c r="BX110" s="830"/>
      <c r="BY110" s="830"/>
      <c r="BZ110" s="830"/>
      <c r="CA110" s="830">
        <v>134011314</v>
      </c>
      <c r="CB110" s="830"/>
      <c r="CC110" s="830"/>
      <c r="CD110" s="830"/>
      <c r="CE110" s="830"/>
      <c r="CF110" s="891">
        <v>176.8</v>
      </c>
      <c r="CG110" s="892"/>
      <c r="CH110" s="892"/>
      <c r="CI110" s="892"/>
      <c r="CJ110" s="892"/>
      <c r="CK110" s="946" t="s">
        <v>413</v>
      </c>
      <c r="CL110" s="894"/>
      <c r="CM110" s="899" t="s">
        <v>414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v>2039119</v>
      </c>
      <c r="BR111" s="801"/>
      <c r="BS111" s="801"/>
      <c r="BT111" s="801"/>
      <c r="BU111" s="801"/>
      <c r="BV111" s="801">
        <v>2306211</v>
      </c>
      <c r="BW111" s="801"/>
      <c r="BX111" s="801"/>
      <c r="BY111" s="801"/>
      <c r="BZ111" s="801"/>
      <c r="CA111" s="801">
        <v>2306710</v>
      </c>
      <c r="CB111" s="801"/>
      <c r="CC111" s="801"/>
      <c r="CD111" s="801"/>
      <c r="CE111" s="801"/>
      <c r="CF111" s="878">
        <v>3</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37561581</v>
      </c>
      <c r="BR112" s="801"/>
      <c r="BS112" s="801"/>
      <c r="BT112" s="801"/>
      <c r="BU112" s="801"/>
      <c r="BV112" s="801">
        <v>34613518</v>
      </c>
      <c r="BW112" s="801"/>
      <c r="BX112" s="801"/>
      <c r="BY112" s="801"/>
      <c r="BZ112" s="801"/>
      <c r="CA112" s="801">
        <v>32060298</v>
      </c>
      <c r="CB112" s="801"/>
      <c r="CC112" s="801"/>
      <c r="CD112" s="801"/>
      <c r="CE112" s="801"/>
      <c r="CF112" s="878">
        <v>42.3</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2861303</v>
      </c>
      <c r="AB113" s="939"/>
      <c r="AC113" s="939"/>
      <c r="AD113" s="939"/>
      <c r="AE113" s="940"/>
      <c r="AF113" s="941">
        <v>2836909</v>
      </c>
      <c r="AG113" s="939"/>
      <c r="AH113" s="939"/>
      <c r="AI113" s="939"/>
      <c r="AJ113" s="940"/>
      <c r="AK113" s="941">
        <v>2908127</v>
      </c>
      <c r="AL113" s="939"/>
      <c r="AM113" s="939"/>
      <c r="AN113" s="939"/>
      <c r="AO113" s="940"/>
      <c r="AP113" s="942">
        <v>3.8</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t="s">
        <v>109</v>
      </c>
      <c r="BR113" s="801"/>
      <c r="BS113" s="801"/>
      <c r="BT113" s="801"/>
      <c r="BU113" s="801"/>
      <c r="BV113" s="801" t="s">
        <v>109</v>
      </c>
      <c r="BW113" s="801"/>
      <c r="BX113" s="801"/>
      <c r="BY113" s="801"/>
      <c r="BZ113" s="801"/>
      <c r="CA113" s="801">
        <v>125291</v>
      </c>
      <c r="CB113" s="801"/>
      <c r="CC113" s="801"/>
      <c r="CD113" s="801"/>
      <c r="CE113" s="801"/>
      <c r="CF113" s="878">
        <v>0.2</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109</v>
      </c>
      <c r="AB114" s="814"/>
      <c r="AC114" s="814"/>
      <c r="AD114" s="814"/>
      <c r="AE114" s="815"/>
      <c r="AF114" s="816" t="s">
        <v>109</v>
      </c>
      <c r="AG114" s="814"/>
      <c r="AH114" s="814"/>
      <c r="AI114" s="814"/>
      <c r="AJ114" s="815"/>
      <c r="AK114" s="816" t="s">
        <v>109</v>
      </c>
      <c r="AL114" s="814"/>
      <c r="AM114" s="814"/>
      <c r="AN114" s="814"/>
      <c r="AO114" s="815"/>
      <c r="AP114" s="784" t="s">
        <v>109</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20120940</v>
      </c>
      <c r="BR114" s="801"/>
      <c r="BS114" s="801"/>
      <c r="BT114" s="801"/>
      <c r="BU114" s="801"/>
      <c r="BV114" s="801">
        <v>18128603</v>
      </c>
      <c r="BW114" s="801"/>
      <c r="BX114" s="801"/>
      <c r="BY114" s="801"/>
      <c r="BZ114" s="801"/>
      <c r="CA114" s="801">
        <v>17568383</v>
      </c>
      <c r="CB114" s="801"/>
      <c r="CC114" s="801"/>
      <c r="CD114" s="801"/>
      <c r="CE114" s="801"/>
      <c r="CF114" s="878">
        <v>23.2</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2039119</v>
      </c>
      <c r="DH115" s="814"/>
      <c r="DI115" s="814"/>
      <c r="DJ115" s="814"/>
      <c r="DK115" s="815"/>
      <c r="DL115" s="816">
        <v>2306211</v>
      </c>
      <c r="DM115" s="814"/>
      <c r="DN115" s="814"/>
      <c r="DO115" s="814"/>
      <c r="DP115" s="815"/>
      <c r="DQ115" s="816">
        <v>2306710</v>
      </c>
      <c r="DR115" s="814"/>
      <c r="DS115" s="814"/>
      <c r="DT115" s="814"/>
      <c r="DU115" s="815"/>
      <c r="DV115" s="784">
        <v>3</v>
      </c>
      <c r="DW115" s="785"/>
      <c r="DX115" s="785"/>
      <c r="DY115" s="785"/>
      <c r="DZ115" s="786"/>
    </row>
    <row r="116" spans="1:130" s="197" customFormat="1" ht="26.25" customHeight="1">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548</v>
      </c>
      <c r="AB116" s="814"/>
      <c r="AC116" s="814"/>
      <c r="AD116" s="814"/>
      <c r="AE116" s="815"/>
      <c r="AF116" s="816">
        <v>708</v>
      </c>
      <c r="AG116" s="814"/>
      <c r="AH116" s="814"/>
      <c r="AI116" s="814"/>
      <c r="AJ116" s="815"/>
      <c r="AK116" s="816">
        <v>1029</v>
      </c>
      <c r="AL116" s="814"/>
      <c r="AM116" s="814"/>
      <c r="AN116" s="814"/>
      <c r="AO116" s="815"/>
      <c r="AP116" s="784">
        <v>0</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15898192</v>
      </c>
      <c r="AB117" s="925"/>
      <c r="AC117" s="925"/>
      <c r="AD117" s="925"/>
      <c r="AE117" s="926"/>
      <c r="AF117" s="928">
        <v>16748585</v>
      </c>
      <c r="AG117" s="925"/>
      <c r="AH117" s="925"/>
      <c r="AI117" s="925"/>
      <c r="AJ117" s="926"/>
      <c r="AK117" s="928">
        <v>15678241</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410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408</v>
      </c>
      <c r="AB118" s="918"/>
      <c r="AC118" s="918"/>
      <c r="AD118" s="918"/>
      <c r="AE118" s="919"/>
      <c r="AF118" s="920" t="s">
        <v>285</v>
      </c>
      <c r="AG118" s="918"/>
      <c r="AH118" s="918"/>
      <c r="AI118" s="918"/>
      <c r="AJ118" s="919"/>
      <c r="AK118" s="920" t="s">
        <v>284</v>
      </c>
      <c r="AL118" s="918"/>
      <c r="AM118" s="918"/>
      <c r="AN118" s="918"/>
      <c r="AO118" s="919"/>
      <c r="AP118" s="921" t="s">
        <v>409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437</v>
      </c>
      <c r="BP118" s="868"/>
      <c r="BQ118" s="887">
        <v>194186682</v>
      </c>
      <c r="BR118" s="888"/>
      <c r="BS118" s="888"/>
      <c r="BT118" s="888"/>
      <c r="BU118" s="888"/>
      <c r="BV118" s="888">
        <v>190897364</v>
      </c>
      <c r="BW118" s="888"/>
      <c r="BX118" s="888"/>
      <c r="BY118" s="888"/>
      <c r="BZ118" s="888"/>
      <c r="CA118" s="888">
        <v>186071996</v>
      </c>
      <c r="CB118" s="888"/>
      <c r="CC118" s="888"/>
      <c r="CD118" s="888"/>
      <c r="CE118" s="888"/>
      <c r="CF118" s="773"/>
      <c r="CG118" s="774"/>
      <c r="CH118" s="774"/>
      <c r="CI118" s="774"/>
      <c r="CJ118" s="871"/>
      <c r="CK118" s="947"/>
      <c r="CL118" s="896"/>
      <c r="CM118" s="833" t="s">
        <v>438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413</v>
      </c>
      <c r="B119" s="894"/>
      <c r="C119" s="899" t="s">
        <v>414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439</v>
      </c>
      <c r="AV119" s="910"/>
      <c r="AW119" s="910"/>
      <c r="AX119" s="910"/>
      <c r="AY119" s="911"/>
      <c r="AZ119" s="846" t="s">
        <v>440</v>
      </c>
      <c r="BA119" s="788"/>
      <c r="BB119" s="788"/>
      <c r="BC119" s="788"/>
      <c r="BD119" s="788"/>
      <c r="BE119" s="788"/>
      <c r="BF119" s="788"/>
      <c r="BG119" s="788"/>
      <c r="BH119" s="788"/>
      <c r="BI119" s="788"/>
      <c r="BJ119" s="788"/>
      <c r="BK119" s="788"/>
      <c r="BL119" s="788"/>
      <c r="BM119" s="788"/>
      <c r="BN119" s="788"/>
      <c r="BO119" s="788"/>
      <c r="BP119" s="789"/>
      <c r="BQ119" s="829">
        <v>38795617</v>
      </c>
      <c r="BR119" s="830"/>
      <c r="BS119" s="830"/>
      <c r="BT119" s="830"/>
      <c r="BU119" s="830"/>
      <c r="BV119" s="830">
        <v>39809924</v>
      </c>
      <c r="BW119" s="830"/>
      <c r="BX119" s="830"/>
      <c r="BY119" s="830"/>
      <c r="BZ119" s="830"/>
      <c r="CA119" s="830">
        <v>40857244</v>
      </c>
      <c r="CB119" s="830"/>
      <c r="CC119" s="830"/>
      <c r="CD119" s="830"/>
      <c r="CE119" s="830"/>
      <c r="CF119" s="891">
        <v>53.9</v>
      </c>
      <c r="CG119" s="892"/>
      <c r="CH119" s="892"/>
      <c r="CI119" s="892"/>
      <c r="CJ119" s="892"/>
      <c r="CK119" s="948"/>
      <c r="CL119" s="898"/>
      <c r="CM119" s="855" t="s">
        <v>441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442</v>
      </c>
      <c r="BA120" s="798"/>
      <c r="BB120" s="798"/>
      <c r="BC120" s="798"/>
      <c r="BD120" s="798"/>
      <c r="BE120" s="798"/>
      <c r="BF120" s="798"/>
      <c r="BG120" s="798"/>
      <c r="BH120" s="798"/>
      <c r="BI120" s="798"/>
      <c r="BJ120" s="798"/>
      <c r="BK120" s="798"/>
      <c r="BL120" s="798"/>
      <c r="BM120" s="798"/>
      <c r="BN120" s="798"/>
      <c r="BO120" s="798"/>
      <c r="BP120" s="799"/>
      <c r="BQ120" s="800">
        <v>32196122</v>
      </c>
      <c r="BR120" s="801"/>
      <c r="BS120" s="801"/>
      <c r="BT120" s="801"/>
      <c r="BU120" s="801"/>
      <c r="BV120" s="801">
        <v>33522376</v>
      </c>
      <c r="BW120" s="801"/>
      <c r="BX120" s="801"/>
      <c r="BY120" s="801"/>
      <c r="BZ120" s="801"/>
      <c r="CA120" s="801">
        <v>34039326</v>
      </c>
      <c r="CB120" s="801"/>
      <c r="CC120" s="801"/>
      <c r="CD120" s="801"/>
      <c r="CE120" s="801"/>
      <c r="CF120" s="878">
        <v>44.9</v>
      </c>
      <c r="CG120" s="879"/>
      <c r="CH120" s="879"/>
      <c r="CI120" s="879"/>
      <c r="CJ120" s="879"/>
      <c r="CK120" s="880" t="s">
        <v>443</v>
      </c>
      <c r="CL120" s="840"/>
      <c r="CM120" s="840"/>
      <c r="CN120" s="840"/>
      <c r="CO120" s="841"/>
      <c r="CP120" s="884" t="s">
        <v>389</v>
      </c>
      <c r="CQ120" s="885"/>
      <c r="CR120" s="885"/>
      <c r="CS120" s="885"/>
      <c r="CT120" s="885"/>
      <c r="CU120" s="885"/>
      <c r="CV120" s="885"/>
      <c r="CW120" s="885"/>
      <c r="CX120" s="885"/>
      <c r="CY120" s="885"/>
      <c r="CZ120" s="885"/>
      <c r="DA120" s="885"/>
      <c r="DB120" s="885"/>
      <c r="DC120" s="885"/>
      <c r="DD120" s="885"/>
      <c r="DE120" s="885"/>
      <c r="DF120" s="886"/>
      <c r="DG120" s="829">
        <v>24240628</v>
      </c>
      <c r="DH120" s="830"/>
      <c r="DI120" s="830"/>
      <c r="DJ120" s="830"/>
      <c r="DK120" s="830"/>
      <c r="DL120" s="830">
        <v>22586278</v>
      </c>
      <c r="DM120" s="830"/>
      <c r="DN120" s="830"/>
      <c r="DO120" s="830"/>
      <c r="DP120" s="830"/>
      <c r="DQ120" s="830">
        <v>21396032</v>
      </c>
      <c r="DR120" s="830"/>
      <c r="DS120" s="830"/>
      <c r="DT120" s="830"/>
      <c r="DU120" s="830"/>
      <c r="DV120" s="831">
        <v>28.2</v>
      </c>
      <c r="DW120" s="831"/>
      <c r="DX120" s="831"/>
      <c r="DY120" s="831"/>
      <c r="DZ120" s="832"/>
    </row>
    <row r="121" spans="1:130" s="197" customFormat="1" ht="26.25" customHeight="1">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122403537</v>
      </c>
      <c r="BR121" s="888"/>
      <c r="BS121" s="888"/>
      <c r="BT121" s="888"/>
      <c r="BU121" s="888"/>
      <c r="BV121" s="888">
        <v>126235184</v>
      </c>
      <c r="BW121" s="888"/>
      <c r="BX121" s="888"/>
      <c r="BY121" s="888"/>
      <c r="BZ121" s="888"/>
      <c r="CA121" s="888">
        <v>127112567</v>
      </c>
      <c r="CB121" s="888"/>
      <c r="CC121" s="888"/>
      <c r="CD121" s="888"/>
      <c r="CE121" s="888"/>
      <c r="CF121" s="889">
        <v>167.7</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10278515</v>
      </c>
      <c r="DH121" s="801"/>
      <c r="DI121" s="801"/>
      <c r="DJ121" s="801"/>
      <c r="DK121" s="801"/>
      <c r="DL121" s="801">
        <v>9546192</v>
      </c>
      <c r="DM121" s="801"/>
      <c r="DN121" s="801"/>
      <c r="DO121" s="801"/>
      <c r="DP121" s="801"/>
      <c r="DQ121" s="801">
        <v>8715330</v>
      </c>
      <c r="DR121" s="801"/>
      <c r="DS121" s="801"/>
      <c r="DT121" s="801"/>
      <c r="DU121" s="801"/>
      <c r="DV121" s="853">
        <v>11.5</v>
      </c>
      <c r="DW121" s="853"/>
      <c r="DX121" s="853"/>
      <c r="DY121" s="853"/>
      <c r="DZ121" s="854"/>
    </row>
    <row r="122" spans="1:130" s="197" customFormat="1" ht="26.25" customHeight="1">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446</v>
      </c>
      <c r="BP122" s="868"/>
      <c r="BQ122" s="869">
        <v>193395276</v>
      </c>
      <c r="BR122" s="870"/>
      <c r="BS122" s="870"/>
      <c r="BT122" s="870"/>
      <c r="BU122" s="870"/>
      <c r="BV122" s="870">
        <v>199567484</v>
      </c>
      <c r="BW122" s="870"/>
      <c r="BX122" s="870"/>
      <c r="BY122" s="870"/>
      <c r="BZ122" s="870"/>
      <c r="CA122" s="870">
        <v>202009137</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v>1422030</v>
      </c>
      <c r="DH122" s="801"/>
      <c r="DI122" s="801"/>
      <c r="DJ122" s="801"/>
      <c r="DK122" s="801"/>
      <c r="DL122" s="801">
        <v>1211054</v>
      </c>
      <c r="DM122" s="801"/>
      <c r="DN122" s="801"/>
      <c r="DO122" s="801"/>
      <c r="DP122" s="801"/>
      <c r="DQ122" s="801">
        <v>986874</v>
      </c>
      <c r="DR122" s="801"/>
      <c r="DS122" s="801"/>
      <c r="DT122" s="801"/>
      <c r="DU122" s="801"/>
      <c r="DV122" s="853">
        <v>1.3</v>
      </c>
      <c r="DW122" s="853"/>
      <c r="DX122" s="853"/>
      <c r="DY122" s="853"/>
      <c r="DZ122" s="854"/>
    </row>
    <row r="123" spans="1:130" s="197" customFormat="1" ht="26.25" customHeight="1" thickBot="1">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v>1233345</v>
      </c>
      <c r="DH123" s="814"/>
      <c r="DI123" s="814"/>
      <c r="DJ123" s="814"/>
      <c r="DK123" s="815"/>
      <c r="DL123" s="816">
        <v>1021182</v>
      </c>
      <c r="DM123" s="814"/>
      <c r="DN123" s="814"/>
      <c r="DO123" s="814"/>
      <c r="DP123" s="815"/>
      <c r="DQ123" s="816">
        <v>825227</v>
      </c>
      <c r="DR123" s="814"/>
      <c r="DS123" s="814"/>
      <c r="DT123" s="814"/>
      <c r="DU123" s="815"/>
      <c r="DV123" s="784">
        <v>1.1000000000000001</v>
      </c>
      <c r="DW123" s="785"/>
      <c r="DX123" s="785"/>
      <c r="DY123" s="785"/>
      <c r="DZ123" s="786"/>
    </row>
    <row r="124" spans="1:130" s="197" customFormat="1" ht="26.25" customHeight="1">
      <c r="A124" s="895"/>
      <c r="B124" s="896"/>
      <c r="C124" s="833" t="s">
        <v>436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v>387063</v>
      </c>
      <c r="DH124" s="747"/>
      <c r="DI124" s="747"/>
      <c r="DJ124" s="747"/>
      <c r="DK124" s="748"/>
      <c r="DL124" s="749">
        <v>248812</v>
      </c>
      <c r="DM124" s="747"/>
      <c r="DN124" s="747"/>
      <c r="DO124" s="747"/>
      <c r="DP124" s="748"/>
      <c r="DQ124" s="749">
        <v>136835</v>
      </c>
      <c r="DR124" s="747"/>
      <c r="DS124" s="747"/>
      <c r="DT124" s="747"/>
      <c r="DU124" s="748"/>
      <c r="DV124" s="837">
        <v>0.2</v>
      </c>
      <c r="DW124" s="838"/>
      <c r="DX124" s="838"/>
      <c r="DY124" s="838"/>
      <c r="DZ124" s="839"/>
    </row>
    <row r="125" spans="1:130" s="197" customFormat="1" ht="26.25" customHeight="1" thickBot="1">
      <c r="A125" s="895"/>
      <c r="B125" s="896"/>
      <c r="C125" s="833" t="s">
        <v>438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441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449</v>
      </c>
      <c r="AB127" s="814"/>
      <c r="AC127" s="814"/>
      <c r="AD127" s="814"/>
      <c r="AE127" s="815"/>
      <c r="AF127" s="816" t="s">
        <v>449</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449</v>
      </c>
      <c r="DM127" s="850"/>
      <c r="DN127" s="850"/>
      <c r="DO127" s="850"/>
      <c r="DP127" s="850"/>
      <c r="DQ127" s="850" t="s">
        <v>449</v>
      </c>
      <c r="DR127" s="850"/>
      <c r="DS127" s="850"/>
      <c r="DT127" s="850"/>
      <c r="DU127" s="850"/>
      <c r="DV127" s="851" t="s">
        <v>449</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2869275</v>
      </c>
      <c r="AB128" s="754"/>
      <c r="AC128" s="754"/>
      <c r="AD128" s="754"/>
      <c r="AE128" s="755"/>
      <c r="AF128" s="756">
        <v>2793639</v>
      </c>
      <c r="AG128" s="754"/>
      <c r="AH128" s="754"/>
      <c r="AI128" s="754"/>
      <c r="AJ128" s="755"/>
      <c r="AK128" s="756">
        <v>2743571</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109</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86621687</v>
      </c>
      <c r="AB129" s="814"/>
      <c r="AC129" s="814"/>
      <c r="AD129" s="814"/>
      <c r="AE129" s="815"/>
      <c r="AF129" s="816">
        <v>86078986</v>
      </c>
      <c r="AG129" s="814"/>
      <c r="AH129" s="814"/>
      <c r="AI129" s="814"/>
      <c r="AJ129" s="815"/>
      <c r="AK129" s="816">
        <v>85432557</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4.4000000000000004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9856394</v>
      </c>
      <c r="AB130" s="814"/>
      <c r="AC130" s="814"/>
      <c r="AD130" s="814"/>
      <c r="AE130" s="815"/>
      <c r="AF130" s="816">
        <v>10353504</v>
      </c>
      <c r="AG130" s="814"/>
      <c r="AH130" s="814"/>
      <c r="AI130" s="814"/>
      <c r="AJ130" s="815"/>
      <c r="AK130" s="816">
        <v>9648316</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109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76765293</v>
      </c>
      <c r="AB131" s="747"/>
      <c r="AC131" s="747"/>
      <c r="AD131" s="747"/>
      <c r="AE131" s="748"/>
      <c r="AF131" s="749">
        <v>75725482</v>
      </c>
      <c r="AG131" s="747"/>
      <c r="AH131" s="747"/>
      <c r="AI131" s="747"/>
      <c r="AJ131" s="748"/>
      <c r="AK131" s="749">
        <v>75784241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4.1327569740000003</v>
      </c>
      <c r="AB132" s="770"/>
      <c r="AC132" s="770"/>
      <c r="AD132" s="770"/>
      <c r="AE132" s="771"/>
      <c r="AF132" s="772">
        <v>4.7559182260000004</v>
      </c>
      <c r="AG132" s="770"/>
      <c r="AH132" s="770"/>
      <c r="AI132" s="770"/>
      <c r="AJ132" s="771"/>
      <c r="AK132" s="772">
        <v>4.3364609270000001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4</v>
      </c>
      <c r="AB133" s="779"/>
      <c r="AC133" s="779"/>
      <c r="AD133" s="779"/>
      <c r="AE133" s="780"/>
      <c r="AF133" s="778">
        <v>4.3</v>
      </c>
      <c r="AG133" s="779"/>
      <c r="AH133" s="779"/>
      <c r="AI133" s="779"/>
      <c r="AJ133" s="780"/>
      <c r="AK133" s="778">
        <v>4.4000000000000004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50" t="s">
        <v>475</v>
      </c>
      <c r="L7" s="254"/>
      <c r="M7" s="255" t="s">
        <v>476</v>
      </c>
      <c r="N7" s="256"/>
    </row>
    <row r="8" spans="1:16">
      <c r="A8" s="248"/>
      <c r="B8" s="244"/>
      <c r="C8" s="244"/>
      <c r="D8" s="244"/>
      <c r="E8" s="244"/>
      <c r="F8" s="244"/>
      <c r="G8" s="257"/>
      <c r="H8" s="258"/>
      <c r="I8" s="258"/>
      <c r="J8" s="259"/>
      <c r="K8" s="1151"/>
      <c r="L8" s="260" t="s">
        <v>477</v>
      </c>
      <c r="M8" s="261" t="s">
        <v>478</v>
      </c>
      <c r="N8" s="262" t="s">
        <v>479</v>
      </c>
    </row>
    <row r="9" spans="1:16">
      <c r="A9" s="248"/>
      <c r="B9" s="244"/>
      <c r="C9" s="244"/>
      <c r="D9" s="244"/>
      <c r="E9" s="244"/>
      <c r="F9" s="244"/>
      <c r="G9" s="1164" t="s">
        <v>480</v>
      </c>
      <c r="H9" s="1165"/>
      <c r="I9" s="1165"/>
      <c r="J9" s="1166"/>
      <c r="K9" s="263">
        <v>25360788</v>
      </c>
      <c r="L9" s="264">
        <v>61259</v>
      </c>
      <c r="M9" s="265">
        <v>57944</v>
      </c>
      <c r="N9" s="266">
        <v>5.7</v>
      </c>
    </row>
    <row r="10" spans="1:16">
      <c r="A10" s="248"/>
      <c r="B10" s="244"/>
      <c r="C10" s="244"/>
      <c r="D10" s="244"/>
      <c r="E10" s="244"/>
      <c r="F10" s="244"/>
      <c r="G10" s="1164" t="s">
        <v>481</v>
      </c>
      <c r="H10" s="1165"/>
      <c r="I10" s="1165"/>
      <c r="J10" s="1166"/>
      <c r="K10" s="267">
        <v>1025337</v>
      </c>
      <c r="L10" s="268">
        <v>2477</v>
      </c>
      <c r="M10" s="269">
        <v>2485</v>
      </c>
      <c r="N10" s="270">
        <v>-0.3</v>
      </c>
    </row>
    <row r="11" spans="1:16" ht="13.5" customHeight="1">
      <c r="A11" s="248"/>
      <c r="B11" s="244"/>
      <c r="C11" s="244"/>
      <c r="D11" s="244"/>
      <c r="E11" s="244"/>
      <c r="F11" s="244"/>
      <c r="G11" s="1164" t="s">
        <v>482</v>
      </c>
      <c r="H11" s="1165"/>
      <c r="I11" s="1165"/>
      <c r="J11" s="1166"/>
      <c r="K11" s="267">
        <v>66311</v>
      </c>
      <c r="L11" s="268">
        <v>160</v>
      </c>
      <c r="M11" s="269">
        <v>1532</v>
      </c>
      <c r="N11" s="270">
        <v>-89.6</v>
      </c>
    </row>
    <row r="12" spans="1:16" ht="13.5" customHeight="1">
      <c r="A12" s="248"/>
      <c r="B12" s="244"/>
      <c r="C12" s="244"/>
      <c r="D12" s="244"/>
      <c r="E12" s="244"/>
      <c r="F12" s="244"/>
      <c r="G12" s="1164" t="s">
        <v>483</v>
      </c>
      <c r="H12" s="1165"/>
      <c r="I12" s="1165"/>
      <c r="J12" s="1166"/>
      <c r="K12" s="267">
        <v>629256</v>
      </c>
      <c r="L12" s="268">
        <v>1520</v>
      </c>
      <c r="M12" s="269">
        <v>599</v>
      </c>
      <c r="N12" s="270">
        <v>153.80000000000001</v>
      </c>
    </row>
    <row r="13" spans="1:16" ht="13.5" customHeight="1">
      <c r="A13" s="248"/>
      <c r="B13" s="244"/>
      <c r="C13" s="244"/>
      <c r="D13" s="244"/>
      <c r="E13" s="244"/>
      <c r="F13" s="244"/>
      <c r="G13" s="1164" t="s">
        <v>484</v>
      </c>
      <c r="H13" s="1165"/>
      <c r="I13" s="1165"/>
      <c r="J13" s="1166"/>
      <c r="K13" s="267" t="s">
        <v>485</v>
      </c>
      <c r="L13" s="268" t="s">
        <v>485</v>
      </c>
      <c r="M13" s="269">
        <v>18</v>
      </c>
      <c r="N13" s="270" t="s">
        <v>485</v>
      </c>
    </row>
    <row r="14" spans="1:16" ht="13.5" customHeight="1">
      <c r="A14" s="248"/>
      <c r="B14" s="244"/>
      <c r="C14" s="244"/>
      <c r="D14" s="244"/>
      <c r="E14" s="244"/>
      <c r="F14" s="244"/>
      <c r="G14" s="1164" t="s">
        <v>486</v>
      </c>
      <c r="H14" s="1165"/>
      <c r="I14" s="1165"/>
      <c r="J14" s="1166"/>
      <c r="K14" s="267">
        <v>795766</v>
      </c>
      <c r="L14" s="268">
        <v>1922</v>
      </c>
      <c r="M14" s="269">
        <v>1786</v>
      </c>
      <c r="N14" s="270">
        <v>7.6</v>
      </c>
    </row>
    <row r="15" spans="1:16" ht="13.5" customHeight="1">
      <c r="A15" s="248"/>
      <c r="B15" s="244"/>
      <c r="C15" s="244"/>
      <c r="D15" s="244"/>
      <c r="E15" s="244"/>
      <c r="F15" s="244"/>
      <c r="G15" s="1164" t="s">
        <v>487</v>
      </c>
      <c r="H15" s="1165"/>
      <c r="I15" s="1165"/>
      <c r="J15" s="1166"/>
      <c r="K15" s="267">
        <v>1010992</v>
      </c>
      <c r="L15" s="268">
        <v>2442</v>
      </c>
      <c r="M15" s="269">
        <v>1355</v>
      </c>
      <c r="N15" s="270">
        <v>80.2</v>
      </c>
    </row>
    <row r="16" spans="1:16">
      <c r="A16" s="248"/>
      <c r="B16" s="244"/>
      <c r="C16" s="244"/>
      <c r="D16" s="244"/>
      <c r="E16" s="244"/>
      <c r="F16" s="244"/>
      <c r="G16" s="1167" t="s">
        <v>488</v>
      </c>
      <c r="H16" s="1168"/>
      <c r="I16" s="1168"/>
      <c r="J16" s="1169"/>
      <c r="K16" s="268">
        <v>-1947107</v>
      </c>
      <c r="L16" s="268">
        <v>-4703</v>
      </c>
      <c r="M16" s="269">
        <v>-4955</v>
      </c>
      <c r="N16" s="270">
        <v>-5.0999999999999996</v>
      </c>
    </row>
    <row r="17" spans="1:16">
      <c r="A17" s="248"/>
      <c r="B17" s="244"/>
      <c r="C17" s="244"/>
      <c r="D17" s="244"/>
      <c r="E17" s="244"/>
      <c r="F17" s="244"/>
      <c r="G17" s="1167" t="s">
        <v>168</v>
      </c>
      <c r="H17" s="1168"/>
      <c r="I17" s="1168"/>
      <c r="J17" s="1169"/>
      <c r="K17" s="268">
        <v>26941343</v>
      </c>
      <c r="L17" s="268">
        <v>65076</v>
      </c>
      <c r="M17" s="269">
        <v>60765</v>
      </c>
      <c r="N17" s="270">
        <v>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1" t="s">
        <v>493</v>
      </c>
      <c r="H21" s="1162"/>
      <c r="I21" s="1162"/>
      <c r="J21" s="1163"/>
      <c r="K21" s="280">
        <v>6.43</v>
      </c>
      <c r="L21" s="281">
        <v>6.13</v>
      </c>
      <c r="M21" s="282">
        <v>0.3</v>
      </c>
      <c r="N21" s="249"/>
      <c r="O21" s="283"/>
      <c r="P21" s="279"/>
    </row>
    <row r="22" spans="1:16" s="284" customFormat="1">
      <c r="A22" s="279"/>
      <c r="B22" s="249"/>
      <c r="C22" s="249"/>
      <c r="D22" s="249"/>
      <c r="E22" s="249"/>
      <c r="F22" s="249"/>
      <c r="G22" s="1161" t="s">
        <v>494</v>
      </c>
      <c r="H22" s="1162"/>
      <c r="I22" s="1162"/>
      <c r="J22" s="1163"/>
      <c r="K22" s="285">
        <v>101.8</v>
      </c>
      <c r="L22" s="286">
        <v>100.5</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50" t="s">
        <v>475</v>
      </c>
      <c r="L30" s="254"/>
      <c r="M30" s="255" t="s">
        <v>476</v>
      </c>
      <c r="N30" s="256"/>
    </row>
    <row r="31" spans="1:16">
      <c r="A31" s="248"/>
      <c r="B31" s="244"/>
      <c r="C31" s="244"/>
      <c r="D31" s="244"/>
      <c r="E31" s="244"/>
      <c r="F31" s="244"/>
      <c r="G31" s="257"/>
      <c r="H31" s="258"/>
      <c r="I31" s="258"/>
      <c r="J31" s="259"/>
      <c r="K31" s="1151"/>
      <c r="L31" s="260" t="s">
        <v>477</v>
      </c>
      <c r="M31" s="261" t="s">
        <v>478</v>
      </c>
      <c r="N31" s="262" t="s">
        <v>479</v>
      </c>
    </row>
    <row r="32" spans="1:16" ht="27" customHeight="1">
      <c r="A32" s="248"/>
      <c r="B32" s="244"/>
      <c r="C32" s="244"/>
      <c r="D32" s="244"/>
      <c r="E32" s="244"/>
      <c r="F32" s="244"/>
      <c r="G32" s="1152" t="s">
        <v>498</v>
      </c>
      <c r="H32" s="1153"/>
      <c r="I32" s="1153"/>
      <c r="J32" s="1154"/>
      <c r="K32" s="294">
        <v>12769085</v>
      </c>
      <c r="L32" s="294">
        <v>30844</v>
      </c>
      <c r="M32" s="295">
        <v>38141</v>
      </c>
      <c r="N32" s="296">
        <v>-19.100000000000001</v>
      </c>
    </row>
    <row r="33" spans="1:16" ht="13.5" customHeight="1">
      <c r="A33" s="248"/>
      <c r="B33" s="244"/>
      <c r="C33" s="244"/>
      <c r="D33" s="244"/>
      <c r="E33" s="244"/>
      <c r="F33" s="244"/>
      <c r="G33" s="1152" t="s">
        <v>499</v>
      </c>
      <c r="H33" s="1153"/>
      <c r="I33" s="1153"/>
      <c r="J33" s="1154"/>
      <c r="K33" s="294" t="s">
        <v>485</v>
      </c>
      <c r="L33" s="294" t="s">
        <v>485</v>
      </c>
      <c r="M33" s="295">
        <v>3</v>
      </c>
      <c r="N33" s="296" t="s">
        <v>485</v>
      </c>
    </row>
    <row r="34" spans="1:16" ht="27" customHeight="1">
      <c r="A34" s="248"/>
      <c r="B34" s="244"/>
      <c r="C34" s="244"/>
      <c r="D34" s="244"/>
      <c r="E34" s="244"/>
      <c r="F34" s="244"/>
      <c r="G34" s="1152" t="s">
        <v>500</v>
      </c>
      <c r="H34" s="1153"/>
      <c r="I34" s="1153"/>
      <c r="J34" s="1154"/>
      <c r="K34" s="294" t="s">
        <v>485</v>
      </c>
      <c r="L34" s="294" t="s">
        <v>485</v>
      </c>
      <c r="M34" s="295">
        <v>102</v>
      </c>
      <c r="N34" s="296" t="s">
        <v>485</v>
      </c>
    </row>
    <row r="35" spans="1:16" ht="27" customHeight="1">
      <c r="A35" s="248"/>
      <c r="B35" s="244"/>
      <c r="C35" s="244"/>
      <c r="D35" s="244"/>
      <c r="E35" s="244"/>
      <c r="F35" s="244"/>
      <c r="G35" s="1152" t="s">
        <v>501</v>
      </c>
      <c r="H35" s="1153"/>
      <c r="I35" s="1153"/>
      <c r="J35" s="1154"/>
      <c r="K35" s="294">
        <v>2908127</v>
      </c>
      <c r="L35" s="294">
        <v>7025</v>
      </c>
      <c r="M35" s="295">
        <v>9900</v>
      </c>
      <c r="N35" s="296">
        <v>-29</v>
      </c>
    </row>
    <row r="36" spans="1:16" ht="27" customHeight="1">
      <c r="A36" s="248"/>
      <c r="B36" s="244"/>
      <c r="C36" s="244"/>
      <c r="D36" s="244"/>
      <c r="E36" s="244"/>
      <c r="F36" s="244"/>
      <c r="G36" s="1152" t="s">
        <v>502</v>
      </c>
      <c r="H36" s="1153"/>
      <c r="I36" s="1153"/>
      <c r="J36" s="1154"/>
      <c r="K36" s="294" t="s">
        <v>485</v>
      </c>
      <c r="L36" s="294" t="s">
        <v>485</v>
      </c>
      <c r="M36" s="295">
        <v>437</v>
      </c>
      <c r="N36" s="296" t="s">
        <v>485</v>
      </c>
    </row>
    <row r="37" spans="1:16" ht="13.5" customHeight="1">
      <c r="A37" s="248"/>
      <c r="B37" s="244"/>
      <c r="C37" s="244"/>
      <c r="D37" s="244"/>
      <c r="E37" s="244"/>
      <c r="F37" s="244"/>
      <c r="G37" s="1152" t="s">
        <v>503</v>
      </c>
      <c r="H37" s="1153"/>
      <c r="I37" s="1153"/>
      <c r="J37" s="1154"/>
      <c r="K37" s="294" t="s">
        <v>485</v>
      </c>
      <c r="L37" s="294" t="s">
        <v>485</v>
      </c>
      <c r="M37" s="295">
        <v>880</v>
      </c>
      <c r="N37" s="296" t="s">
        <v>485</v>
      </c>
    </row>
    <row r="38" spans="1:16" ht="27" customHeight="1">
      <c r="A38" s="248"/>
      <c r="B38" s="244"/>
      <c r="C38" s="244"/>
      <c r="D38" s="244"/>
      <c r="E38" s="244"/>
      <c r="F38" s="244"/>
      <c r="G38" s="1155" t="s">
        <v>504</v>
      </c>
      <c r="H38" s="1156"/>
      <c r="I38" s="1156"/>
      <c r="J38" s="1157"/>
      <c r="K38" s="297">
        <v>1029</v>
      </c>
      <c r="L38" s="297">
        <v>2</v>
      </c>
      <c r="M38" s="298">
        <v>3</v>
      </c>
      <c r="N38" s="299">
        <v>-33.299999999999997</v>
      </c>
      <c r="O38" s="293"/>
    </row>
    <row r="39" spans="1:16">
      <c r="A39" s="248"/>
      <c r="B39" s="244"/>
      <c r="C39" s="244"/>
      <c r="D39" s="244"/>
      <c r="E39" s="244"/>
      <c r="F39" s="244"/>
      <c r="G39" s="1155" t="s">
        <v>505</v>
      </c>
      <c r="H39" s="1156"/>
      <c r="I39" s="1156"/>
      <c r="J39" s="1157"/>
      <c r="K39" s="300">
        <v>-2743571</v>
      </c>
      <c r="L39" s="300">
        <v>-6627</v>
      </c>
      <c r="M39" s="301">
        <v>-8348</v>
      </c>
      <c r="N39" s="302">
        <v>-20.6</v>
      </c>
      <c r="O39" s="293"/>
    </row>
    <row r="40" spans="1:16" ht="27" customHeight="1">
      <c r="A40" s="248"/>
      <c r="B40" s="244"/>
      <c r="C40" s="244"/>
      <c r="D40" s="244"/>
      <c r="E40" s="244"/>
      <c r="F40" s="244"/>
      <c r="G40" s="1152" t="s">
        <v>506</v>
      </c>
      <c r="H40" s="1153"/>
      <c r="I40" s="1153"/>
      <c r="J40" s="1154"/>
      <c r="K40" s="300">
        <v>-9648316</v>
      </c>
      <c r="L40" s="300">
        <v>-23305</v>
      </c>
      <c r="M40" s="301">
        <v>-29144</v>
      </c>
      <c r="N40" s="302">
        <v>-20</v>
      </c>
      <c r="O40" s="293"/>
    </row>
    <row r="41" spans="1:16">
      <c r="A41" s="248"/>
      <c r="B41" s="244"/>
      <c r="C41" s="244"/>
      <c r="D41" s="244"/>
      <c r="E41" s="244"/>
      <c r="F41" s="244"/>
      <c r="G41" s="1158" t="s">
        <v>279</v>
      </c>
      <c r="H41" s="1159"/>
      <c r="I41" s="1159"/>
      <c r="J41" s="1160"/>
      <c r="K41" s="294">
        <v>3286354</v>
      </c>
      <c r="L41" s="300">
        <v>7938</v>
      </c>
      <c r="M41" s="301">
        <v>11972</v>
      </c>
      <c r="N41" s="302">
        <v>-33.700000000000003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5" t="s">
        <v>475</v>
      </c>
      <c r="J49" s="1147" t="s">
        <v>510</v>
      </c>
      <c r="K49" s="1148"/>
      <c r="L49" s="1148"/>
      <c r="M49" s="1148"/>
      <c r="N49" s="1149"/>
    </row>
    <row r="50" spans="1:14">
      <c r="A50" s="248"/>
      <c r="B50" s="244"/>
      <c r="C50" s="244"/>
      <c r="D50" s="244"/>
      <c r="E50" s="244"/>
      <c r="F50" s="244"/>
      <c r="G50" s="312"/>
      <c r="H50" s="313"/>
      <c r="I50" s="1146"/>
      <c r="J50" s="314" t="s">
        <v>511</v>
      </c>
      <c r="K50" s="315" t="s">
        <v>512</v>
      </c>
      <c r="L50" s="316" t="s">
        <v>513</v>
      </c>
      <c r="M50" s="317" t="s">
        <v>514</v>
      </c>
      <c r="N50" s="318" t="s">
        <v>515</v>
      </c>
    </row>
    <row r="51" spans="1:14">
      <c r="A51" s="248"/>
      <c r="B51" s="244"/>
      <c r="C51" s="244"/>
      <c r="D51" s="244"/>
      <c r="E51" s="244"/>
      <c r="F51" s="244"/>
      <c r="G51" s="310" t="s">
        <v>516</v>
      </c>
      <c r="H51" s="311"/>
      <c r="I51" s="319">
        <v>18105831</v>
      </c>
      <c r="J51" s="320">
        <v>44198</v>
      </c>
      <c r="K51" s="321">
        <v>-4.7</v>
      </c>
      <c r="L51" s="322">
        <v>43858</v>
      </c>
      <c r="M51" s="323">
        <v>-7</v>
      </c>
      <c r="N51" s="324">
        <v>2.2999999999999998</v>
      </c>
    </row>
    <row r="52" spans="1:14">
      <c r="A52" s="248"/>
      <c r="B52" s="244"/>
      <c r="C52" s="244"/>
      <c r="D52" s="244"/>
      <c r="E52" s="244"/>
      <c r="F52" s="244"/>
      <c r="G52" s="325"/>
      <c r="H52" s="326" t="s">
        <v>517</v>
      </c>
      <c r="I52" s="327">
        <v>7256855</v>
      </c>
      <c r="J52" s="328">
        <v>17715</v>
      </c>
      <c r="K52" s="329">
        <v>-24</v>
      </c>
      <c r="L52" s="330">
        <v>23714</v>
      </c>
      <c r="M52" s="331">
        <v>-11.5</v>
      </c>
      <c r="N52" s="332">
        <v>-12.5</v>
      </c>
    </row>
    <row r="53" spans="1:14">
      <c r="A53" s="248"/>
      <c r="B53" s="244"/>
      <c r="C53" s="244"/>
      <c r="D53" s="244"/>
      <c r="E53" s="244"/>
      <c r="F53" s="244"/>
      <c r="G53" s="310" t="s">
        <v>518</v>
      </c>
      <c r="H53" s="311"/>
      <c r="I53" s="319">
        <v>14719721</v>
      </c>
      <c r="J53" s="320">
        <v>35320</v>
      </c>
      <c r="K53" s="321">
        <v>-20.100000000000001</v>
      </c>
      <c r="L53" s="322">
        <v>41705</v>
      </c>
      <c r="M53" s="323">
        <v>-4.9000000000000004</v>
      </c>
      <c r="N53" s="324">
        <v>-15.2</v>
      </c>
    </row>
    <row r="54" spans="1:14">
      <c r="A54" s="248"/>
      <c r="B54" s="244"/>
      <c r="C54" s="244"/>
      <c r="D54" s="244"/>
      <c r="E54" s="244"/>
      <c r="F54" s="244"/>
      <c r="G54" s="325"/>
      <c r="H54" s="326" t="s">
        <v>517</v>
      </c>
      <c r="I54" s="327">
        <v>7036861</v>
      </c>
      <c r="J54" s="328">
        <v>16885</v>
      </c>
      <c r="K54" s="329">
        <v>-4.7</v>
      </c>
      <c r="L54" s="330">
        <v>22742</v>
      </c>
      <c r="M54" s="331">
        <v>-4.0999999999999996</v>
      </c>
      <c r="N54" s="332">
        <v>-0.6</v>
      </c>
    </row>
    <row r="55" spans="1:14">
      <c r="A55" s="248"/>
      <c r="B55" s="244"/>
      <c r="C55" s="244"/>
      <c r="D55" s="244"/>
      <c r="E55" s="244"/>
      <c r="F55" s="244"/>
      <c r="G55" s="310" t="s">
        <v>519</v>
      </c>
      <c r="H55" s="311"/>
      <c r="I55" s="319">
        <v>19573196</v>
      </c>
      <c r="J55" s="320">
        <v>46980</v>
      </c>
      <c r="K55" s="321">
        <v>33</v>
      </c>
      <c r="L55" s="322">
        <v>47677</v>
      </c>
      <c r="M55" s="323">
        <v>14.3</v>
      </c>
      <c r="N55" s="324">
        <v>18.7</v>
      </c>
    </row>
    <row r="56" spans="1:14">
      <c r="A56" s="248"/>
      <c r="B56" s="244"/>
      <c r="C56" s="244"/>
      <c r="D56" s="244"/>
      <c r="E56" s="244"/>
      <c r="F56" s="244"/>
      <c r="G56" s="325"/>
      <c r="H56" s="326" t="s">
        <v>517</v>
      </c>
      <c r="I56" s="327">
        <v>8313928</v>
      </c>
      <c r="J56" s="328">
        <v>19955</v>
      </c>
      <c r="K56" s="329">
        <v>18.2</v>
      </c>
      <c r="L56" s="330">
        <v>23360</v>
      </c>
      <c r="M56" s="331">
        <v>2.7</v>
      </c>
      <c r="N56" s="332">
        <v>15.5</v>
      </c>
    </row>
    <row r="57" spans="1:14">
      <c r="A57" s="248"/>
      <c r="B57" s="244"/>
      <c r="C57" s="244"/>
      <c r="D57" s="244"/>
      <c r="E57" s="244"/>
      <c r="F57" s="244"/>
      <c r="G57" s="310" t="s">
        <v>520</v>
      </c>
      <c r="H57" s="311"/>
      <c r="I57" s="319">
        <v>23136780</v>
      </c>
      <c r="J57" s="320">
        <v>55682</v>
      </c>
      <c r="K57" s="321">
        <v>18.5</v>
      </c>
      <c r="L57" s="322">
        <v>51613</v>
      </c>
      <c r="M57" s="323">
        <v>8.3000000000000007</v>
      </c>
      <c r="N57" s="324">
        <v>10.199999999999999</v>
      </c>
    </row>
    <row r="58" spans="1:14">
      <c r="A58" s="248"/>
      <c r="B58" s="244"/>
      <c r="C58" s="244"/>
      <c r="D58" s="244"/>
      <c r="E58" s="244"/>
      <c r="F58" s="244"/>
      <c r="G58" s="325"/>
      <c r="H58" s="326" t="s">
        <v>517</v>
      </c>
      <c r="I58" s="327">
        <v>9616091</v>
      </c>
      <c r="J58" s="328">
        <v>23142</v>
      </c>
      <c r="K58" s="329">
        <v>16</v>
      </c>
      <c r="L58" s="330">
        <v>25872</v>
      </c>
      <c r="M58" s="331">
        <v>10.8</v>
      </c>
      <c r="N58" s="332">
        <v>5.2</v>
      </c>
    </row>
    <row r="59" spans="1:14">
      <c r="A59" s="248"/>
      <c r="B59" s="244"/>
      <c r="C59" s="244"/>
      <c r="D59" s="244"/>
      <c r="E59" s="244"/>
      <c r="F59" s="244"/>
      <c r="G59" s="310" t="s">
        <v>521</v>
      </c>
      <c r="H59" s="311"/>
      <c r="I59" s="319">
        <v>16838318</v>
      </c>
      <c r="J59" s="320">
        <v>40673</v>
      </c>
      <c r="K59" s="321">
        <v>-27</v>
      </c>
      <c r="L59" s="322">
        <v>50880</v>
      </c>
      <c r="M59" s="323">
        <v>-1.4</v>
      </c>
      <c r="N59" s="324">
        <v>-25.6</v>
      </c>
    </row>
    <row r="60" spans="1:14">
      <c r="A60" s="248"/>
      <c r="B60" s="244"/>
      <c r="C60" s="244"/>
      <c r="D60" s="244"/>
      <c r="E60" s="244"/>
      <c r="F60" s="244"/>
      <c r="G60" s="325"/>
      <c r="H60" s="326" t="s">
        <v>517</v>
      </c>
      <c r="I60" s="333">
        <v>9131906</v>
      </c>
      <c r="J60" s="328">
        <v>22058</v>
      </c>
      <c r="K60" s="329">
        <v>-4.7</v>
      </c>
      <c r="L60" s="330">
        <v>27819</v>
      </c>
      <c r="M60" s="331">
        <v>7.5</v>
      </c>
      <c r="N60" s="332">
        <v>-12.2</v>
      </c>
    </row>
    <row r="61" spans="1:14">
      <c r="A61" s="248"/>
      <c r="B61" s="244"/>
      <c r="C61" s="244"/>
      <c r="D61" s="244"/>
      <c r="E61" s="244"/>
      <c r="F61" s="244"/>
      <c r="G61" s="310" t="s">
        <v>522</v>
      </c>
      <c r="H61" s="334"/>
      <c r="I61" s="335">
        <v>18474769</v>
      </c>
      <c r="J61" s="336">
        <v>44571</v>
      </c>
      <c r="K61" s="337">
        <v>-0.1</v>
      </c>
      <c r="L61" s="338">
        <v>47147</v>
      </c>
      <c r="M61" s="339">
        <v>1.9</v>
      </c>
      <c r="N61" s="324">
        <v>-2</v>
      </c>
    </row>
    <row r="62" spans="1:14">
      <c r="A62" s="248"/>
      <c r="B62" s="244"/>
      <c r="C62" s="244"/>
      <c r="D62" s="244"/>
      <c r="E62" s="244"/>
      <c r="F62" s="244"/>
      <c r="G62" s="325"/>
      <c r="H62" s="326" t="s">
        <v>517</v>
      </c>
      <c r="I62" s="327">
        <v>8271128</v>
      </c>
      <c r="J62" s="328">
        <v>19951</v>
      </c>
      <c r="K62" s="329">
        <v>0.2</v>
      </c>
      <c r="L62" s="330">
        <v>24701</v>
      </c>
      <c r="M62" s="331">
        <v>1.1000000000000001</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0" t="s">
        <v>3</v>
      </c>
      <c r="D47" s="1170"/>
      <c r="E47" s="1171"/>
      <c r="F47" s="11">
        <v>16.11</v>
      </c>
      <c r="G47" s="12">
        <v>18.86</v>
      </c>
      <c r="H47" s="12">
        <v>17.5</v>
      </c>
      <c r="I47" s="12">
        <v>17.62</v>
      </c>
      <c r="J47" s="13">
        <v>17.170000000000002</v>
      </c>
    </row>
    <row r="48" spans="2:10" ht="57.75" customHeight="1">
      <c r="B48" s="14"/>
      <c r="C48" s="1172" t="s">
        <v>4</v>
      </c>
      <c r="D48" s="1172"/>
      <c r="E48" s="1173"/>
      <c r="F48" s="15">
        <v>10.4</v>
      </c>
      <c r="G48" s="16">
        <v>10.57</v>
      </c>
      <c r="H48" s="16">
        <v>10.7</v>
      </c>
      <c r="I48" s="16">
        <v>8.7799999999999994</v>
      </c>
      <c r="J48" s="17">
        <v>9</v>
      </c>
    </row>
    <row r="49" spans="2:10" ht="57.75" customHeight="1" thickBot="1">
      <c r="B49" s="18"/>
      <c r="C49" s="1174" t="s">
        <v>5</v>
      </c>
      <c r="D49" s="1174"/>
      <c r="E49" s="1175"/>
      <c r="F49" s="19">
        <v>2.37</v>
      </c>
      <c r="G49" s="20">
        <v>3.2</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2017-03-28T01:21:21Z</cp:lastPrinted>
  <dcterms:created xsi:type="dcterms:W3CDTF">2017-02-15T19:13:57Z</dcterms:created>
  <dcterms:modified xsi:type="dcterms:W3CDTF">2017-05-22T06:41:40Z</dcterms:modified>
</cp:coreProperties>
</file>