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</sheets>
  <definedNames>
    <definedName name="_xlnm.Print_Titles" localSheetId="0">'Sheet1'!$1:$5</definedName>
    <definedName name="_xlnm.Print_Titles" localSheetId="1">'Sheet1 (2)'!$1:$4</definedName>
    <definedName name="_xlnm.Print_Titles" localSheetId="2">'Sheet1 (3)'!$1:$4</definedName>
    <definedName name="_xlnm.Print_Titles" localSheetId="3">'Sheet1 (4)'!$1:$4</definedName>
    <definedName name="_xlnm.Print_Titles" localSheetId="4">'Sheet1 (5)'!$1:$4</definedName>
  </definedNames>
  <calcPr fullCalcOnLoad="1"/>
</workbook>
</file>

<file path=xl/sharedStrings.xml><?xml version="1.0" encoding="utf-8"?>
<sst xmlns="http://schemas.openxmlformats.org/spreadsheetml/2006/main" count="268" uniqueCount="193">
  <si>
    <t>川島町</t>
  </si>
  <si>
    <t>神戸町</t>
  </si>
  <si>
    <t>美並村</t>
  </si>
  <si>
    <t>富加町</t>
  </si>
  <si>
    <t>川上村</t>
  </si>
  <si>
    <t>国府町</t>
  </si>
  <si>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</si>
  <si>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</si>
  <si>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</si>
  <si>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</si>
  <si>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</si>
  <si>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</si>
  <si>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</si>
  <si>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</si>
  <si>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</si>
  <si>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</si>
  <si>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</si>
  <si>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</si>
  <si>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</si>
  <si>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</si>
  <si>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</si>
  <si>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</si>
  <si>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</si>
  <si>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</si>
  <si>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</si>
  <si>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</si>
  <si>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</si>
  <si>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</si>
  <si>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</si>
  <si>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</si>
  <si>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</si>
  <si>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</si>
  <si>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</si>
  <si>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</si>
  <si>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</si>
  <si>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　計</t>
  </si>
  <si>
    <t>笠松町</t>
  </si>
  <si>
    <t>柳津町</t>
  </si>
  <si>
    <t>羽島郡　計</t>
  </si>
  <si>
    <t>海津町</t>
  </si>
  <si>
    <t>平田町</t>
  </si>
  <si>
    <t>南濃町</t>
  </si>
  <si>
    <t>海津郡　計</t>
  </si>
  <si>
    <t>養老町</t>
  </si>
  <si>
    <t>上石津町</t>
  </si>
  <si>
    <t>養老郡　計</t>
  </si>
  <si>
    <t>垂井町</t>
  </si>
  <si>
    <t>関ヶ原町</t>
  </si>
  <si>
    <t>不破郡　計</t>
  </si>
  <si>
    <t>輪之内町</t>
  </si>
  <si>
    <t>安八町</t>
  </si>
  <si>
    <t>墨俣町</t>
  </si>
  <si>
    <t>揖斐川町</t>
  </si>
  <si>
    <t>谷汲町</t>
  </si>
  <si>
    <t>大野町</t>
  </si>
  <si>
    <t>池田町</t>
  </si>
  <si>
    <t>春日村</t>
  </si>
  <si>
    <t>久瀬村</t>
  </si>
  <si>
    <t>藤橋村</t>
  </si>
  <si>
    <t>坂内村</t>
  </si>
  <si>
    <t>揖斐郡　計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</si>
  <si>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</si>
  <si>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</si>
  <si>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</si>
  <si>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</si>
  <si>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</si>
  <si>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</si>
  <si>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</si>
  <si>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本巣郡　計</t>
  </si>
  <si>
    <t>高富町</t>
  </si>
  <si>
    <t>伊自良村</t>
  </si>
  <si>
    <t>美山町</t>
  </si>
  <si>
    <t>山県郡　計</t>
  </si>
  <si>
    <t>洞戸村</t>
  </si>
  <si>
    <t>板取村</t>
  </si>
  <si>
    <t>武芸川町</t>
  </si>
  <si>
    <t>武儀町</t>
  </si>
  <si>
    <t>上之保村</t>
  </si>
  <si>
    <t>武儀郡　計</t>
  </si>
  <si>
    <t>八幡町</t>
  </si>
  <si>
    <t>大和町</t>
  </si>
  <si>
    <t>白鳥村</t>
  </si>
  <si>
    <t>高鷲村</t>
  </si>
  <si>
    <t>明宝村</t>
  </si>
  <si>
    <t>和良村</t>
  </si>
  <si>
    <t>郡上郡　計</t>
  </si>
  <si>
    <t>川辺町</t>
  </si>
  <si>
    <t>八百津町</t>
  </si>
  <si>
    <t>白川町</t>
  </si>
  <si>
    <t>加茂郡　計</t>
  </si>
  <si>
    <t>兼山町</t>
  </si>
  <si>
    <t>可児郡　計</t>
  </si>
  <si>
    <t>笠原町</t>
  </si>
  <si>
    <t>土岐郡　計</t>
  </si>
  <si>
    <t>坂下町</t>
  </si>
  <si>
    <t>付知町</t>
  </si>
  <si>
    <t>福岡町</t>
  </si>
  <si>
    <t>岩村町</t>
  </si>
  <si>
    <t>山岡町</t>
  </si>
  <si>
    <t>明智町</t>
  </si>
  <si>
    <t>串原村</t>
  </si>
  <si>
    <t>恵那郡　計</t>
  </si>
  <si>
    <t>萩原町</t>
  </si>
  <si>
    <t>小坂町</t>
  </si>
  <si>
    <t>下呂町</t>
  </si>
  <si>
    <t>金山町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</si>
  <si>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</si>
  <si>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</si>
  <si>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</si>
  <si>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</si>
  <si>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</si>
  <si>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</si>
  <si>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</si>
  <si>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</si>
  <si>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　計</t>
  </si>
  <si>
    <t>古川町</t>
  </si>
  <si>
    <t>河合村</t>
  </si>
  <si>
    <t>宮川村</t>
  </si>
  <si>
    <t>神岡町</t>
  </si>
  <si>
    <t>吉城郡　計</t>
  </si>
  <si>
    <t>町村計</t>
  </si>
  <si>
    <t>県　計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</si>
  <si>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</si>
  <si>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</si>
  <si>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</si>
  <si>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</si>
  <si>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</si>
  <si>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</si>
  <si>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岐南町</t>
  </si>
  <si>
    <t>安八郡　計</t>
  </si>
  <si>
    <t>坂祝町</t>
  </si>
  <si>
    <t>七宗町</t>
  </si>
  <si>
    <t>東白川町</t>
  </si>
  <si>
    <t>御嵩町</t>
  </si>
  <si>
    <t>加子母村</t>
  </si>
  <si>
    <t>蛭川村</t>
  </si>
  <si>
    <t>上矢作町</t>
  </si>
  <si>
    <t>馬瀬村</t>
  </si>
  <si>
    <t>益田郡　計</t>
  </si>
  <si>
    <t>上宝村</t>
  </si>
  <si>
    <t>単位：戸</t>
  </si>
  <si>
    <t>着工新設住宅概報（１）</t>
  </si>
  <si>
    <t>平成  13年分</t>
  </si>
  <si>
    <t>（県市町村名）岐阜県</t>
  </si>
  <si>
    <t>着工新設住宅概報（２）</t>
  </si>
  <si>
    <t>平成  13年分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</si>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</sst>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45" xfId="0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5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177" fontId="2" fillId="0" borderId="24" xfId="0" applyNumberFormat="1" applyFont="1" applyBorder="1" applyAlignment="1">
      <alignment/>
    </xf>
    <xf numFmtId="0" fontId="0" fillId="0" borderId="47" xfId="0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9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="75" zoomScaleNormal="75" workbookViewId="0" topLeftCell="A1">
      <pane xSplit="1" ySplit="5" topLeftCell="L1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23" sqref="U123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8" t="s">
        <v>141</v>
      </c>
      <c r="I1" s="1" t="s">
        <v>142</v>
      </c>
    </row>
    <row r="2" ht="12" customHeight="1" thickBot="1">
      <c r="R2" s="1" t="s">
        <v>140</v>
      </c>
    </row>
    <row r="3" spans="1:18" s="4" customFormat="1" ht="12" customHeight="1">
      <c r="A3" s="2"/>
      <c r="B3" s="3"/>
      <c r="C3" s="39" t="s">
        <v>122</v>
      </c>
      <c r="D3" s="40"/>
      <c r="E3" s="40"/>
      <c r="F3" s="41"/>
      <c r="G3" s="39" t="s">
        <v>6</v>
      </c>
      <c r="H3" s="40"/>
      <c r="I3" s="40"/>
      <c r="J3" s="40"/>
      <c r="K3" s="40"/>
      <c r="L3" s="41"/>
      <c r="M3" s="39" t="s">
        <v>123</v>
      </c>
      <c r="N3" s="40"/>
      <c r="O3" s="40"/>
      <c r="P3" s="40"/>
      <c r="Q3" s="40"/>
      <c r="R3" s="42"/>
    </row>
    <row r="4" spans="1:18" s="4" customFormat="1" ht="12" customHeight="1">
      <c r="A4" s="5"/>
      <c r="B4" s="6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43" t="s">
        <v>13</v>
      </c>
      <c r="I4" s="46"/>
      <c r="J4" s="46"/>
      <c r="K4" s="46"/>
      <c r="L4" s="44"/>
      <c r="M4" s="43" t="s">
        <v>14</v>
      </c>
      <c r="N4" s="44"/>
      <c r="O4" s="43" t="s">
        <v>15</v>
      </c>
      <c r="P4" s="44"/>
      <c r="Q4" s="43" t="s">
        <v>124</v>
      </c>
      <c r="R4" s="4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16</v>
      </c>
      <c r="I5" s="11" t="s">
        <v>125</v>
      </c>
      <c r="J5" s="11" t="s">
        <v>17</v>
      </c>
      <c r="K5" s="11" t="s">
        <v>126</v>
      </c>
      <c r="L5" s="11" t="s">
        <v>18</v>
      </c>
      <c r="M5" s="11" t="s">
        <v>127</v>
      </c>
      <c r="N5" s="11" t="s">
        <v>19</v>
      </c>
      <c r="O5" s="11" t="s">
        <v>20</v>
      </c>
      <c r="P5" s="11" t="s">
        <v>19</v>
      </c>
      <c r="Q5" s="11" t="s">
        <v>20</v>
      </c>
      <c r="R5" s="27" t="s">
        <v>19</v>
      </c>
    </row>
    <row r="6" spans="1:18" ht="12" customHeight="1">
      <c r="A6" s="12" t="s">
        <v>21</v>
      </c>
      <c r="B6" s="19">
        <f>C6+D6+E6+F6</f>
        <v>3846</v>
      </c>
      <c r="C6" s="20">
        <v>1265</v>
      </c>
      <c r="D6" s="20">
        <v>1703</v>
      </c>
      <c r="E6" s="20">
        <v>1</v>
      </c>
      <c r="F6" s="20">
        <v>877</v>
      </c>
      <c r="G6" s="20">
        <v>2591</v>
      </c>
      <c r="H6" s="20">
        <f>I6+J6+K6+L6</f>
        <v>1255</v>
      </c>
      <c r="I6" s="20">
        <v>0</v>
      </c>
      <c r="J6" s="20">
        <v>1255</v>
      </c>
      <c r="K6" s="20">
        <v>0</v>
      </c>
      <c r="L6" s="20">
        <v>0</v>
      </c>
      <c r="M6" s="20">
        <v>1186</v>
      </c>
      <c r="N6" s="20">
        <v>399</v>
      </c>
      <c r="O6" s="20">
        <v>101</v>
      </c>
      <c r="P6" s="20">
        <v>46</v>
      </c>
      <c r="Q6" s="20">
        <v>165</v>
      </c>
      <c r="R6" s="28">
        <v>1949</v>
      </c>
    </row>
    <row r="7" spans="1:18" ht="12" customHeight="1">
      <c r="A7" s="13" t="s">
        <v>22</v>
      </c>
      <c r="B7" s="21">
        <f>C7+D7+E7+F7</f>
        <v>1380</v>
      </c>
      <c r="C7" s="22">
        <v>497</v>
      </c>
      <c r="D7" s="22">
        <v>616</v>
      </c>
      <c r="E7" s="22">
        <v>0</v>
      </c>
      <c r="F7" s="22">
        <v>267</v>
      </c>
      <c r="G7" s="22">
        <v>904</v>
      </c>
      <c r="H7" s="22">
        <f>I7+J7+K7+L7</f>
        <v>476</v>
      </c>
      <c r="I7" s="22">
        <v>42</v>
      </c>
      <c r="J7" s="22">
        <v>434</v>
      </c>
      <c r="K7" s="22">
        <v>0</v>
      </c>
      <c r="L7" s="22">
        <v>0</v>
      </c>
      <c r="M7" s="22">
        <v>454</v>
      </c>
      <c r="N7" s="22">
        <v>153</v>
      </c>
      <c r="O7" s="22">
        <v>30</v>
      </c>
      <c r="P7" s="22">
        <v>55</v>
      </c>
      <c r="Q7" s="22">
        <v>8</v>
      </c>
      <c r="R7" s="29">
        <v>680</v>
      </c>
    </row>
    <row r="8" spans="1:18" ht="12" customHeight="1">
      <c r="A8" s="13" t="s">
        <v>23</v>
      </c>
      <c r="B8" s="21">
        <f>C8+D8+E8+F8</f>
        <v>760</v>
      </c>
      <c r="C8" s="22">
        <v>300</v>
      </c>
      <c r="D8" s="22">
        <v>406</v>
      </c>
      <c r="E8" s="22">
        <v>1</v>
      </c>
      <c r="F8" s="22">
        <v>53</v>
      </c>
      <c r="G8" s="22">
        <v>655</v>
      </c>
      <c r="H8" s="20">
        <f>I8+J8+K8+L8</f>
        <v>105</v>
      </c>
      <c r="I8" s="22">
        <v>0</v>
      </c>
      <c r="J8" s="22">
        <v>105</v>
      </c>
      <c r="K8" s="22">
        <v>0</v>
      </c>
      <c r="L8" s="22">
        <v>0</v>
      </c>
      <c r="M8" s="22">
        <v>305</v>
      </c>
      <c r="N8" s="22">
        <v>49</v>
      </c>
      <c r="O8" s="22">
        <v>28</v>
      </c>
      <c r="P8" s="22">
        <v>0</v>
      </c>
      <c r="Q8" s="22">
        <v>71</v>
      </c>
      <c r="R8" s="29">
        <v>307</v>
      </c>
    </row>
    <row r="9" spans="1:18" ht="12" customHeight="1">
      <c r="A9" s="13" t="s">
        <v>24</v>
      </c>
      <c r="B9" s="21">
        <f aca="true" t="shared" si="0" ref="B9:B18">C9+D9+E9+F9</f>
        <v>725</v>
      </c>
      <c r="C9" s="22">
        <v>362</v>
      </c>
      <c r="D9" s="22">
        <v>195</v>
      </c>
      <c r="E9" s="22">
        <v>9</v>
      </c>
      <c r="F9" s="22">
        <v>159</v>
      </c>
      <c r="G9" s="22">
        <v>474</v>
      </c>
      <c r="H9" s="22">
        <f>I9+J9+K9+L9</f>
        <v>251</v>
      </c>
      <c r="I9" s="22">
        <v>0</v>
      </c>
      <c r="J9" s="22">
        <v>242</v>
      </c>
      <c r="K9" s="22">
        <v>0</v>
      </c>
      <c r="L9" s="22">
        <v>9</v>
      </c>
      <c r="M9" s="22">
        <v>373</v>
      </c>
      <c r="N9" s="22">
        <v>83</v>
      </c>
      <c r="O9" s="22">
        <v>10</v>
      </c>
      <c r="P9" s="22">
        <v>25</v>
      </c>
      <c r="Q9" s="22">
        <v>0</v>
      </c>
      <c r="R9" s="29">
        <v>234</v>
      </c>
    </row>
    <row r="10" spans="1:18" ht="12" customHeight="1">
      <c r="A10" s="13" t="s">
        <v>25</v>
      </c>
      <c r="B10" s="21">
        <f t="shared" si="0"/>
        <v>627</v>
      </c>
      <c r="C10" s="22">
        <v>308</v>
      </c>
      <c r="D10" s="22">
        <v>266</v>
      </c>
      <c r="E10" s="22">
        <v>0</v>
      </c>
      <c r="F10" s="22">
        <v>53</v>
      </c>
      <c r="G10" s="22">
        <v>475</v>
      </c>
      <c r="H10" s="20">
        <f>I10+J10+K10+L10</f>
        <v>152</v>
      </c>
      <c r="I10" s="22">
        <v>0</v>
      </c>
      <c r="J10" s="22">
        <v>152</v>
      </c>
      <c r="K10" s="22">
        <v>0</v>
      </c>
      <c r="L10" s="22">
        <v>0</v>
      </c>
      <c r="M10" s="22">
        <v>282</v>
      </c>
      <c r="N10" s="22">
        <v>80</v>
      </c>
      <c r="O10" s="22">
        <v>30</v>
      </c>
      <c r="P10" s="22">
        <v>24</v>
      </c>
      <c r="Q10" s="22">
        <v>0</v>
      </c>
      <c r="R10" s="29">
        <v>211</v>
      </c>
    </row>
    <row r="11" spans="1:18" ht="12" customHeight="1">
      <c r="A11" s="13" t="s">
        <v>26</v>
      </c>
      <c r="B11" s="21">
        <f t="shared" si="0"/>
        <v>489</v>
      </c>
      <c r="C11" s="22">
        <v>331</v>
      </c>
      <c r="D11" s="22">
        <v>112</v>
      </c>
      <c r="E11" s="22">
        <v>32</v>
      </c>
      <c r="F11" s="22">
        <v>14</v>
      </c>
      <c r="G11" s="22">
        <v>362</v>
      </c>
      <c r="H11" s="22">
        <f aca="true" t="shared" si="1" ref="H11:H19">I11+J11+K11+L11</f>
        <v>127</v>
      </c>
      <c r="I11" s="22">
        <v>0</v>
      </c>
      <c r="J11" s="22">
        <v>125</v>
      </c>
      <c r="K11" s="22">
        <v>0</v>
      </c>
      <c r="L11" s="22">
        <v>2</v>
      </c>
      <c r="M11" s="22">
        <v>299</v>
      </c>
      <c r="N11" s="22">
        <v>46</v>
      </c>
      <c r="O11" s="22">
        <v>18</v>
      </c>
      <c r="P11" s="22">
        <v>15</v>
      </c>
      <c r="Q11" s="22">
        <v>0</v>
      </c>
      <c r="R11" s="29">
        <v>111</v>
      </c>
    </row>
    <row r="12" spans="1:18" ht="12" customHeight="1">
      <c r="A12" s="13" t="s">
        <v>27</v>
      </c>
      <c r="B12" s="21">
        <f t="shared" si="0"/>
        <v>134</v>
      </c>
      <c r="C12" s="22">
        <v>88</v>
      </c>
      <c r="D12" s="22">
        <v>42</v>
      </c>
      <c r="E12" s="22">
        <v>0</v>
      </c>
      <c r="F12" s="22">
        <v>4</v>
      </c>
      <c r="G12" s="22">
        <v>86</v>
      </c>
      <c r="H12" s="20">
        <f t="shared" si="1"/>
        <v>48</v>
      </c>
      <c r="I12" s="22">
        <v>30</v>
      </c>
      <c r="J12" s="22">
        <v>18</v>
      </c>
      <c r="K12" s="22">
        <v>0</v>
      </c>
      <c r="L12" s="22">
        <v>0</v>
      </c>
      <c r="M12" s="22">
        <v>71</v>
      </c>
      <c r="N12" s="22">
        <v>21</v>
      </c>
      <c r="O12" s="22">
        <v>0</v>
      </c>
      <c r="P12" s="22">
        <v>0</v>
      </c>
      <c r="Q12" s="22">
        <v>0</v>
      </c>
      <c r="R12" s="29">
        <v>42</v>
      </c>
    </row>
    <row r="13" spans="1:18" ht="12" customHeight="1">
      <c r="A13" s="13" t="s">
        <v>28</v>
      </c>
      <c r="B13" s="21">
        <f t="shared" si="0"/>
        <v>349</v>
      </c>
      <c r="C13" s="22">
        <v>180</v>
      </c>
      <c r="D13" s="22">
        <v>154</v>
      </c>
      <c r="E13" s="22">
        <v>0</v>
      </c>
      <c r="F13" s="22">
        <v>15</v>
      </c>
      <c r="G13" s="22">
        <v>217</v>
      </c>
      <c r="H13" s="22">
        <f t="shared" si="1"/>
        <v>132</v>
      </c>
      <c r="I13" s="22">
        <v>0</v>
      </c>
      <c r="J13" s="22">
        <v>115</v>
      </c>
      <c r="K13" s="22">
        <v>0</v>
      </c>
      <c r="L13" s="22">
        <v>17</v>
      </c>
      <c r="M13" s="22">
        <v>167</v>
      </c>
      <c r="N13" s="22">
        <v>28</v>
      </c>
      <c r="O13" s="22">
        <v>30</v>
      </c>
      <c r="P13" s="22">
        <v>12</v>
      </c>
      <c r="Q13" s="22">
        <v>0</v>
      </c>
      <c r="R13" s="29">
        <v>112</v>
      </c>
    </row>
    <row r="14" spans="1:18" ht="12" customHeight="1">
      <c r="A14" s="13" t="s">
        <v>29</v>
      </c>
      <c r="B14" s="21">
        <f t="shared" si="0"/>
        <v>860</v>
      </c>
      <c r="C14" s="22">
        <v>247</v>
      </c>
      <c r="D14" s="22">
        <v>570</v>
      </c>
      <c r="E14" s="22">
        <v>0</v>
      </c>
      <c r="F14" s="22">
        <v>43</v>
      </c>
      <c r="G14" s="22">
        <v>700</v>
      </c>
      <c r="H14" s="20">
        <f t="shared" si="1"/>
        <v>160</v>
      </c>
      <c r="I14" s="22">
        <v>0</v>
      </c>
      <c r="J14" s="22">
        <v>160</v>
      </c>
      <c r="K14" s="22">
        <v>0</v>
      </c>
      <c r="L14" s="22">
        <v>0</v>
      </c>
      <c r="M14" s="22">
        <v>233</v>
      </c>
      <c r="N14" s="22">
        <v>59</v>
      </c>
      <c r="O14" s="22">
        <v>56</v>
      </c>
      <c r="P14" s="22">
        <v>35</v>
      </c>
      <c r="Q14" s="22">
        <v>60</v>
      </c>
      <c r="R14" s="29">
        <v>417</v>
      </c>
    </row>
    <row r="15" spans="1:18" ht="12" customHeight="1">
      <c r="A15" s="13" t="s">
        <v>30</v>
      </c>
      <c r="B15" s="21">
        <f t="shared" si="0"/>
        <v>308</v>
      </c>
      <c r="C15" s="22">
        <v>151</v>
      </c>
      <c r="D15" s="22">
        <v>126</v>
      </c>
      <c r="E15" s="22">
        <v>15</v>
      </c>
      <c r="F15" s="22">
        <v>16</v>
      </c>
      <c r="G15" s="22">
        <v>232</v>
      </c>
      <c r="H15" s="22">
        <f t="shared" si="1"/>
        <v>76</v>
      </c>
      <c r="I15" s="22">
        <v>25</v>
      </c>
      <c r="J15" s="22">
        <v>51</v>
      </c>
      <c r="K15" s="22">
        <v>0</v>
      </c>
      <c r="L15" s="22">
        <v>0</v>
      </c>
      <c r="M15" s="22">
        <v>150</v>
      </c>
      <c r="N15" s="22">
        <v>15</v>
      </c>
      <c r="O15" s="22">
        <v>18</v>
      </c>
      <c r="P15" s="22">
        <v>16</v>
      </c>
      <c r="Q15" s="22">
        <v>0</v>
      </c>
      <c r="R15" s="29">
        <v>109</v>
      </c>
    </row>
    <row r="16" spans="1:18" ht="12" customHeight="1">
      <c r="A16" s="13" t="s">
        <v>31</v>
      </c>
      <c r="B16" s="21">
        <f t="shared" si="0"/>
        <v>435</v>
      </c>
      <c r="C16" s="22">
        <v>206</v>
      </c>
      <c r="D16" s="22">
        <v>152</v>
      </c>
      <c r="E16" s="22">
        <v>31</v>
      </c>
      <c r="F16" s="22">
        <v>46</v>
      </c>
      <c r="G16" s="22">
        <v>303</v>
      </c>
      <c r="H16" s="20">
        <f t="shared" si="1"/>
        <v>132</v>
      </c>
      <c r="I16" s="22">
        <v>0</v>
      </c>
      <c r="J16" s="22">
        <v>132</v>
      </c>
      <c r="K16" s="22">
        <v>0</v>
      </c>
      <c r="L16" s="22">
        <v>0</v>
      </c>
      <c r="M16" s="22">
        <v>202</v>
      </c>
      <c r="N16" s="22">
        <v>44</v>
      </c>
      <c r="O16" s="22">
        <v>20</v>
      </c>
      <c r="P16" s="22">
        <v>10</v>
      </c>
      <c r="Q16" s="22">
        <v>38</v>
      </c>
      <c r="R16" s="29">
        <v>121</v>
      </c>
    </row>
    <row r="17" spans="1:18" ht="12" customHeight="1">
      <c r="A17" s="13" t="s">
        <v>32</v>
      </c>
      <c r="B17" s="21">
        <f t="shared" si="0"/>
        <v>362</v>
      </c>
      <c r="C17" s="22">
        <v>246</v>
      </c>
      <c r="D17" s="22">
        <v>88</v>
      </c>
      <c r="E17" s="22">
        <v>3</v>
      </c>
      <c r="F17" s="22">
        <v>25</v>
      </c>
      <c r="G17" s="22">
        <v>250</v>
      </c>
      <c r="H17" s="22">
        <f t="shared" si="1"/>
        <v>112</v>
      </c>
      <c r="I17" s="22">
        <v>0</v>
      </c>
      <c r="J17" s="22">
        <v>112</v>
      </c>
      <c r="K17" s="22">
        <v>0</v>
      </c>
      <c r="L17" s="22">
        <v>0</v>
      </c>
      <c r="M17" s="22">
        <v>237</v>
      </c>
      <c r="N17" s="22">
        <v>42</v>
      </c>
      <c r="O17" s="22">
        <v>30</v>
      </c>
      <c r="P17" s="22">
        <v>32</v>
      </c>
      <c r="Q17" s="22">
        <v>0</v>
      </c>
      <c r="R17" s="29">
        <v>21</v>
      </c>
    </row>
    <row r="18" spans="1:18" ht="12" customHeight="1">
      <c r="A18" s="13" t="s">
        <v>33</v>
      </c>
      <c r="B18" s="21">
        <f t="shared" si="0"/>
        <v>1059</v>
      </c>
      <c r="C18" s="22">
        <v>537</v>
      </c>
      <c r="D18" s="22">
        <v>394</v>
      </c>
      <c r="E18" s="22">
        <v>2</v>
      </c>
      <c r="F18" s="22">
        <v>126</v>
      </c>
      <c r="G18" s="22">
        <v>628</v>
      </c>
      <c r="H18" s="20">
        <f t="shared" si="1"/>
        <v>431</v>
      </c>
      <c r="I18" s="22">
        <v>0</v>
      </c>
      <c r="J18" s="22">
        <v>431</v>
      </c>
      <c r="K18" s="22">
        <v>0</v>
      </c>
      <c r="L18" s="22">
        <v>0</v>
      </c>
      <c r="M18" s="22">
        <v>493</v>
      </c>
      <c r="N18" s="22">
        <v>173</v>
      </c>
      <c r="O18" s="22">
        <v>26</v>
      </c>
      <c r="P18" s="22">
        <v>13</v>
      </c>
      <c r="Q18" s="22">
        <v>22</v>
      </c>
      <c r="R18" s="29">
        <v>332</v>
      </c>
    </row>
    <row r="19" spans="1:18" ht="12" customHeight="1">
      <c r="A19" s="14" t="s">
        <v>34</v>
      </c>
      <c r="B19" s="21">
        <f>C19+D19+E19+F19</f>
        <v>753</v>
      </c>
      <c r="C19" s="23">
        <v>404</v>
      </c>
      <c r="D19" s="23">
        <v>223</v>
      </c>
      <c r="E19" s="23">
        <v>15</v>
      </c>
      <c r="F19" s="23">
        <v>111</v>
      </c>
      <c r="G19" s="23">
        <v>388</v>
      </c>
      <c r="H19" s="22">
        <f t="shared" si="1"/>
        <v>365</v>
      </c>
      <c r="I19" s="23">
        <v>0</v>
      </c>
      <c r="J19" s="23">
        <v>364</v>
      </c>
      <c r="K19" s="23">
        <v>0</v>
      </c>
      <c r="L19" s="23">
        <v>1</v>
      </c>
      <c r="M19" s="23">
        <v>435</v>
      </c>
      <c r="N19" s="23">
        <v>80</v>
      </c>
      <c r="O19" s="23">
        <v>23</v>
      </c>
      <c r="P19" s="23">
        <v>14</v>
      </c>
      <c r="Q19" s="23">
        <v>8</v>
      </c>
      <c r="R19" s="30">
        <v>193</v>
      </c>
    </row>
    <row r="20" spans="1:18" ht="12" customHeight="1">
      <c r="A20" s="15" t="s">
        <v>35</v>
      </c>
      <c r="B20" s="24">
        <f>SUM(B6:B19)</f>
        <v>12087</v>
      </c>
      <c r="C20" s="25">
        <f>SUM(C6:C19)</f>
        <v>5122</v>
      </c>
      <c r="D20" s="25">
        <f aca="true" t="shared" si="2" ref="D20:R20">SUM(D6:D19)</f>
        <v>5047</v>
      </c>
      <c r="E20" s="25">
        <f t="shared" si="2"/>
        <v>109</v>
      </c>
      <c r="F20" s="25">
        <f t="shared" si="2"/>
        <v>1809</v>
      </c>
      <c r="G20" s="25">
        <f t="shared" si="2"/>
        <v>8265</v>
      </c>
      <c r="H20" s="25">
        <f t="shared" si="2"/>
        <v>3822</v>
      </c>
      <c r="I20" s="25">
        <f t="shared" si="2"/>
        <v>97</v>
      </c>
      <c r="J20" s="25">
        <f t="shared" si="2"/>
        <v>3696</v>
      </c>
      <c r="K20" s="25">
        <f t="shared" si="2"/>
        <v>0</v>
      </c>
      <c r="L20" s="25">
        <f t="shared" si="2"/>
        <v>29</v>
      </c>
      <c r="M20" s="25">
        <f t="shared" si="2"/>
        <v>4887</v>
      </c>
      <c r="N20" s="25">
        <f t="shared" si="2"/>
        <v>1272</v>
      </c>
      <c r="O20" s="25">
        <f t="shared" si="2"/>
        <v>420</v>
      </c>
      <c r="P20" s="25">
        <f t="shared" si="2"/>
        <v>297</v>
      </c>
      <c r="Q20" s="25">
        <f t="shared" si="2"/>
        <v>372</v>
      </c>
      <c r="R20" s="31">
        <f t="shared" si="2"/>
        <v>4839</v>
      </c>
    </row>
    <row r="21" spans="1:18" ht="12" customHeight="1">
      <c r="A21" s="13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9"/>
    </row>
    <row r="22" spans="1:18" ht="12" customHeight="1">
      <c r="A22" s="13" t="s">
        <v>0</v>
      </c>
      <c r="B22" s="21">
        <f>C22+D22+E22+F22</f>
        <v>92</v>
      </c>
      <c r="C22" s="22">
        <v>56</v>
      </c>
      <c r="D22" s="22">
        <v>34</v>
      </c>
      <c r="E22" s="22">
        <v>0</v>
      </c>
      <c r="F22" s="22">
        <v>2</v>
      </c>
      <c r="G22" s="22">
        <v>60</v>
      </c>
      <c r="H22" s="20">
        <f>I22+J22+K22+L22</f>
        <v>32</v>
      </c>
      <c r="I22" s="22">
        <v>0</v>
      </c>
      <c r="J22" s="22">
        <v>32</v>
      </c>
      <c r="K22" s="22">
        <v>0</v>
      </c>
      <c r="L22" s="22">
        <v>0</v>
      </c>
      <c r="M22" s="22">
        <v>54</v>
      </c>
      <c r="N22" s="22">
        <v>12</v>
      </c>
      <c r="O22" s="22">
        <v>0</v>
      </c>
      <c r="P22" s="22">
        <v>10</v>
      </c>
      <c r="Q22" s="22">
        <v>0</v>
      </c>
      <c r="R22" s="29">
        <v>16</v>
      </c>
    </row>
    <row r="23" spans="1:18" ht="12" customHeight="1">
      <c r="A23" s="13" t="s">
        <v>128</v>
      </c>
      <c r="B23" s="21">
        <f>C23+D23+E23+F23</f>
        <v>152</v>
      </c>
      <c r="C23" s="22">
        <v>46</v>
      </c>
      <c r="D23" s="22">
        <v>100</v>
      </c>
      <c r="E23" s="22">
        <v>0</v>
      </c>
      <c r="F23" s="22">
        <v>6</v>
      </c>
      <c r="G23" s="22">
        <v>126</v>
      </c>
      <c r="H23" s="22">
        <f>I23+J23+K23+L23</f>
        <v>26</v>
      </c>
      <c r="I23" s="22">
        <v>0</v>
      </c>
      <c r="J23" s="22">
        <v>26</v>
      </c>
      <c r="K23" s="22">
        <v>0</v>
      </c>
      <c r="L23" s="22">
        <v>0</v>
      </c>
      <c r="M23" s="22">
        <v>40</v>
      </c>
      <c r="N23" s="22">
        <v>12</v>
      </c>
      <c r="O23" s="22">
        <v>12</v>
      </c>
      <c r="P23" s="22">
        <v>8</v>
      </c>
      <c r="Q23" s="22">
        <v>0</v>
      </c>
      <c r="R23" s="29">
        <v>80</v>
      </c>
    </row>
    <row r="24" spans="1:18" ht="12" customHeight="1">
      <c r="A24" s="13" t="s">
        <v>36</v>
      </c>
      <c r="B24" s="21">
        <f>C24+D24+E24+F24</f>
        <v>161</v>
      </c>
      <c r="C24" s="22">
        <v>81</v>
      </c>
      <c r="D24" s="22">
        <v>55</v>
      </c>
      <c r="E24" s="22">
        <v>0</v>
      </c>
      <c r="F24" s="22">
        <v>25</v>
      </c>
      <c r="G24" s="22">
        <v>76</v>
      </c>
      <c r="H24" s="22">
        <f>I24+J24+K24+L24</f>
        <v>85</v>
      </c>
      <c r="I24" s="22">
        <v>0</v>
      </c>
      <c r="J24" s="22">
        <v>85</v>
      </c>
      <c r="K24" s="22">
        <v>0</v>
      </c>
      <c r="L24" s="22">
        <v>0</v>
      </c>
      <c r="M24" s="22">
        <v>89</v>
      </c>
      <c r="N24" s="22">
        <v>18</v>
      </c>
      <c r="O24" s="22">
        <v>0</v>
      </c>
      <c r="P24" s="22">
        <v>0</v>
      </c>
      <c r="Q24" s="22">
        <v>10</v>
      </c>
      <c r="R24" s="29">
        <v>44</v>
      </c>
    </row>
    <row r="25" spans="1:18" ht="12" customHeight="1">
      <c r="A25" s="14" t="s">
        <v>37</v>
      </c>
      <c r="B25" s="21">
        <f>C25+D25+E25+F25</f>
        <v>116</v>
      </c>
      <c r="C25" s="23">
        <v>26</v>
      </c>
      <c r="D25" s="23">
        <v>87</v>
      </c>
      <c r="E25" s="23">
        <v>0</v>
      </c>
      <c r="F25" s="23">
        <v>3</v>
      </c>
      <c r="G25" s="23">
        <v>105</v>
      </c>
      <c r="H25" s="22">
        <f>I25+J25+K25+L25</f>
        <v>11</v>
      </c>
      <c r="I25" s="23">
        <v>0</v>
      </c>
      <c r="J25" s="23">
        <v>11</v>
      </c>
      <c r="K25" s="23">
        <v>0</v>
      </c>
      <c r="L25" s="23">
        <v>0</v>
      </c>
      <c r="M25" s="23">
        <v>20</v>
      </c>
      <c r="N25" s="23">
        <v>9</v>
      </c>
      <c r="O25" s="23">
        <v>0</v>
      </c>
      <c r="P25" s="23">
        <v>11</v>
      </c>
      <c r="Q25" s="23">
        <v>18</v>
      </c>
      <c r="R25" s="30">
        <v>58</v>
      </c>
    </row>
    <row r="26" spans="1:18" ht="12" customHeight="1">
      <c r="A26" s="16" t="s">
        <v>38</v>
      </c>
      <c r="B26" s="24">
        <f>SUM(B22:B25)</f>
        <v>521</v>
      </c>
      <c r="C26" s="25">
        <f>SUM(C22:C25)</f>
        <v>209</v>
      </c>
      <c r="D26" s="25">
        <f aca="true" t="shared" si="3" ref="D26:R26">SUM(D22:D25)</f>
        <v>276</v>
      </c>
      <c r="E26" s="25">
        <f t="shared" si="3"/>
        <v>0</v>
      </c>
      <c r="F26" s="25">
        <f t="shared" si="3"/>
        <v>36</v>
      </c>
      <c r="G26" s="25">
        <f t="shared" si="3"/>
        <v>367</v>
      </c>
      <c r="H26" s="25">
        <f>SUM(H22:H25)</f>
        <v>154</v>
      </c>
      <c r="I26" s="25">
        <f>SUM(I22:I25)</f>
        <v>0</v>
      </c>
      <c r="J26" s="25">
        <f t="shared" si="3"/>
        <v>154</v>
      </c>
      <c r="K26" s="25">
        <f t="shared" si="3"/>
        <v>0</v>
      </c>
      <c r="L26" s="25">
        <f t="shared" si="3"/>
        <v>0</v>
      </c>
      <c r="M26" s="25">
        <f t="shared" si="3"/>
        <v>203</v>
      </c>
      <c r="N26" s="25">
        <f t="shared" si="3"/>
        <v>51</v>
      </c>
      <c r="O26" s="25">
        <f t="shared" si="3"/>
        <v>12</v>
      </c>
      <c r="P26" s="25">
        <f t="shared" si="3"/>
        <v>29</v>
      </c>
      <c r="Q26" s="25">
        <f t="shared" si="3"/>
        <v>28</v>
      </c>
      <c r="R26" s="31">
        <f t="shared" si="3"/>
        <v>198</v>
      </c>
    </row>
    <row r="27" spans="1:18" ht="12" customHeight="1">
      <c r="A27" s="13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/>
    </row>
    <row r="28" spans="1:18" ht="12" customHeight="1">
      <c r="A28" s="13" t="s">
        <v>39</v>
      </c>
      <c r="B28" s="21">
        <f>C28+D28+E28+F28</f>
        <v>55</v>
      </c>
      <c r="C28" s="22">
        <v>46</v>
      </c>
      <c r="D28" s="22">
        <v>0</v>
      </c>
      <c r="E28" s="22">
        <v>0</v>
      </c>
      <c r="F28" s="22">
        <v>9</v>
      </c>
      <c r="G28" s="22">
        <v>40</v>
      </c>
      <c r="H28" s="22">
        <f>I28+J28+K28+L28</f>
        <v>15</v>
      </c>
      <c r="I28" s="22">
        <v>0</v>
      </c>
      <c r="J28" s="22">
        <v>15</v>
      </c>
      <c r="K28" s="22">
        <v>0</v>
      </c>
      <c r="L28" s="22">
        <v>0</v>
      </c>
      <c r="M28" s="22">
        <v>39</v>
      </c>
      <c r="N28" s="22">
        <v>16</v>
      </c>
      <c r="O28" s="22">
        <v>0</v>
      </c>
      <c r="P28" s="22">
        <v>0</v>
      </c>
      <c r="Q28" s="22">
        <v>0</v>
      </c>
      <c r="R28" s="29">
        <v>0</v>
      </c>
    </row>
    <row r="29" spans="1:18" ht="12" customHeight="1">
      <c r="A29" s="13" t="s">
        <v>40</v>
      </c>
      <c r="B29" s="21">
        <f>C29+D29+E29+F29</f>
        <v>36</v>
      </c>
      <c r="C29" s="22">
        <v>36</v>
      </c>
      <c r="D29" s="22">
        <v>0</v>
      </c>
      <c r="E29" s="22">
        <v>0</v>
      </c>
      <c r="F29" s="22">
        <v>0</v>
      </c>
      <c r="G29" s="22">
        <v>24</v>
      </c>
      <c r="H29" s="22">
        <f>I29+J29+K29+L29</f>
        <v>12</v>
      </c>
      <c r="I29" s="22">
        <v>0</v>
      </c>
      <c r="J29" s="22">
        <v>12</v>
      </c>
      <c r="K29" s="22">
        <v>0</v>
      </c>
      <c r="L29" s="22">
        <v>0</v>
      </c>
      <c r="M29" s="22">
        <v>25</v>
      </c>
      <c r="N29" s="22">
        <v>11</v>
      </c>
      <c r="O29" s="22">
        <v>0</v>
      </c>
      <c r="P29" s="22">
        <v>0</v>
      </c>
      <c r="Q29" s="22">
        <v>0</v>
      </c>
      <c r="R29" s="29">
        <v>0</v>
      </c>
    </row>
    <row r="30" spans="1:18" ht="12" customHeight="1">
      <c r="A30" s="14" t="s">
        <v>41</v>
      </c>
      <c r="B30" s="21">
        <f>C30+D30+E30+F30</f>
        <v>117</v>
      </c>
      <c r="C30" s="23">
        <v>57</v>
      </c>
      <c r="D30" s="23">
        <v>55</v>
      </c>
      <c r="E30" s="23">
        <v>0</v>
      </c>
      <c r="F30" s="23">
        <v>5</v>
      </c>
      <c r="G30" s="23">
        <v>61</v>
      </c>
      <c r="H30" s="22">
        <f>I30+J30+K30+L30</f>
        <v>56</v>
      </c>
      <c r="I30" s="23">
        <v>32</v>
      </c>
      <c r="J30" s="23">
        <v>24</v>
      </c>
      <c r="K30" s="23">
        <v>0</v>
      </c>
      <c r="L30" s="23">
        <v>0</v>
      </c>
      <c r="M30" s="23">
        <v>53</v>
      </c>
      <c r="N30" s="23">
        <v>9</v>
      </c>
      <c r="O30" s="23">
        <v>0</v>
      </c>
      <c r="P30" s="23">
        <v>0</v>
      </c>
      <c r="Q30" s="23">
        <v>4</v>
      </c>
      <c r="R30" s="30">
        <v>51</v>
      </c>
    </row>
    <row r="31" spans="1:18" ht="12" customHeight="1">
      <c r="A31" s="16" t="s">
        <v>42</v>
      </c>
      <c r="B31" s="24">
        <f>SUM(B28:B30)</f>
        <v>208</v>
      </c>
      <c r="C31" s="25">
        <f>SUM(C28:C30)</f>
        <v>139</v>
      </c>
      <c r="D31" s="25">
        <f aca="true" t="shared" si="4" ref="D31:R31">SUM(D28:D30)</f>
        <v>55</v>
      </c>
      <c r="E31" s="25">
        <f t="shared" si="4"/>
        <v>0</v>
      </c>
      <c r="F31" s="25">
        <f t="shared" si="4"/>
        <v>14</v>
      </c>
      <c r="G31" s="25">
        <f t="shared" si="4"/>
        <v>125</v>
      </c>
      <c r="H31" s="25">
        <f t="shared" si="4"/>
        <v>83</v>
      </c>
      <c r="I31" s="25">
        <f t="shared" si="4"/>
        <v>32</v>
      </c>
      <c r="J31" s="25">
        <f t="shared" si="4"/>
        <v>51</v>
      </c>
      <c r="K31" s="25">
        <f t="shared" si="4"/>
        <v>0</v>
      </c>
      <c r="L31" s="25">
        <f t="shared" si="4"/>
        <v>0</v>
      </c>
      <c r="M31" s="25">
        <f t="shared" si="4"/>
        <v>117</v>
      </c>
      <c r="N31" s="25">
        <f t="shared" si="4"/>
        <v>36</v>
      </c>
      <c r="O31" s="25">
        <f t="shared" si="4"/>
        <v>0</v>
      </c>
      <c r="P31" s="25">
        <f t="shared" si="4"/>
        <v>0</v>
      </c>
      <c r="Q31" s="25">
        <f t="shared" si="4"/>
        <v>4</v>
      </c>
      <c r="R31" s="31">
        <f t="shared" si="4"/>
        <v>51</v>
      </c>
    </row>
    <row r="32" spans="1:18" ht="12" customHeight="1">
      <c r="A32" s="13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9"/>
    </row>
    <row r="33" spans="1:18" ht="12" customHeight="1">
      <c r="A33" s="13" t="s">
        <v>43</v>
      </c>
      <c r="B33" s="21">
        <f>C33+D33+E33+F33</f>
        <v>132</v>
      </c>
      <c r="C33" s="22">
        <v>105</v>
      </c>
      <c r="D33" s="22">
        <v>13</v>
      </c>
      <c r="E33" s="22">
        <v>0</v>
      </c>
      <c r="F33" s="22">
        <v>14</v>
      </c>
      <c r="G33" s="22">
        <v>86</v>
      </c>
      <c r="H33" s="22">
        <f>I33+J33+K33+L33</f>
        <v>46</v>
      </c>
      <c r="I33" s="22">
        <v>0</v>
      </c>
      <c r="J33" s="22">
        <v>46</v>
      </c>
      <c r="K33" s="22">
        <v>0</v>
      </c>
      <c r="L33" s="22">
        <v>0</v>
      </c>
      <c r="M33" s="22">
        <v>93</v>
      </c>
      <c r="N33" s="22">
        <v>26</v>
      </c>
      <c r="O33" s="22">
        <v>0</v>
      </c>
      <c r="P33" s="22">
        <v>0</v>
      </c>
      <c r="Q33" s="22">
        <v>0</v>
      </c>
      <c r="R33" s="29">
        <v>13</v>
      </c>
    </row>
    <row r="34" spans="1:18" ht="12" customHeight="1">
      <c r="A34" s="14" t="s">
        <v>44</v>
      </c>
      <c r="B34" s="21">
        <f>C34+D34+E34+F34</f>
        <v>23</v>
      </c>
      <c r="C34" s="23">
        <v>23</v>
      </c>
      <c r="D34" s="23">
        <v>0</v>
      </c>
      <c r="E34" s="23">
        <v>0</v>
      </c>
      <c r="F34" s="23">
        <v>0</v>
      </c>
      <c r="G34" s="23">
        <v>11</v>
      </c>
      <c r="H34" s="22">
        <f>I34+J34+K34+L34</f>
        <v>12</v>
      </c>
      <c r="I34" s="23">
        <v>0</v>
      </c>
      <c r="J34" s="23">
        <v>12</v>
      </c>
      <c r="K34" s="23">
        <v>0</v>
      </c>
      <c r="L34" s="23">
        <v>0</v>
      </c>
      <c r="M34" s="23">
        <v>22</v>
      </c>
      <c r="N34" s="23">
        <v>1</v>
      </c>
      <c r="O34" s="23">
        <v>0</v>
      </c>
      <c r="P34" s="23">
        <v>0</v>
      </c>
      <c r="Q34" s="23">
        <v>0</v>
      </c>
      <c r="R34" s="30">
        <v>0</v>
      </c>
    </row>
    <row r="35" spans="1:18" ht="12" customHeight="1">
      <c r="A35" s="16" t="s">
        <v>45</v>
      </c>
      <c r="B35" s="24">
        <f>SUM(B33:B34)</f>
        <v>155</v>
      </c>
      <c r="C35" s="25">
        <f>SUM(C33:C34)</f>
        <v>128</v>
      </c>
      <c r="D35" s="25">
        <f aca="true" t="shared" si="5" ref="D35:R35">SUM(D33:D34)</f>
        <v>13</v>
      </c>
      <c r="E35" s="25">
        <f t="shared" si="5"/>
        <v>0</v>
      </c>
      <c r="F35" s="25">
        <f t="shared" si="5"/>
        <v>14</v>
      </c>
      <c r="G35" s="25">
        <f t="shared" si="5"/>
        <v>97</v>
      </c>
      <c r="H35" s="25">
        <f t="shared" si="5"/>
        <v>58</v>
      </c>
      <c r="I35" s="25">
        <f t="shared" si="5"/>
        <v>0</v>
      </c>
      <c r="J35" s="25">
        <f t="shared" si="5"/>
        <v>58</v>
      </c>
      <c r="K35" s="25">
        <f t="shared" si="5"/>
        <v>0</v>
      </c>
      <c r="L35" s="25">
        <f t="shared" si="5"/>
        <v>0</v>
      </c>
      <c r="M35" s="25">
        <f t="shared" si="5"/>
        <v>115</v>
      </c>
      <c r="N35" s="25">
        <f t="shared" si="5"/>
        <v>27</v>
      </c>
      <c r="O35" s="25">
        <f t="shared" si="5"/>
        <v>0</v>
      </c>
      <c r="P35" s="25">
        <f t="shared" si="5"/>
        <v>0</v>
      </c>
      <c r="Q35" s="25">
        <f t="shared" si="5"/>
        <v>0</v>
      </c>
      <c r="R35" s="31">
        <f t="shared" si="5"/>
        <v>13</v>
      </c>
    </row>
    <row r="36" spans="1:18" ht="12" customHeight="1">
      <c r="A36" s="13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9"/>
    </row>
    <row r="37" spans="1:18" ht="12" customHeight="1">
      <c r="A37" s="13" t="s">
        <v>46</v>
      </c>
      <c r="B37" s="21">
        <f>C37+D37+E37+F37</f>
        <v>173</v>
      </c>
      <c r="C37" s="22">
        <v>103</v>
      </c>
      <c r="D37" s="22">
        <v>32</v>
      </c>
      <c r="E37" s="22">
        <v>1</v>
      </c>
      <c r="F37" s="22">
        <v>37</v>
      </c>
      <c r="G37" s="22">
        <v>110</v>
      </c>
      <c r="H37" s="22">
        <f>I37+J37+K37+L37</f>
        <v>63</v>
      </c>
      <c r="I37" s="22">
        <v>0</v>
      </c>
      <c r="J37" s="22">
        <v>63</v>
      </c>
      <c r="K37" s="22">
        <v>0</v>
      </c>
      <c r="L37" s="22">
        <v>0</v>
      </c>
      <c r="M37" s="22">
        <v>83</v>
      </c>
      <c r="N37" s="22">
        <v>27</v>
      </c>
      <c r="O37" s="22">
        <v>12</v>
      </c>
      <c r="P37" s="22">
        <v>10</v>
      </c>
      <c r="Q37" s="22">
        <v>2</v>
      </c>
      <c r="R37" s="29">
        <v>39</v>
      </c>
    </row>
    <row r="38" spans="1:18" ht="12" customHeight="1">
      <c r="A38" s="14" t="s">
        <v>47</v>
      </c>
      <c r="B38" s="21">
        <f>C38+D38+E38+F38</f>
        <v>42</v>
      </c>
      <c r="C38" s="23">
        <v>40</v>
      </c>
      <c r="D38" s="23">
        <v>0</v>
      </c>
      <c r="E38" s="23">
        <v>0</v>
      </c>
      <c r="F38" s="23">
        <v>2</v>
      </c>
      <c r="G38" s="23">
        <v>33</v>
      </c>
      <c r="H38" s="22">
        <f>I38+J38+K38+L38</f>
        <v>9</v>
      </c>
      <c r="I38" s="23">
        <v>0</v>
      </c>
      <c r="J38" s="23">
        <v>9</v>
      </c>
      <c r="K38" s="23">
        <v>0</v>
      </c>
      <c r="L38" s="23">
        <v>0</v>
      </c>
      <c r="M38" s="23">
        <v>36</v>
      </c>
      <c r="N38" s="23">
        <v>6</v>
      </c>
      <c r="O38" s="23">
        <v>0</v>
      </c>
      <c r="P38" s="23">
        <v>0</v>
      </c>
      <c r="Q38" s="23">
        <v>0</v>
      </c>
      <c r="R38" s="30">
        <v>0</v>
      </c>
    </row>
    <row r="39" spans="1:18" ht="12" customHeight="1">
      <c r="A39" s="16" t="s">
        <v>48</v>
      </c>
      <c r="B39" s="24">
        <f>SUM(B37:B38)</f>
        <v>215</v>
      </c>
      <c r="C39" s="25">
        <f>SUM(C37:C38)</f>
        <v>143</v>
      </c>
      <c r="D39" s="25">
        <f aca="true" t="shared" si="6" ref="D39:R39">SUM(D37:D38)</f>
        <v>32</v>
      </c>
      <c r="E39" s="25">
        <f t="shared" si="6"/>
        <v>1</v>
      </c>
      <c r="F39" s="25">
        <f t="shared" si="6"/>
        <v>39</v>
      </c>
      <c r="G39" s="25">
        <f t="shared" si="6"/>
        <v>143</v>
      </c>
      <c r="H39" s="25">
        <f t="shared" si="6"/>
        <v>72</v>
      </c>
      <c r="I39" s="25">
        <f t="shared" si="6"/>
        <v>0</v>
      </c>
      <c r="J39" s="25">
        <f t="shared" si="6"/>
        <v>72</v>
      </c>
      <c r="K39" s="25">
        <f t="shared" si="6"/>
        <v>0</v>
      </c>
      <c r="L39" s="25">
        <f t="shared" si="6"/>
        <v>0</v>
      </c>
      <c r="M39" s="25">
        <f t="shared" si="6"/>
        <v>119</v>
      </c>
      <c r="N39" s="25">
        <f t="shared" si="6"/>
        <v>33</v>
      </c>
      <c r="O39" s="25">
        <f t="shared" si="6"/>
        <v>12</v>
      </c>
      <c r="P39" s="25">
        <f t="shared" si="6"/>
        <v>10</v>
      </c>
      <c r="Q39" s="25">
        <f t="shared" si="6"/>
        <v>2</v>
      </c>
      <c r="R39" s="31">
        <f t="shared" si="6"/>
        <v>39</v>
      </c>
    </row>
    <row r="40" spans="1:18" ht="12" customHeight="1">
      <c r="A40" s="13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9"/>
    </row>
    <row r="41" spans="1:18" ht="12" customHeight="1">
      <c r="A41" s="13" t="s">
        <v>1</v>
      </c>
      <c r="B41" s="21">
        <f>C41+D41+E41+F41</f>
        <v>110</v>
      </c>
      <c r="C41" s="22">
        <v>71</v>
      </c>
      <c r="D41" s="22">
        <v>31</v>
      </c>
      <c r="E41" s="22">
        <v>0</v>
      </c>
      <c r="F41" s="22">
        <v>8</v>
      </c>
      <c r="G41" s="22">
        <v>77</v>
      </c>
      <c r="H41" s="22">
        <f>I41+J41+K41+L41</f>
        <v>33</v>
      </c>
      <c r="I41" s="22">
        <v>0</v>
      </c>
      <c r="J41" s="22">
        <v>33</v>
      </c>
      <c r="K41" s="22">
        <v>0</v>
      </c>
      <c r="L41" s="22">
        <v>0</v>
      </c>
      <c r="M41" s="22">
        <v>61</v>
      </c>
      <c r="N41" s="22">
        <v>18</v>
      </c>
      <c r="O41" s="22">
        <v>0</v>
      </c>
      <c r="P41" s="22">
        <v>0</v>
      </c>
      <c r="Q41" s="22">
        <v>0</v>
      </c>
      <c r="R41" s="29">
        <v>31</v>
      </c>
    </row>
    <row r="42" spans="1:18" ht="12" customHeight="1">
      <c r="A42" s="13" t="s">
        <v>49</v>
      </c>
      <c r="B42" s="21">
        <f>C42+D42+E42+F42</f>
        <v>72</v>
      </c>
      <c r="C42" s="22">
        <v>43</v>
      </c>
      <c r="D42" s="22">
        <v>26</v>
      </c>
      <c r="E42" s="22">
        <v>0</v>
      </c>
      <c r="F42" s="22">
        <v>3</v>
      </c>
      <c r="G42" s="22">
        <v>60</v>
      </c>
      <c r="H42" s="22">
        <f>I42+J42+K42+L42</f>
        <v>12</v>
      </c>
      <c r="I42" s="22">
        <v>0</v>
      </c>
      <c r="J42" s="22">
        <v>12</v>
      </c>
      <c r="K42" s="22">
        <v>0</v>
      </c>
      <c r="L42" s="22">
        <v>0</v>
      </c>
      <c r="M42" s="22">
        <v>32</v>
      </c>
      <c r="N42" s="22">
        <v>14</v>
      </c>
      <c r="O42" s="22">
        <v>0</v>
      </c>
      <c r="P42" s="22">
        <v>0</v>
      </c>
      <c r="Q42" s="22">
        <v>0</v>
      </c>
      <c r="R42" s="29">
        <v>26</v>
      </c>
    </row>
    <row r="43" spans="1:18" ht="12" customHeight="1">
      <c r="A43" s="13" t="s">
        <v>50</v>
      </c>
      <c r="B43" s="21">
        <f>C43+D43+E43+F43</f>
        <v>126</v>
      </c>
      <c r="C43" s="22">
        <v>51</v>
      </c>
      <c r="D43" s="22">
        <v>61</v>
      </c>
      <c r="E43" s="22">
        <v>0</v>
      </c>
      <c r="F43" s="22">
        <v>14</v>
      </c>
      <c r="G43" s="22">
        <v>83</v>
      </c>
      <c r="H43" s="22">
        <f>I43+J43+K43+L43</f>
        <v>43</v>
      </c>
      <c r="I43" s="22">
        <v>0</v>
      </c>
      <c r="J43" s="22">
        <v>43</v>
      </c>
      <c r="K43" s="22">
        <v>0</v>
      </c>
      <c r="L43" s="22">
        <v>0</v>
      </c>
      <c r="M43" s="22">
        <v>59</v>
      </c>
      <c r="N43" s="22">
        <v>6</v>
      </c>
      <c r="O43" s="22">
        <v>22</v>
      </c>
      <c r="P43" s="22">
        <v>0</v>
      </c>
      <c r="Q43" s="22">
        <v>8</v>
      </c>
      <c r="R43" s="29">
        <v>31</v>
      </c>
    </row>
    <row r="44" spans="1:18" ht="12" customHeight="1">
      <c r="A44" s="14" t="s">
        <v>51</v>
      </c>
      <c r="B44" s="21">
        <f>C44+D44+E44+F44</f>
        <v>33</v>
      </c>
      <c r="C44" s="23">
        <v>16</v>
      </c>
      <c r="D44" s="23">
        <v>16</v>
      </c>
      <c r="E44" s="23">
        <v>0</v>
      </c>
      <c r="F44" s="23">
        <v>1</v>
      </c>
      <c r="G44" s="23">
        <v>29</v>
      </c>
      <c r="H44" s="22">
        <f>I44+J44+K44+L44</f>
        <v>4</v>
      </c>
      <c r="I44" s="23">
        <v>0</v>
      </c>
      <c r="J44" s="23">
        <v>4</v>
      </c>
      <c r="K44" s="23">
        <v>0</v>
      </c>
      <c r="L44" s="23">
        <v>0</v>
      </c>
      <c r="M44" s="23">
        <v>10</v>
      </c>
      <c r="N44" s="23">
        <v>7</v>
      </c>
      <c r="O44" s="23">
        <v>8</v>
      </c>
      <c r="P44" s="23">
        <v>0</v>
      </c>
      <c r="Q44" s="23">
        <v>0</v>
      </c>
      <c r="R44" s="30">
        <v>8</v>
      </c>
    </row>
    <row r="45" spans="1:18" ht="12" customHeight="1">
      <c r="A45" s="16" t="s">
        <v>129</v>
      </c>
      <c r="B45" s="24">
        <f>SUM(B41:B44)</f>
        <v>341</v>
      </c>
      <c r="C45" s="24">
        <f aca="true" t="shared" si="7" ref="C45:R45">SUM(C41:C44)</f>
        <v>181</v>
      </c>
      <c r="D45" s="24">
        <f t="shared" si="7"/>
        <v>134</v>
      </c>
      <c r="E45" s="24">
        <f t="shared" si="7"/>
        <v>0</v>
      </c>
      <c r="F45" s="24">
        <f t="shared" si="7"/>
        <v>26</v>
      </c>
      <c r="G45" s="24">
        <f t="shared" si="7"/>
        <v>249</v>
      </c>
      <c r="H45" s="24">
        <f t="shared" si="7"/>
        <v>92</v>
      </c>
      <c r="I45" s="24">
        <f t="shared" si="7"/>
        <v>0</v>
      </c>
      <c r="J45" s="24">
        <f t="shared" si="7"/>
        <v>92</v>
      </c>
      <c r="K45" s="24">
        <f t="shared" si="7"/>
        <v>0</v>
      </c>
      <c r="L45" s="24">
        <f t="shared" si="7"/>
        <v>0</v>
      </c>
      <c r="M45" s="25">
        <f t="shared" si="7"/>
        <v>162</v>
      </c>
      <c r="N45" s="24">
        <f t="shared" si="7"/>
        <v>45</v>
      </c>
      <c r="O45" s="24">
        <f t="shared" si="7"/>
        <v>30</v>
      </c>
      <c r="P45" s="24">
        <f t="shared" si="7"/>
        <v>0</v>
      </c>
      <c r="Q45" s="24">
        <f t="shared" si="7"/>
        <v>8</v>
      </c>
      <c r="R45" s="32">
        <f t="shared" si="7"/>
        <v>96</v>
      </c>
    </row>
    <row r="46" spans="1:18" ht="12" customHeight="1">
      <c r="A46" s="13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9"/>
    </row>
    <row r="47" spans="1:18" ht="12" customHeight="1">
      <c r="A47" s="13" t="s">
        <v>52</v>
      </c>
      <c r="B47" s="21">
        <f aca="true" t="shared" si="8" ref="B47:B54">C47+D47+E47+F47</f>
        <v>61</v>
      </c>
      <c r="C47" s="22">
        <v>58</v>
      </c>
      <c r="D47" s="22">
        <v>0</v>
      </c>
      <c r="E47" s="22">
        <v>1</v>
      </c>
      <c r="F47" s="22">
        <v>2</v>
      </c>
      <c r="G47" s="22">
        <v>46</v>
      </c>
      <c r="H47" s="22">
        <f aca="true" t="shared" si="9" ref="H47:H54">I47+J47+K47+L47</f>
        <v>15</v>
      </c>
      <c r="I47" s="22">
        <v>0</v>
      </c>
      <c r="J47" s="22">
        <v>15</v>
      </c>
      <c r="K47" s="22">
        <v>0</v>
      </c>
      <c r="L47" s="22">
        <v>0</v>
      </c>
      <c r="M47" s="22">
        <v>51</v>
      </c>
      <c r="N47" s="22">
        <v>10</v>
      </c>
      <c r="O47" s="22">
        <v>0</v>
      </c>
      <c r="P47" s="22">
        <v>0</v>
      </c>
      <c r="Q47" s="22">
        <v>0</v>
      </c>
      <c r="R47" s="29">
        <v>0</v>
      </c>
    </row>
    <row r="48" spans="1:18" ht="12" customHeight="1">
      <c r="A48" s="13" t="s">
        <v>53</v>
      </c>
      <c r="B48" s="21">
        <f t="shared" si="8"/>
        <v>8</v>
      </c>
      <c r="C48" s="22">
        <v>8</v>
      </c>
      <c r="D48" s="22">
        <v>0</v>
      </c>
      <c r="E48" s="22">
        <v>0</v>
      </c>
      <c r="F48" s="22">
        <v>0</v>
      </c>
      <c r="G48" s="22">
        <v>5</v>
      </c>
      <c r="H48" s="22">
        <f t="shared" si="9"/>
        <v>3</v>
      </c>
      <c r="I48" s="22">
        <v>0</v>
      </c>
      <c r="J48" s="22">
        <v>3</v>
      </c>
      <c r="K48" s="22">
        <v>0</v>
      </c>
      <c r="L48" s="22">
        <v>0</v>
      </c>
      <c r="M48" s="22">
        <v>5</v>
      </c>
      <c r="N48" s="22">
        <v>3</v>
      </c>
      <c r="O48" s="22">
        <v>0</v>
      </c>
      <c r="P48" s="22">
        <v>0</v>
      </c>
      <c r="Q48" s="22">
        <v>0</v>
      </c>
      <c r="R48" s="29">
        <v>0</v>
      </c>
    </row>
    <row r="49" spans="1:18" ht="12" customHeight="1">
      <c r="A49" s="13" t="s">
        <v>54</v>
      </c>
      <c r="B49" s="21">
        <f t="shared" si="8"/>
        <v>200</v>
      </c>
      <c r="C49" s="22">
        <v>79</v>
      </c>
      <c r="D49" s="22">
        <v>67</v>
      </c>
      <c r="E49" s="22">
        <v>0</v>
      </c>
      <c r="F49" s="22">
        <v>54</v>
      </c>
      <c r="G49" s="22">
        <v>117</v>
      </c>
      <c r="H49" s="22">
        <f t="shared" si="9"/>
        <v>83</v>
      </c>
      <c r="I49" s="22">
        <v>0</v>
      </c>
      <c r="J49" s="22">
        <v>83</v>
      </c>
      <c r="K49" s="22">
        <v>0</v>
      </c>
      <c r="L49" s="22">
        <v>0</v>
      </c>
      <c r="M49" s="22">
        <v>117</v>
      </c>
      <c r="N49" s="22">
        <v>17</v>
      </c>
      <c r="O49" s="22">
        <v>0</v>
      </c>
      <c r="P49" s="22">
        <v>8</v>
      </c>
      <c r="Q49" s="22">
        <v>4</v>
      </c>
      <c r="R49" s="29">
        <v>54</v>
      </c>
    </row>
    <row r="50" spans="1:18" ht="12" customHeight="1">
      <c r="A50" s="13" t="s">
        <v>55</v>
      </c>
      <c r="B50" s="21">
        <f t="shared" si="8"/>
        <v>167</v>
      </c>
      <c r="C50" s="22">
        <v>104</v>
      </c>
      <c r="D50" s="22">
        <v>34</v>
      </c>
      <c r="E50" s="22">
        <v>0</v>
      </c>
      <c r="F50" s="22">
        <v>29</v>
      </c>
      <c r="G50" s="22">
        <v>103</v>
      </c>
      <c r="H50" s="22">
        <f t="shared" si="9"/>
        <v>64</v>
      </c>
      <c r="I50" s="22">
        <v>0</v>
      </c>
      <c r="J50" s="22">
        <v>64</v>
      </c>
      <c r="K50" s="22">
        <v>0</v>
      </c>
      <c r="L50" s="22">
        <v>0</v>
      </c>
      <c r="M50" s="22">
        <v>110</v>
      </c>
      <c r="N50" s="22">
        <v>23</v>
      </c>
      <c r="O50" s="22">
        <v>0</v>
      </c>
      <c r="P50" s="22">
        <v>10</v>
      </c>
      <c r="Q50" s="22">
        <v>0</v>
      </c>
      <c r="R50" s="29">
        <v>24</v>
      </c>
    </row>
    <row r="51" spans="1:18" ht="12" customHeight="1">
      <c r="A51" s="13" t="s">
        <v>56</v>
      </c>
      <c r="B51" s="21">
        <f t="shared" si="8"/>
        <v>2</v>
      </c>
      <c r="C51" s="22">
        <v>2</v>
      </c>
      <c r="D51" s="22">
        <v>0</v>
      </c>
      <c r="E51" s="22">
        <v>0</v>
      </c>
      <c r="F51" s="22">
        <v>0</v>
      </c>
      <c r="G51" s="22">
        <v>1</v>
      </c>
      <c r="H51" s="22">
        <f t="shared" si="9"/>
        <v>1</v>
      </c>
      <c r="I51" s="22">
        <v>0</v>
      </c>
      <c r="J51" s="22">
        <v>1</v>
      </c>
      <c r="K51" s="22">
        <v>0</v>
      </c>
      <c r="L51" s="22">
        <v>0</v>
      </c>
      <c r="M51" s="22">
        <v>2</v>
      </c>
      <c r="N51" s="22">
        <v>0</v>
      </c>
      <c r="O51" s="22">
        <v>0</v>
      </c>
      <c r="P51" s="22">
        <v>0</v>
      </c>
      <c r="Q51" s="22">
        <v>0</v>
      </c>
      <c r="R51" s="29">
        <v>0</v>
      </c>
    </row>
    <row r="52" spans="1:18" ht="12" customHeight="1">
      <c r="A52" s="13" t="s">
        <v>57</v>
      </c>
      <c r="B52" s="21">
        <f t="shared" si="8"/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si="9"/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9">
        <v>0</v>
      </c>
    </row>
    <row r="53" spans="1:18" ht="12" customHeight="1">
      <c r="A53" s="13" t="s">
        <v>58</v>
      </c>
      <c r="B53" s="21">
        <f t="shared" si="8"/>
        <v>1</v>
      </c>
      <c r="C53" s="22">
        <v>1</v>
      </c>
      <c r="D53" s="22">
        <v>0</v>
      </c>
      <c r="E53" s="22">
        <v>0</v>
      </c>
      <c r="F53" s="22">
        <v>0</v>
      </c>
      <c r="G53" s="22">
        <v>1</v>
      </c>
      <c r="H53" s="22">
        <f t="shared" si="9"/>
        <v>0</v>
      </c>
      <c r="I53" s="22">
        <v>0</v>
      </c>
      <c r="J53" s="22">
        <v>0</v>
      </c>
      <c r="K53" s="22">
        <v>0</v>
      </c>
      <c r="L53" s="22">
        <v>0</v>
      </c>
      <c r="M53" s="22">
        <v>1</v>
      </c>
      <c r="N53" s="22">
        <v>0</v>
      </c>
      <c r="O53" s="22">
        <v>0</v>
      </c>
      <c r="P53" s="22">
        <v>0</v>
      </c>
      <c r="Q53" s="22">
        <v>0</v>
      </c>
      <c r="R53" s="29">
        <v>0</v>
      </c>
    </row>
    <row r="54" spans="1:18" ht="12" customHeight="1">
      <c r="A54" s="14" t="s">
        <v>59</v>
      </c>
      <c r="B54" s="21">
        <f t="shared" si="8"/>
        <v>1</v>
      </c>
      <c r="C54" s="23">
        <v>1</v>
      </c>
      <c r="D54" s="23">
        <v>0</v>
      </c>
      <c r="E54" s="23">
        <v>0</v>
      </c>
      <c r="F54" s="23">
        <v>0</v>
      </c>
      <c r="G54" s="23">
        <v>1</v>
      </c>
      <c r="H54" s="22">
        <f t="shared" si="9"/>
        <v>0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  <c r="P54" s="23">
        <v>0</v>
      </c>
      <c r="Q54" s="23">
        <v>0</v>
      </c>
      <c r="R54" s="30">
        <v>0</v>
      </c>
    </row>
    <row r="55" spans="1:18" ht="12" customHeight="1">
      <c r="A55" s="16" t="s">
        <v>60</v>
      </c>
      <c r="B55" s="24">
        <f>SUM(B47:B54)</f>
        <v>440</v>
      </c>
      <c r="C55" s="24">
        <f aca="true" t="shared" si="10" ref="C55:R55">SUM(C47:C54)</f>
        <v>253</v>
      </c>
      <c r="D55" s="24">
        <f t="shared" si="10"/>
        <v>101</v>
      </c>
      <c r="E55" s="24">
        <f t="shared" si="10"/>
        <v>1</v>
      </c>
      <c r="F55" s="24">
        <f t="shared" si="10"/>
        <v>85</v>
      </c>
      <c r="G55" s="24">
        <f t="shared" si="10"/>
        <v>274</v>
      </c>
      <c r="H55" s="24">
        <f t="shared" si="10"/>
        <v>166</v>
      </c>
      <c r="I55" s="24">
        <f t="shared" si="10"/>
        <v>0</v>
      </c>
      <c r="J55" s="24">
        <f t="shared" si="10"/>
        <v>166</v>
      </c>
      <c r="K55" s="24">
        <f t="shared" si="10"/>
        <v>0</v>
      </c>
      <c r="L55" s="24">
        <f t="shared" si="10"/>
        <v>0</v>
      </c>
      <c r="M55" s="25">
        <f t="shared" si="10"/>
        <v>287</v>
      </c>
      <c r="N55" s="24">
        <f t="shared" si="10"/>
        <v>53</v>
      </c>
      <c r="O55" s="24">
        <f t="shared" si="10"/>
        <v>0</v>
      </c>
      <c r="P55" s="24">
        <f t="shared" si="10"/>
        <v>18</v>
      </c>
      <c r="Q55" s="24">
        <f t="shared" si="10"/>
        <v>4</v>
      </c>
      <c r="R55" s="32">
        <f t="shared" si="10"/>
        <v>78</v>
      </c>
    </row>
    <row r="56" spans="1:18" ht="12" customHeight="1">
      <c r="A56" s="13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9"/>
    </row>
    <row r="57" spans="1:18" ht="12" customHeight="1">
      <c r="A57" s="13" t="s">
        <v>61</v>
      </c>
      <c r="B57" s="21">
        <f aca="true" t="shared" si="11" ref="B57:B63">C57+D57+E57+F57</f>
        <v>177</v>
      </c>
      <c r="C57" s="22">
        <v>54</v>
      </c>
      <c r="D57" s="22">
        <v>98</v>
      </c>
      <c r="E57" s="22">
        <v>2</v>
      </c>
      <c r="F57" s="22">
        <v>23</v>
      </c>
      <c r="G57" s="22">
        <v>115</v>
      </c>
      <c r="H57" s="22">
        <f aca="true" t="shared" si="12" ref="H57:H63">I57+J57+K57+L57</f>
        <v>62</v>
      </c>
      <c r="I57" s="22">
        <v>0</v>
      </c>
      <c r="J57" s="22">
        <v>62</v>
      </c>
      <c r="K57" s="22">
        <v>0</v>
      </c>
      <c r="L57" s="22">
        <v>0</v>
      </c>
      <c r="M57" s="22">
        <v>63</v>
      </c>
      <c r="N57" s="22">
        <v>18</v>
      </c>
      <c r="O57" s="22">
        <v>0</v>
      </c>
      <c r="P57" s="22">
        <v>0</v>
      </c>
      <c r="Q57" s="22">
        <v>10</v>
      </c>
      <c r="R57" s="29">
        <v>86</v>
      </c>
    </row>
    <row r="58" spans="1:18" ht="12" customHeight="1">
      <c r="A58" s="13" t="s">
        <v>62</v>
      </c>
      <c r="B58" s="21">
        <f t="shared" si="11"/>
        <v>60</v>
      </c>
      <c r="C58" s="22">
        <v>19</v>
      </c>
      <c r="D58" s="22">
        <v>24</v>
      </c>
      <c r="E58" s="22">
        <v>0</v>
      </c>
      <c r="F58" s="22">
        <v>17</v>
      </c>
      <c r="G58" s="22">
        <v>20</v>
      </c>
      <c r="H58" s="22">
        <f t="shared" si="12"/>
        <v>40</v>
      </c>
      <c r="I58" s="22">
        <v>12</v>
      </c>
      <c r="J58" s="22">
        <v>28</v>
      </c>
      <c r="K58" s="22">
        <v>0</v>
      </c>
      <c r="L58" s="22">
        <v>0</v>
      </c>
      <c r="M58" s="22">
        <v>29</v>
      </c>
      <c r="N58" s="22">
        <v>7</v>
      </c>
      <c r="O58" s="22">
        <v>0</v>
      </c>
      <c r="P58" s="22">
        <v>0</v>
      </c>
      <c r="Q58" s="22">
        <v>4</v>
      </c>
      <c r="R58" s="29">
        <v>20</v>
      </c>
    </row>
    <row r="59" spans="1:18" ht="12" customHeight="1">
      <c r="A59" s="13" t="s">
        <v>63</v>
      </c>
      <c r="B59" s="21">
        <f t="shared" si="11"/>
        <v>344</v>
      </c>
      <c r="C59" s="22">
        <v>114</v>
      </c>
      <c r="D59" s="22">
        <v>192</v>
      </c>
      <c r="E59" s="22">
        <v>0</v>
      </c>
      <c r="F59" s="22">
        <v>38</v>
      </c>
      <c r="G59" s="22">
        <v>215</v>
      </c>
      <c r="H59" s="22">
        <f t="shared" si="12"/>
        <v>129</v>
      </c>
      <c r="I59" s="22">
        <v>0</v>
      </c>
      <c r="J59" s="22">
        <v>129</v>
      </c>
      <c r="K59" s="22">
        <v>0</v>
      </c>
      <c r="L59" s="22">
        <v>0</v>
      </c>
      <c r="M59" s="22">
        <v>118</v>
      </c>
      <c r="N59" s="22">
        <v>34</v>
      </c>
      <c r="O59" s="22">
        <v>15</v>
      </c>
      <c r="P59" s="22">
        <v>0</v>
      </c>
      <c r="Q59" s="22">
        <v>26</v>
      </c>
      <c r="R59" s="29">
        <v>151</v>
      </c>
    </row>
    <row r="60" spans="1:18" ht="12" customHeight="1">
      <c r="A60" s="13" t="s">
        <v>64</v>
      </c>
      <c r="B60" s="21">
        <f t="shared" si="11"/>
        <v>143</v>
      </c>
      <c r="C60" s="22">
        <v>40</v>
      </c>
      <c r="D60" s="22">
        <v>84</v>
      </c>
      <c r="E60" s="22">
        <v>0</v>
      </c>
      <c r="F60" s="22">
        <v>19</v>
      </c>
      <c r="G60" s="22">
        <v>97</v>
      </c>
      <c r="H60" s="22">
        <f t="shared" si="12"/>
        <v>46</v>
      </c>
      <c r="I60" s="22">
        <v>0</v>
      </c>
      <c r="J60" s="22">
        <v>46</v>
      </c>
      <c r="K60" s="22">
        <v>0</v>
      </c>
      <c r="L60" s="22">
        <v>0</v>
      </c>
      <c r="M60" s="22">
        <v>51</v>
      </c>
      <c r="N60" s="22">
        <v>8</v>
      </c>
      <c r="O60" s="22">
        <v>10</v>
      </c>
      <c r="P60" s="22">
        <v>0</v>
      </c>
      <c r="Q60" s="22">
        <v>8</v>
      </c>
      <c r="R60" s="29">
        <v>66</v>
      </c>
    </row>
    <row r="61" spans="1:18" ht="12" customHeight="1">
      <c r="A61" s="13" t="s">
        <v>65</v>
      </c>
      <c r="B61" s="21">
        <f t="shared" si="11"/>
        <v>152</v>
      </c>
      <c r="C61" s="22">
        <v>51</v>
      </c>
      <c r="D61" s="22">
        <v>48</v>
      </c>
      <c r="E61" s="22">
        <v>0</v>
      </c>
      <c r="F61" s="22">
        <v>53</v>
      </c>
      <c r="G61" s="22">
        <v>73</v>
      </c>
      <c r="H61" s="22">
        <f t="shared" si="12"/>
        <v>79</v>
      </c>
      <c r="I61" s="22">
        <v>0</v>
      </c>
      <c r="J61" s="22">
        <v>79</v>
      </c>
      <c r="K61" s="22">
        <v>0</v>
      </c>
      <c r="L61" s="22">
        <v>0</v>
      </c>
      <c r="M61" s="22">
        <v>90</v>
      </c>
      <c r="N61" s="22">
        <v>14</v>
      </c>
      <c r="O61" s="22">
        <v>0</v>
      </c>
      <c r="P61" s="22">
        <v>0</v>
      </c>
      <c r="Q61" s="22">
        <v>0</v>
      </c>
      <c r="R61" s="29">
        <v>48</v>
      </c>
    </row>
    <row r="62" spans="1:18" ht="12" customHeight="1">
      <c r="A62" s="13" t="s">
        <v>66</v>
      </c>
      <c r="B62" s="21">
        <f t="shared" si="11"/>
        <v>64</v>
      </c>
      <c r="C62" s="22">
        <v>56</v>
      </c>
      <c r="D62" s="22">
        <v>0</v>
      </c>
      <c r="E62" s="22">
        <v>0</v>
      </c>
      <c r="F62" s="22">
        <v>8</v>
      </c>
      <c r="G62" s="22">
        <v>39</v>
      </c>
      <c r="H62" s="22">
        <f t="shared" si="12"/>
        <v>25</v>
      </c>
      <c r="I62" s="22">
        <v>0</v>
      </c>
      <c r="J62" s="22">
        <v>25</v>
      </c>
      <c r="K62" s="22">
        <v>0</v>
      </c>
      <c r="L62" s="22">
        <v>0</v>
      </c>
      <c r="M62" s="22">
        <v>48</v>
      </c>
      <c r="N62" s="22">
        <v>16</v>
      </c>
      <c r="O62" s="22">
        <v>0</v>
      </c>
      <c r="P62" s="22">
        <v>0</v>
      </c>
      <c r="Q62" s="22">
        <v>0</v>
      </c>
      <c r="R62" s="29">
        <v>0</v>
      </c>
    </row>
    <row r="63" spans="1:18" ht="12" customHeight="1">
      <c r="A63" s="14" t="s">
        <v>67</v>
      </c>
      <c r="B63" s="21">
        <f t="shared" si="11"/>
        <v>1</v>
      </c>
      <c r="C63" s="23">
        <v>1</v>
      </c>
      <c r="D63" s="23">
        <v>0</v>
      </c>
      <c r="E63" s="23">
        <v>0</v>
      </c>
      <c r="F63" s="23">
        <v>0</v>
      </c>
      <c r="G63" s="23">
        <v>0</v>
      </c>
      <c r="H63" s="22">
        <f t="shared" si="12"/>
        <v>1</v>
      </c>
      <c r="I63" s="23">
        <v>0</v>
      </c>
      <c r="J63" s="23">
        <v>1</v>
      </c>
      <c r="K63" s="23">
        <v>0</v>
      </c>
      <c r="L63" s="23">
        <v>0</v>
      </c>
      <c r="M63" s="23">
        <v>0</v>
      </c>
      <c r="N63" s="23">
        <v>1</v>
      </c>
      <c r="O63" s="23">
        <v>0</v>
      </c>
      <c r="P63" s="23">
        <v>0</v>
      </c>
      <c r="Q63" s="23">
        <v>0</v>
      </c>
      <c r="R63" s="30">
        <v>0</v>
      </c>
    </row>
    <row r="64" spans="1:18" ht="12" customHeight="1">
      <c r="A64" s="16" t="s">
        <v>68</v>
      </c>
      <c r="B64" s="24">
        <f>SUM(B57:B63)</f>
        <v>941</v>
      </c>
      <c r="C64" s="24">
        <f aca="true" t="shared" si="13" ref="C64:R64">SUM(C57:C63)</f>
        <v>335</v>
      </c>
      <c r="D64" s="24">
        <f t="shared" si="13"/>
        <v>446</v>
      </c>
      <c r="E64" s="24">
        <f t="shared" si="13"/>
        <v>2</v>
      </c>
      <c r="F64" s="24">
        <f t="shared" si="13"/>
        <v>158</v>
      </c>
      <c r="G64" s="24">
        <f t="shared" si="13"/>
        <v>559</v>
      </c>
      <c r="H64" s="24">
        <f t="shared" si="13"/>
        <v>382</v>
      </c>
      <c r="I64" s="24">
        <f t="shared" si="13"/>
        <v>12</v>
      </c>
      <c r="J64" s="24">
        <f t="shared" si="13"/>
        <v>370</v>
      </c>
      <c r="K64" s="24">
        <f t="shared" si="13"/>
        <v>0</v>
      </c>
      <c r="L64" s="24">
        <f t="shared" si="13"/>
        <v>0</v>
      </c>
      <c r="M64" s="25">
        <f t="shared" si="13"/>
        <v>399</v>
      </c>
      <c r="N64" s="24">
        <f t="shared" si="13"/>
        <v>98</v>
      </c>
      <c r="O64" s="24">
        <f t="shared" si="13"/>
        <v>25</v>
      </c>
      <c r="P64" s="24">
        <f t="shared" si="13"/>
        <v>0</v>
      </c>
      <c r="Q64" s="24">
        <f t="shared" si="13"/>
        <v>48</v>
      </c>
      <c r="R64" s="32">
        <f t="shared" si="13"/>
        <v>371</v>
      </c>
    </row>
    <row r="65" spans="1:18" ht="12" customHeight="1">
      <c r="A65" s="13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9"/>
    </row>
    <row r="66" spans="1:18" ht="12" customHeight="1">
      <c r="A66" s="13" t="s">
        <v>69</v>
      </c>
      <c r="B66" s="21">
        <f>C66+D66+E66+F66</f>
        <v>98</v>
      </c>
      <c r="C66" s="22">
        <v>77</v>
      </c>
      <c r="D66" s="22">
        <v>19</v>
      </c>
      <c r="E66" s="22">
        <v>0</v>
      </c>
      <c r="F66" s="22">
        <v>2</v>
      </c>
      <c r="G66" s="22">
        <v>79</v>
      </c>
      <c r="H66" s="22">
        <f>I66+J66+K66+L66</f>
        <v>19</v>
      </c>
      <c r="I66" s="22">
        <v>0</v>
      </c>
      <c r="J66" s="22">
        <v>19</v>
      </c>
      <c r="K66" s="22">
        <v>0</v>
      </c>
      <c r="L66" s="22">
        <v>0</v>
      </c>
      <c r="M66" s="22">
        <v>64</v>
      </c>
      <c r="N66" s="22">
        <v>16</v>
      </c>
      <c r="O66" s="22">
        <v>8</v>
      </c>
      <c r="P66" s="22">
        <v>2</v>
      </c>
      <c r="Q66" s="22">
        <v>0</v>
      </c>
      <c r="R66" s="29">
        <v>8</v>
      </c>
    </row>
    <row r="67" spans="1:18" ht="12" customHeight="1">
      <c r="A67" s="13" t="s">
        <v>70</v>
      </c>
      <c r="B67" s="21">
        <f>C67+D67+E67+F67</f>
        <v>17</v>
      </c>
      <c r="C67" s="22">
        <v>16</v>
      </c>
      <c r="D67" s="22">
        <v>0</v>
      </c>
      <c r="E67" s="22">
        <v>0</v>
      </c>
      <c r="F67" s="22">
        <v>1</v>
      </c>
      <c r="G67" s="22">
        <v>10</v>
      </c>
      <c r="H67" s="22">
        <f>I67+J67+K67+L67</f>
        <v>7</v>
      </c>
      <c r="I67" s="22">
        <v>0</v>
      </c>
      <c r="J67" s="22">
        <v>7</v>
      </c>
      <c r="K67" s="22">
        <v>0</v>
      </c>
      <c r="L67" s="22">
        <v>0</v>
      </c>
      <c r="M67" s="22">
        <v>14</v>
      </c>
      <c r="N67" s="22">
        <v>3</v>
      </c>
      <c r="O67" s="22">
        <v>0</v>
      </c>
      <c r="P67" s="22">
        <v>0</v>
      </c>
      <c r="Q67" s="22">
        <v>0</v>
      </c>
      <c r="R67" s="29">
        <v>0</v>
      </c>
    </row>
    <row r="68" spans="1:18" ht="12" customHeight="1">
      <c r="A68" s="14" t="s">
        <v>71</v>
      </c>
      <c r="B68" s="21">
        <f>C68+D68+E68+F68</f>
        <v>13</v>
      </c>
      <c r="C68" s="23">
        <v>13</v>
      </c>
      <c r="D68" s="23">
        <v>0</v>
      </c>
      <c r="E68" s="23">
        <v>0</v>
      </c>
      <c r="F68" s="23">
        <v>0</v>
      </c>
      <c r="G68" s="23">
        <v>6</v>
      </c>
      <c r="H68" s="22">
        <f>I68+J68+K68+L68</f>
        <v>7</v>
      </c>
      <c r="I68" s="23">
        <v>0</v>
      </c>
      <c r="J68" s="23">
        <v>7</v>
      </c>
      <c r="K68" s="23">
        <v>0</v>
      </c>
      <c r="L68" s="23">
        <v>0</v>
      </c>
      <c r="M68" s="23">
        <v>7</v>
      </c>
      <c r="N68" s="23">
        <v>6</v>
      </c>
      <c r="O68" s="23">
        <v>0</v>
      </c>
      <c r="P68" s="23">
        <v>0</v>
      </c>
      <c r="Q68" s="23">
        <v>0</v>
      </c>
      <c r="R68" s="30">
        <v>0</v>
      </c>
    </row>
    <row r="69" spans="1:18" ht="12" customHeight="1">
      <c r="A69" s="16" t="s">
        <v>72</v>
      </c>
      <c r="B69" s="24">
        <f>SUM(B66:B68)</f>
        <v>128</v>
      </c>
      <c r="C69" s="24">
        <f aca="true" t="shared" si="14" ref="C69:R69">SUM(C66:C68)</f>
        <v>106</v>
      </c>
      <c r="D69" s="24">
        <f t="shared" si="14"/>
        <v>19</v>
      </c>
      <c r="E69" s="24">
        <f t="shared" si="14"/>
        <v>0</v>
      </c>
      <c r="F69" s="24">
        <f t="shared" si="14"/>
        <v>3</v>
      </c>
      <c r="G69" s="24">
        <f t="shared" si="14"/>
        <v>95</v>
      </c>
      <c r="H69" s="24">
        <f t="shared" si="14"/>
        <v>33</v>
      </c>
      <c r="I69" s="24">
        <f t="shared" si="14"/>
        <v>0</v>
      </c>
      <c r="J69" s="24">
        <f t="shared" si="14"/>
        <v>33</v>
      </c>
      <c r="K69" s="24">
        <f t="shared" si="14"/>
        <v>0</v>
      </c>
      <c r="L69" s="24">
        <f t="shared" si="14"/>
        <v>0</v>
      </c>
      <c r="M69" s="25">
        <f t="shared" si="14"/>
        <v>85</v>
      </c>
      <c r="N69" s="24">
        <f t="shared" si="14"/>
        <v>25</v>
      </c>
      <c r="O69" s="24">
        <f t="shared" si="14"/>
        <v>8</v>
      </c>
      <c r="P69" s="24">
        <f t="shared" si="14"/>
        <v>2</v>
      </c>
      <c r="Q69" s="24">
        <f t="shared" si="14"/>
        <v>0</v>
      </c>
      <c r="R69" s="32">
        <f t="shared" si="14"/>
        <v>8</v>
      </c>
    </row>
    <row r="70" spans="1:18" ht="12" customHeight="1">
      <c r="A70" s="13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9"/>
    </row>
    <row r="71" spans="1:18" ht="12" customHeight="1">
      <c r="A71" s="13" t="s">
        <v>73</v>
      </c>
      <c r="B71" s="21">
        <f>C71+D71+E71+F71</f>
        <v>11</v>
      </c>
      <c r="C71" s="22">
        <v>11</v>
      </c>
      <c r="D71" s="22">
        <v>0</v>
      </c>
      <c r="E71" s="22">
        <v>0</v>
      </c>
      <c r="F71" s="22">
        <v>0</v>
      </c>
      <c r="G71" s="22">
        <v>8</v>
      </c>
      <c r="H71" s="22">
        <f>I71+J71+K71+L71</f>
        <v>3</v>
      </c>
      <c r="I71" s="22">
        <v>0</v>
      </c>
      <c r="J71" s="22">
        <v>3</v>
      </c>
      <c r="K71" s="22">
        <v>0</v>
      </c>
      <c r="L71" s="22">
        <v>0</v>
      </c>
      <c r="M71" s="22">
        <v>10</v>
      </c>
      <c r="N71" s="22">
        <v>1</v>
      </c>
      <c r="O71" s="22">
        <v>0</v>
      </c>
      <c r="P71" s="22">
        <v>0</v>
      </c>
      <c r="Q71" s="22">
        <v>0</v>
      </c>
      <c r="R71" s="29">
        <v>0</v>
      </c>
    </row>
    <row r="72" spans="1:18" ht="12" customHeight="1">
      <c r="A72" s="13" t="s">
        <v>74</v>
      </c>
      <c r="B72" s="21">
        <f>C72+D72+E72+F72</f>
        <v>7</v>
      </c>
      <c r="C72" s="22">
        <v>7</v>
      </c>
      <c r="D72" s="22">
        <v>0</v>
      </c>
      <c r="E72" s="22">
        <v>0</v>
      </c>
      <c r="F72" s="22">
        <v>0</v>
      </c>
      <c r="G72" s="22">
        <v>5</v>
      </c>
      <c r="H72" s="22">
        <f>I72+J72+K72+L72</f>
        <v>2</v>
      </c>
      <c r="I72" s="22">
        <v>0</v>
      </c>
      <c r="J72" s="22">
        <v>2</v>
      </c>
      <c r="K72" s="22">
        <v>0</v>
      </c>
      <c r="L72" s="22">
        <v>0</v>
      </c>
      <c r="M72" s="22">
        <v>6</v>
      </c>
      <c r="N72" s="22">
        <v>1</v>
      </c>
      <c r="O72" s="22">
        <v>0</v>
      </c>
      <c r="P72" s="22">
        <v>0</v>
      </c>
      <c r="Q72" s="22">
        <v>0</v>
      </c>
      <c r="R72" s="29">
        <v>0</v>
      </c>
    </row>
    <row r="73" spans="1:18" ht="12" customHeight="1">
      <c r="A73" s="13" t="s">
        <v>75</v>
      </c>
      <c r="B73" s="21">
        <f>C73+D73+E73+F73</f>
        <v>27</v>
      </c>
      <c r="C73" s="22">
        <v>27</v>
      </c>
      <c r="D73" s="22">
        <v>0</v>
      </c>
      <c r="E73" s="22">
        <v>0</v>
      </c>
      <c r="F73" s="22">
        <v>0</v>
      </c>
      <c r="G73" s="22">
        <v>19</v>
      </c>
      <c r="H73" s="22">
        <f>I73+J73+K73+L73</f>
        <v>8</v>
      </c>
      <c r="I73" s="22">
        <v>0</v>
      </c>
      <c r="J73" s="22">
        <v>8</v>
      </c>
      <c r="K73" s="22">
        <v>0</v>
      </c>
      <c r="L73" s="22">
        <v>0</v>
      </c>
      <c r="M73" s="22">
        <v>22</v>
      </c>
      <c r="N73" s="22">
        <v>5</v>
      </c>
      <c r="O73" s="22">
        <v>0</v>
      </c>
      <c r="P73" s="22">
        <v>0</v>
      </c>
      <c r="Q73" s="22">
        <v>0</v>
      </c>
      <c r="R73" s="29">
        <v>0</v>
      </c>
    </row>
    <row r="74" spans="1:18" ht="12" customHeight="1">
      <c r="A74" s="13" t="s">
        <v>76</v>
      </c>
      <c r="B74" s="21">
        <f>C74+D74+E74+F74</f>
        <v>8</v>
      </c>
      <c r="C74" s="22">
        <v>8</v>
      </c>
      <c r="D74" s="22">
        <v>0</v>
      </c>
      <c r="E74" s="22">
        <v>0</v>
      </c>
      <c r="F74" s="22">
        <v>0</v>
      </c>
      <c r="G74" s="22">
        <v>3</v>
      </c>
      <c r="H74" s="22">
        <f>I74+J74+K74+L74</f>
        <v>5</v>
      </c>
      <c r="I74" s="22">
        <v>0</v>
      </c>
      <c r="J74" s="22">
        <v>5</v>
      </c>
      <c r="K74" s="22">
        <v>0</v>
      </c>
      <c r="L74" s="22">
        <v>0</v>
      </c>
      <c r="M74" s="22">
        <v>3</v>
      </c>
      <c r="N74" s="22">
        <v>5</v>
      </c>
      <c r="O74" s="22">
        <v>0</v>
      </c>
      <c r="P74" s="22">
        <v>0</v>
      </c>
      <c r="Q74" s="22">
        <v>0</v>
      </c>
      <c r="R74" s="29">
        <v>0</v>
      </c>
    </row>
    <row r="75" spans="1:18" ht="12" customHeight="1">
      <c r="A75" s="14" t="s">
        <v>77</v>
      </c>
      <c r="B75" s="21">
        <f>C75+D75+E75+F75</f>
        <v>3</v>
      </c>
      <c r="C75" s="23">
        <v>3</v>
      </c>
      <c r="D75" s="23">
        <v>0</v>
      </c>
      <c r="E75" s="23">
        <v>0</v>
      </c>
      <c r="F75" s="23">
        <v>0</v>
      </c>
      <c r="G75" s="23">
        <v>2</v>
      </c>
      <c r="H75" s="22">
        <f>I75+J75+K75+L75</f>
        <v>1</v>
      </c>
      <c r="I75" s="23">
        <v>0</v>
      </c>
      <c r="J75" s="23">
        <v>1</v>
      </c>
      <c r="K75" s="23">
        <v>0</v>
      </c>
      <c r="L75" s="23">
        <v>0</v>
      </c>
      <c r="M75" s="23">
        <v>2</v>
      </c>
      <c r="N75" s="23">
        <v>1</v>
      </c>
      <c r="O75" s="23">
        <v>0</v>
      </c>
      <c r="P75" s="23">
        <v>0</v>
      </c>
      <c r="Q75" s="23">
        <v>0</v>
      </c>
      <c r="R75" s="30">
        <v>0</v>
      </c>
    </row>
    <row r="76" spans="1:18" ht="12" customHeight="1">
      <c r="A76" s="16" t="s">
        <v>78</v>
      </c>
      <c r="B76" s="24">
        <f>SUM(B71:B75)</f>
        <v>56</v>
      </c>
      <c r="C76" s="24">
        <f aca="true" t="shared" si="15" ref="C76:R76">SUM(C71:C75)</f>
        <v>56</v>
      </c>
      <c r="D76" s="24">
        <f t="shared" si="15"/>
        <v>0</v>
      </c>
      <c r="E76" s="24">
        <f t="shared" si="15"/>
        <v>0</v>
      </c>
      <c r="F76" s="24">
        <f t="shared" si="15"/>
        <v>0</v>
      </c>
      <c r="G76" s="24">
        <f t="shared" si="15"/>
        <v>37</v>
      </c>
      <c r="H76" s="24">
        <f t="shared" si="15"/>
        <v>19</v>
      </c>
      <c r="I76" s="24">
        <f t="shared" si="15"/>
        <v>0</v>
      </c>
      <c r="J76" s="24">
        <f t="shared" si="15"/>
        <v>19</v>
      </c>
      <c r="K76" s="24">
        <f t="shared" si="15"/>
        <v>0</v>
      </c>
      <c r="L76" s="24">
        <f t="shared" si="15"/>
        <v>0</v>
      </c>
      <c r="M76" s="25">
        <f t="shared" si="15"/>
        <v>43</v>
      </c>
      <c r="N76" s="24">
        <f t="shared" si="15"/>
        <v>13</v>
      </c>
      <c r="O76" s="24">
        <f t="shared" si="15"/>
        <v>0</v>
      </c>
      <c r="P76" s="24">
        <f t="shared" si="15"/>
        <v>0</v>
      </c>
      <c r="Q76" s="24">
        <f t="shared" si="15"/>
        <v>0</v>
      </c>
      <c r="R76" s="32">
        <f t="shared" si="15"/>
        <v>0</v>
      </c>
    </row>
    <row r="77" spans="1:18" ht="12" customHeight="1">
      <c r="A77" s="13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9"/>
    </row>
    <row r="78" spans="1:18" ht="12" customHeight="1">
      <c r="A78" s="13" t="s">
        <v>79</v>
      </c>
      <c r="B78" s="21">
        <f aca="true" t="shared" si="16" ref="B78:B84">C78+D78+E78+F78</f>
        <v>58</v>
      </c>
      <c r="C78" s="22">
        <v>52</v>
      </c>
      <c r="D78" s="22">
        <v>6</v>
      </c>
      <c r="E78" s="22">
        <v>0</v>
      </c>
      <c r="F78" s="22">
        <v>0</v>
      </c>
      <c r="G78" s="22">
        <v>49</v>
      </c>
      <c r="H78" s="22">
        <f aca="true" t="shared" si="17" ref="H78:H84">I78+J78+K78+L78</f>
        <v>9</v>
      </c>
      <c r="I78" s="22">
        <v>0</v>
      </c>
      <c r="J78" s="22">
        <v>9</v>
      </c>
      <c r="K78" s="22">
        <v>0</v>
      </c>
      <c r="L78" s="22">
        <v>0</v>
      </c>
      <c r="M78" s="22">
        <v>42</v>
      </c>
      <c r="N78" s="22">
        <v>10</v>
      </c>
      <c r="O78" s="22">
        <v>0</v>
      </c>
      <c r="P78" s="22">
        <v>0</v>
      </c>
      <c r="Q78" s="22">
        <v>6</v>
      </c>
      <c r="R78" s="29">
        <v>0</v>
      </c>
    </row>
    <row r="79" spans="1:18" ht="12" customHeight="1">
      <c r="A79" s="13" t="s">
        <v>80</v>
      </c>
      <c r="B79" s="21">
        <f t="shared" si="16"/>
        <v>19</v>
      </c>
      <c r="C79" s="22">
        <v>3</v>
      </c>
      <c r="D79" s="22">
        <v>16</v>
      </c>
      <c r="E79" s="22">
        <v>0</v>
      </c>
      <c r="F79" s="22">
        <v>0</v>
      </c>
      <c r="G79" s="22">
        <v>5</v>
      </c>
      <c r="H79" s="22">
        <f t="shared" si="17"/>
        <v>14</v>
      </c>
      <c r="I79" s="22">
        <v>12</v>
      </c>
      <c r="J79" s="22">
        <v>2</v>
      </c>
      <c r="K79" s="22">
        <v>0</v>
      </c>
      <c r="L79" s="22">
        <v>0</v>
      </c>
      <c r="M79" s="22">
        <v>3</v>
      </c>
      <c r="N79" s="22">
        <v>0</v>
      </c>
      <c r="O79" s="22">
        <v>0</v>
      </c>
      <c r="P79" s="22">
        <v>0</v>
      </c>
      <c r="Q79" s="22">
        <v>4</v>
      </c>
      <c r="R79" s="29">
        <v>12</v>
      </c>
    </row>
    <row r="80" spans="1:18" ht="12" customHeight="1">
      <c r="A80" s="13" t="s">
        <v>81</v>
      </c>
      <c r="B80" s="21">
        <f t="shared" si="16"/>
        <v>72</v>
      </c>
      <c r="C80" s="22">
        <v>41</v>
      </c>
      <c r="D80" s="22">
        <v>30</v>
      </c>
      <c r="E80" s="22">
        <v>0</v>
      </c>
      <c r="F80" s="22">
        <v>1</v>
      </c>
      <c r="G80" s="22">
        <v>64</v>
      </c>
      <c r="H80" s="22">
        <f t="shared" si="17"/>
        <v>8</v>
      </c>
      <c r="I80" s="22">
        <v>0</v>
      </c>
      <c r="J80" s="22">
        <v>8</v>
      </c>
      <c r="K80" s="22">
        <v>0</v>
      </c>
      <c r="L80" s="22">
        <v>0</v>
      </c>
      <c r="M80" s="22">
        <v>40</v>
      </c>
      <c r="N80" s="22">
        <v>2</v>
      </c>
      <c r="O80" s="22">
        <v>0</v>
      </c>
      <c r="P80" s="22">
        <v>0</v>
      </c>
      <c r="Q80" s="22">
        <v>0</v>
      </c>
      <c r="R80" s="29">
        <v>30</v>
      </c>
    </row>
    <row r="81" spans="1:18" ht="12" customHeight="1">
      <c r="A81" s="13" t="s">
        <v>82</v>
      </c>
      <c r="B81" s="21">
        <f t="shared" si="16"/>
        <v>94</v>
      </c>
      <c r="C81" s="22">
        <v>82</v>
      </c>
      <c r="D81" s="22">
        <v>0</v>
      </c>
      <c r="E81" s="22">
        <v>2</v>
      </c>
      <c r="F81" s="22">
        <v>10</v>
      </c>
      <c r="G81" s="22">
        <v>85</v>
      </c>
      <c r="H81" s="22">
        <f t="shared" si="17"/>
        <v>9</v>
      </c>
      <c r="I81" s="22">
        <v>0</v>
      </c>
      <c r="J81" s="22">
        <v>9</v>
      </c>
      <c r="K81" s="22">
        <v>0</v>
      </c>
      <c r="L81" s="22">
        <v>0</v>
      </c>
      <c r="M81" s="22">
        <v>90</v>
      </c>
      <c r="N81" s="22">
        <v>4</v>
      </c>
      <c r="O81" s="22">
        <v>0</v>
      </c>
      <c r="P81" s="22">
        <v>0</v>
      </c>
      <c r="Q81" s="22">
        <v>0</v>
      </c>
      <c r="R81" s="29">
        <v>0</v>
      </c>
    </row>
    <row r="82" spans="1:18" ht="12" customHeight="1">
      <c r="A82" s="13" t="s">
        <v>2</v>
      </c>
      <c r="B82" s="21">
        <f t="shared" si="16"/>
        <v>13</v>
      </c>
      <c r="C82" s="22">
        <v>13</v>
      </c>
      <c r="D82" s="22">
        <v>0</v>
      </c>
      <c r="E82" s="22">
        <v>0</v>
      </c>
      <c r="F82" s="22">
        <v>0</v>
      </c>
      <c r="G82" s="22">
        <v>11</v>
      </c>
      <c r="H82" s="22">
        <f t="shared" si="17"/>
        <v>2</v>
      </c>
      <c r="I82" s="22">
        <v>0</v>
      </c>
      <c r="J82" s="22">
        <v>2</v>
      </c>
      <c r="K82" s="22">
        <v>0</v>
      </c>
      <c r="L82" s="22">
        <v>0</v>
      </c>
      <c r="M82" s="22">
        <v>10</v>
      </c>
      <c r="N82" s="22">
        <v>3</v>
      </c>
      <c r="O82" s="22">
        <v>0</v>
      </c>
      <c r="P82" s="22">
        <v>0</v>
      </c>
      <c r="Q82" s="22">
        <v>0</v>
      </c>
      <c r="R82" s="29">
        <v>0</v>
      </c>
    </row>
    <row r="83" spans="1:18" ht="12" customHeight="1">
      <c r="A83" s="13" t="s">
        <v>83</v>
      </c>
      <c r="B83" s="21">
        <f t="shared" si="16"/>
        <v>2</v>
      </c>
      <c r="C83" s="22">
        <v>2</v>
      </c>
      <c r="D83" s="22">
        <v>0</v>
      </c>
      <c r="E83" s="22">
        <v>0</v>
      </c>
      <c r="F83" s="22">
        <v>0</v>
      </c>
      <c r="G83" s="22">
        <v>2</v>
      </c>
      <c r="H83" s="22">
        <f t="shared" si="17"/>
        <v>0</v>
      </c>
      <c r="I83" s="22">
        <v>0</v>
      </c>
      <c r="J83" s="22">
        <v>0</v>
      </c>
      <c r="K83" s="22">
        <v>0</v>
      </c>
      <c r="L83" s="22">
        <v>0</v>
      </c>
      <c r="M83" s="22">
        <v>2</v>
      </c>
      <c r="N83" s="22">
        <v>0</v>
      </c>
      <c r="O83" s="22">
        <v>0</v>
      </c>
      <c r="P83" s="22">
        <v>0</v>
      </c>
      <c r="Q83" s="22">
        <v>0</v>
      </c>
      <c r="R83" s="29">
        <v>0</v>
      </c>
    </row>
    <row r="84" spans="1:18" ht="12" customHeight="1">
      <c r="A84" s="14" t="s">
        <v>84</v>
      </c>
      <c r="B84" s="21">
        <f t="shared" si="16"/>
        <v>5</v>
      </c>
      <c r="C84" s="23">
        <v>3</v>
      </c>
      <c r="D84" s="23">
        <v>2</v>
      </c>
      <c r="E84" s="23">
        <v>0</v>
      </c>
      <c r="F84" s="23">
        <v>0</v>
      </c>
      <c r="G84" s="23">
        <v>1</v>
      </c>
      <c r="H84" s="22">
        <f t="shared" si="17"/>
        <v>4</v>
      </c>
      <c r="I84" s="23">
        <v>2</v>
      </c>
      <c r="J84" s="23">
        <v>2</v>
      </c>
      <c r="K84" s="23">
        <v>0</v>
      </c>
      <c r="L84" s="23">
        <v>0</v>
      </c>
      <c r="M84" s="23">
        <v>3</v>
      </c>
      <c r="N84" s="23">
        <v>2</v>
      </c>
      <c r="O84" s="23">
        <v>0</v>
      </c>
      <c r="P84" s="23">
        <v>0</v>
      </c>
      <c r="Q84" s="23">
        <v>0</v>
      </c>
      <c r="R84" s="30">
        <v>0</v>
      </c>
    </row>
    <row r="85" spans="1:18" ht="12" customHeight="1">
      <c r="A85" s="16" t="s">
        <v>85</v>
      </c>
      <c r="B85" s="24">
        <f>SUM(B78:B84)</f>
        <v>263</v>
      </c>
      <c r="C85" s="24">
        <f aca="true" t="shared" si="18" ref="C85:R85">SUM(C78:C84)</f>
        <v>196</v>
      </c>
      <c r="D85" s="24">
        <f t="shared" si="18"/>
        <v>54</v>
      </c>
      <c r="E85" s="24">
        <f t="shared" si="18"/>
        <v>2</v>
      </c>
      <c r="F85" s="24">
        <f t="shared" si="18"/>
        <v>11</v>
      </c>
      <c r="G85" s="24">
        <f t="shared" si="18"/>
        <v>217</v>
      </c>
      <c r="H85" s="24">
        <f t="shared" si="18"/>
        <v>46</v>
      </c>
      <c r="I85" s="24">
        <f t="shared" si="18"/>
        <v>14</v>
      </c>
      <c r="J85" s="24">
        <f t="shared" si="18"/>
        <v>32</v>
      </c>
      <c r="K85" s="24">
        <f t="shared" si="18"/>
        <v>0</v>
      </c>
      <c r="L85" s="24">
        <f t="shared" si="18"/>
        <v>0</v>
      </c>
      <c r="M85" s="25">
        <f t="shared" si="18"/>
        <v>190</v>
      </c>
      <c r="N85" s="24">
        <f t="shared" si="18"/>
        <v>21</v>
      </c>
      <c r="O85" s="24">
        <f t="shared" si="18"/>
        <v>0</v>
      </c>
      <c r="P85" s="24">
        <f t="shared" si="18"/>
        <v>0</v>
      </c>
      <c r="Q85" s="24">
        <f t="shared" si="18"/>
        <v>10</v>
      </c>
      <c r="R85" s="32">
        <f t="shared" si="18"/>
        <v>42</v>
      </c>
    </row>
    <row r="86" spans="1:18" ht="12" customHeight="1">
      <c r="A86" s="13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9"/>
    </row>
    <row r="87" spans="1:18" ht="12" customHeight="1">
      <c r="A87" s="13" t="s">
        <v>130</v>
      </c>
      <c r="B87" s="21">
        <f aca="true" t="shared" si="19" ref="B87:B93">C87+D87+E87+F87</f>
        <v>68</v>
      </c>
      <c r="C87" s="22">
        <v>22</v>
      </c>
      <c r="D87" s="22">
        <v>46</v>
      </c>
      <c r="E87" s="22">
        <v>0</v>
      </c>
      <c r="F87" s="22">
        <v>0</v>
      </c>
      <c r="G87" s="22">
        <v>57</v>
      </c>
      <c r="H87" s="22">
        <f aca="true" t="shared" si="20" ref="H87:H93">I87+J87+K87+L87</f>
        <v>11</v>
      </c>
      <c r="I87" s="22">
        <v>0</v>
      </c>
      <c r="J87" s="22">
        <v>11</v>
      </c>
      <c r="K87" s="22">
        <v>0</v>
      </c>
      <c r="L87" s="22">
        <v>0</v>
      </c>
      <c r="M87" s="22">
        <v>18</v>
      </c>
      <c r="N87" s="22">
        <v>4</v>
      </c>
      <c r="O87" s="22">
        <v>0</v>
      </c>
      <c r="P87" s="22">
        <v>18</v>
      </c>
      <c r="Q87" s="22">
        <v>8</v>
      </c>
      <c r="R87" s="29">
        <v>20</v>
      </c>
    </row>
    <row r="88" spans="1:18" ht="12" customHeight="1">
      <c r="A88" s="13" t="s">
        <v>3</v>
      </c>
      <c r="B88" s="21">
        <f t="shared" si="19"/>
        <v>52</v>
      </c>
      <c r="C88" s="22">
        <v>32</v>
      </c>
      <c r="D88" s="22">
        <v>20</v>
      </c>
      <c r="E88" s="22">
        <v>0</v>
      </c>
      <c r="F88" s="22">
        <v>0</v>
      </c>
      <c r="G88" s="22">
        <v>21</v>
      </c>
      <c r="H88" s="22">
        <f t="shared" si="20"/>
        <v>31</v>
      </c>
      <c r="I88" s="22">
        <v>20</v>
      </c>
      <c r="J88" s="22">
        <v>11</v>
      </c>
      <c r="K88" s="22">
        <v>0</v>
      </c>
      <c r="L88" s="22">
        <v>0</v>
      </c>
      <c r="M88" s="22">
        <v>30</v>
      </c>
      <c r="N88" s="22">
        <v>2</v>
      </c>
      <c r="O88" s="22">
        <v>0</v>
      </c>
      <c r="P88" s="22">
        <v>0</v>
      </c>
      <c r="Q88" s="22">
        <v>0</v>
      </c>
      <c r="R88" s="29">
        <v>20</v>
      </c>
    </row>
    <row r="89" spans="1:18" ht="12" customHeight="1">
      <c r="A89" s="13" t="s">
        <v>86</v>
      </c>
      <c r="B89" s="21">
        <f t="shared" si="19"/>
        <v>92</v>
      </c>
      <c r="C89" s="22">
        <v>46</v>
      </c>
      <c r="D89" s="22">
        <v>44</v>
      </c>
      <c r="E89" s="22">
        <v>0</v>
      </c>
      <c r="F89" s="22">
        <v>2</v>
      </c>
      <c r="G89" s="22">
        <v>50</v>
      </c>
      <c r="H89" s="22">
        <f t="shared" si="20"/>
        <v>42</v>
      </c>
      <c r="I89" s="22">
        <v>26</v>
      </c>
      <c r="J89" s="22">
        <v>16</v>
      </c>
      <c r="K89" s="22">
        <v>0</v>
      </c>
      <c r="L89" s="22">
        <v>0</v>
      </c>
      <c r="M89" s="22">
        <v>42</v>
      </c>
      <c r="N89" s="22">
        <v>6</v>
      </c>
      <c r="O89" s="22">
        <v>0</v>
      </c>
      <c r="P89" s="22">
        <v>0</v>
      </c>
      <c r="Q89" s="22">
        <v>0</v>
      </c>
      <c r="R89" s="29">
        <v>44</v>
      </c>
    </row>
    <row r="90" spans="1:18" ht="12" customHeight="1">
      <c r="A90" s="13" t="s">
        <v>131</v>
      </c>
      <c r="B90" s="21">
        <f t="shared" si="19"/>
        <v>21</v>
      </c>
      <c r="C90" s="22">
        <v>11</v>
      </c>
      <c r="D90" s="22">
        <v>10</v>
      </c>
      <c r="E90" s="22">
        <v>0</v>
      </c>
      <c r="F90" s="22">
        <v>0</v>
      </c>
      <c r="G90" s="22">
        <v>17</v>
      </c>
      <c r="H90" s="22">
        <f t="shared" si="20"/>
        <v>4</v>
      </c>
      <c r="I90" s="22">
        <v>0</v>
      </c>
      <c r="J90" s="22">
        <v>4</v>
      </c>
      <c r="K90" s="22">
        <v>0</v>
      </c>
      <c r="L90" s="22">
        <v>0</v>
      </c>
      <c r="M90" s="22">
        <v>9</v>
      </c>
      <c r="N90" s="22">
        <v>2</v>
      </c>
      <c r="O90" s="22">
        <v>0</v>
      </c>
      <c r="P90" s="22">
        <v>0</v>
      </c>
      <c r="Q90" s="22">
        <v>0</v>
      </c>
      <c r="R90" s="29">
        <v>10</v>
      </c>
    </row>
    <row r="91" spans="1:18" ht="12" customHeight="1">
      <c r="A91" s="13" t="s">
        <v>87</v>
      </c>
      <c r="B91" s="21">
        <f t="shared" si="19"/>
        <v>70</v>
      </c>
      <c r="C91" s="22">
        <v>53</v>
      </c>
      <c r="D91" s="22">
        <v>16</v>
      </c>
      <c r="E91" s="22">
        <v>0</v>
      </c>
      <c r="F91" s="22">
        <v>1</v>
      </c>
      <c r="G91" s="22">
        <v>33</v>
      </c>
      <c r="H91" s="22">
        <f t="shared" si="20"/>
        <v>37</v>
      </c>
      <c r="I91" s="22">
        <v>16</v>
      </c>
      <c r="J91" s="22">
        <v>21</v>
      </c>
      <c r="K91" s="22">
        <v>0</v>
      </c>
      <c r="L91" s="22">
        <v>0</v>
      </c>
      <c r="M91" s="22">
        <v>43</v>
      </c>
      <c r="N91" s="22">
        <v>11</v>
      </c>
      <c r="O91" s="22">
        <v>0</v>
      </c>
      <c r="P91" s="22">
        <v>0</v>
      </c>
      <c r="Q91" s="22">
        <v>0</v>
      </c>
      <c r="R91" s="29">
        <v>16</v>
      </c>
    </row>
    <row r="92" spans="1:18" ht="12" customHeight="1">
      <c r="A92" s="13" t="s">
        <v>88</v>
      </c>
      <c r="B92" s="21">
        <f t="shared" si="19"/>
        <v>50</v>
      </c>
      <c r="C92" s="22">
        <v>26</v>
      </c>
      <c r="D92" s="22">
        <v>24</v>
      </c>
      <c r="E92" s="22">
        <v>0</v>
      </c>
      <c r="F92" s="22">
        <v>0</v>
      </c>
      <c r="G92" s="22">
        <v>31</v>
      </c>
      <c r="H92" s="22">
        <f t="shared" si="20"/>
        <v>19</v>
      </c>
      <c r="I92" s="22">
        <v>12</v>
      </c>
      <c r="J92" s="22">
        <v>7</v>
      </c>
      <c r="K92" s="22">
        <v>0</v>
      </c>
      <c r="L92" s="22">
        <v>0</v>
      </c>
      <c r="M92" s="22">
        <v>24</v>
      </c>
      <c r="N92" s="22">
        <v>2</v>
      </c>
      <c r="O92" s="22">
        <v>0</v>
      </c>
      <c r="P92" s="22">
        <v>0</v>
      </c>
      <c r="Q92" s="22">
        <v>4</v>
      </c>
      <c r="R92" s="29">
        <v>20</v>
      </c>
    </row>
    <row r="93" spans="1:18" ht="12" customHeight="1">
      <c r="A93" s="14" t="s">
        <v>132</v>
      </c>
      <c r="B93" s="21">
        <f t="shared" si="19"/>
        <v>10</v>
      </c>
      <c r="C93" s="23">
        <v>4</v>
      </c>
      <c r="D93" s="23">
        <v>6</v>
      </c>
      <c r="E93" s="23">
        <v>0</v>
      </c>
      <c r="F93" s="23">
        <v>0</v>
      </c>
      <c r="G93" s="23">
        <v>3</v>
      </c>
      <c r="H93" s="22">
        <f t="shared" si="20"/>
        <v>7</v>
      </c>
      <c r="I93" s="23">
        <v>6</v>
      </c>
      <c r="J93" s="23">
        <v>1</v>
      </c>
      <c r="K93" s="23">
        <v>0</v>
      </c>
      <c r="L93" s="23">
        <v>0</v>
      </c>
      <c r="M93" s="23">
        <v>4</v>
      </c>
      <c r="N93" s="23">
        <v>0</v>
      </c>
      <c r="O93" s="23">
        <v>0</v>
      </c>
      <c r="P93" s="23">
        <v>0</v>
      </c>
      <c r="Q93" s="23">
        <v>6</v>
      </c>
      <c r="R93" s="30">
        <v>0</v>
      </c>
    </row>
    <row r="94" spans="1:18" ht="12" customHeight="1">
      <c r="A94" s="16" t="s">
        <v>89</v>
      </c>
      <c r="B94" s="24">
        <f>SUM(B87:B93)</f>
        <v>363</v>
      </c>
      <c r="C94" s="24">
        <f aca="true" t="shared" si="21" ref="C94:R94">SUM(C87:C93)</f>
        <v>194</v>
      </c>
      <c r="D94" s="24">
        <f t="shared" si="21"/>
        <v>166</v>
      </c>
      <c r="E94" s="24">
        <f t="shared" si="21"/>
        <v>0</v>
      </c>
      <c r="F94" s="24">
        <f t="shared" si="21"/>
        <v>3</v>
      </c>
      <c r="G94" s="24">
        <f t="shared" si="21"/>
        <v>212</v>
      </c>
      <c r="H94" s="24">
        <f t="shared" si="21"/>
        <v>151</v>
      </c>
      <c r="I94" s="24">
        <f t="shared" si="21"/>
        <v>80</v>
      </c>
      <c r="J94" s="24">
        <f t="shared" si="21"/>
        <v>71</v>
      </c>
      <c r="K94" s="24">
        <f t="shared" si="21"/>
        <v>0</v>
      </c>
      <c r="L94" s="24">
        <f t="shared" si="21"/>
        <v>0</v>
      </c>
      <c r="M94" s="25">
        <f t="shared" si="21"/>
        <v>170</v>
      </c>
      <c r="N94" s="24">
        <f t="shared" si="21"/>
        <v>27</v>
      </c>
      <c r="O94" s="24">
        <f t="shared" si="21"/>
        <v>0</v>
      </c>
      <c r="P94" s="24">
        <f t="shared" si="21"/>
        <v>18</v>
      </c>
      <c r="Q94" s="24">
        <f t="shared" si="21"/>
        <v>18</v>
      </c>
      <c r="R94" s="32">
        <f t="shared" si="21"/>
        <v>130</v>
      </c>
    </row>
    <row r="95" spans="1:18" ht="12" customHeight="1">
      <c r="A95" s="13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9"/>
    </row>
    <row r="96" spans="1:18" ht="12" customHeight="1">
      <c r="A96" s="13" t="s">
        <v>133</v>
      </c>
      <c r="B96" s="21">
        <f>C96+D96+E96+F96</f>
        <v>114</v>
      </c>
      <c r="C96" s="22">
        <v>84</v>
      </c>
      <c r="D96" s="22">
        <v>24</v>
      </c>
      <c r="E96" s="22">
        <v>0</v>
      </c>
      <c r="F96" s="22">
        <v>6</v>
      </c>
      <c r="G96" s="22">
        <v>62</v>
      </c>
      <c r="H96" s="22">
        <f>I96+J96+K96+L96</f>
        <v>52</v>
      </c>
      <c r="I96" s="22">
        <v>0</v>
      </c>
      <c r="J96" s="22">
        <v>52</v>
      </c>
      <c r="K96" s="22">
        <v>0</v>
      </c>
      <c r="L96" s="22">
        <v>0</v>
      </c>
      <c r="M96" s="22">
        <v>72</v>
      </c>
      <c r="N96" s="22">
        <v>18</v>
      </c>
      <c r="O96" s="22">
        <v>16</v>
      </c>
      <c r="P96" s="22">
        <v>0</v>
      </c>
      <c r="Q96" s="22">
        <v>0</v>
      </c>
      <c r="R96" s="29">
        <v>8</v>
      </c>
    </row>
    <row r="97" spans="1:18" ht="12" customHeight="1">
      <c r="A97" s="14" t="s">
        <v>90</v>
      </c>
      <c r="B97" s="21">
        <f>C97+D97+E97+F97</f>
        <v>5</v>
      </c>
      <c r="C97" s="23">
        <v>5</v>
      </c>
      <c r="D97" s="23">
        <v>0</v>
      </c>
      <c r="E97" s="23">
        <v>0</v>
      </c>
      <c r="F97" s="23">
        <v>0</v>
      </c>
      <c r="G97" s="23">
        <v>5</v>
      </c>
      <c r="H97" s="22">
        <f>I97+J97+K97+L97</f>
        <v>0</v>
      </c>
      <c r="I97" s="23">
        <v>0</v>
      </c>
      <c r="J97" s="23">
        <v>0</v>
      </c>
      <c r="K97" s="23">
        <v>0</v>
      </c>
      <c r="L97" s="23">
        <v>0</v>
      </c>
      <c r="M97" s="23">
        <v>3</v>
      </c>
      <c r="N97" s="23">
        <v>2</v>
      </c>
      <c r="O97" s="23">
        <v>0</v>
      </c>
      <c r="P97" s="23">
        <v>0</v>
      </c>
      <c r="Q97" s="23">
        <v>0</v>
      </c>
      <c r="R97" s="30">
        <v>0</v>
      </c>
    </row>
    <row r="98" spans="1:18" ht="12" customHeight="1">
      <c r="A98" s="16" t="s">
        <v>91</v>
      </c>
      <c r="B98" s="24">
        <f>SUM(B96:B97)</f>
        <v>119</v>
      </c>
      <c r="C98" s="24">
        <f aca="true" t="shared" si="22" ref="C98:R98">SUM(C96:C97)</f>
        <v>89</v>
      </c>
      <c r="D98" s="24">
        <f t="shared" si="22"/>
        <v>24</v>
      </c>
      <c r="E98" s="24">
        <f t="shared" si="22"/>
        <v>0</v>
      </c>
      <c r="F98" s="24">
        <f t="shared" si="22"/>
        <v>6</v>
      </c>
      <c r="G98" s="24">
        <f t="shared" si="22"/>
        <v>67</v>
      </c>
      <c r="H98" s="24">
        <f t="shared" si="22"/>
        <v>52</v>
      </c>
      <c r="I98" s="24">
        <f t="shared" si="22"/>
        <v>0</v>
      </c>
      <c r="J98" s="24">
        <f t="shared" si="22"/>
        <v>52</v>
      </c>
      <c r="K98" s="24">
        <f t="shared" si="22"/>
        <v>0</v>
      </c>
      <c r="L98" s="24">
        <f t="shared" si="22"/>
        <v>0</v>
      </c>
      <c r="M98" s="25">
        <f t="shared" si="22"/>
        <v>75</v>
      </c>
      <c r="N98" s="24">
        <f t="shared" si="22"/>
        <v>20</v>
      </c>
      <c r="O98" s="24">
        <f t="shared" si="22"/>
        <v>16</v>
      </c>
      <c r="P98" s="24">
        <f t="shared" si="22"/>
        <v>0</v>
      </c>
      <c r="Q98" s="24">
        <f t="shared" si="22"/>
        <v>0</v>
      </c>
      <c r="R98" s="32">
        <f t="shared" si="22"/>
        <v>8</v>
      </c>
    </row>
    <row r="99" spans="1:18" ht="12" customHeight="1">
      <c r="A99" s="13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9"/>
    </row>
    <row r="100" spans="1:18" ht="12" customHeight="1">
      <c r="A100" s="14" t="s">
        <v>92</v>
      </c>
      <c r="B100" s="21">
        <f>C100+D100+E100+F100</f>
        <v>45</v>
      </c>
      <c r="C100" s="23">
        <v>38</v>
      </c>
      <c r="D100" s="23">
        <v>0</v>
      </c>
      <c r="E100" s="23">
        <v>5</v>
      </c>
      <c r="F100" s="23">
        <v>2</v>
      </c>
      <c r="G100" s="23">
        <v>21</v>
      </c>
      <c r="H100" s="22">
        <f>I100+J100+K100+L100</f>
        <v>24</v>
      </c>
      <c r="I100" s="23">
        <v>0</v>
      </c>
      <c r="J100" s="23">
        <v>24</v>
      </c>
      <c r="K100" s="23">
        <v>0</v>
      </c>
      <c r="L100" s="23">
        <v>0</v>
      </c>
      <c r="M100" s="23">
        <v>35</v>
      </c>
      <c r="N100" s="23">
        <v>6</v>
      </c>
      <c r="O100" s="23">
        <v>0</v>
      </c>
      <c r="P100" s="23">
        <v>0</v>
      </c>
      <c r="Q100" s="23">
        <v>0</v>
      </c>
      <c r="R100" s="30">
        <v>4</v>
      </c>
    </row>
    <row r="101" spans="1:18" ht="12" customHeight="1">
      <c r="A101" s="16" t="s">
        <v>93</v>
      </c>
      <c r="B101" s="24">
        <f>SUM(B100)</f>
        <v>45</v>
      </c>
      <c r="C101" s="24">
        <f aca="true" t="shared" si="23" ref="C101:R101">SUM(C100)</f>
        <v>38</v>
      </c>
      <c r="D101" s="24">
        <f t="shared" si="23"/>
        <v>0</v>
      </c>
      <c r="E101" s="24">
        <f t="shared" si="23"/>
        <v>5</v>
      </c>
      <c r="F101" s="24">
        <f t="shared" si="23"/>
        <v>2</v>
      </c>
      <c r="G101" s="24">
        <f t="shared" si="23"/>
        <v>21</v>
      </c>
      <c r="H101" s="24">
        <f t="shared" si="23"/>
        <v>24</v>
      </c>
      <c r="I101" s="24">
        <f t="shared" si="23"/>
        <v>0</v>
      </c>
      <c r="J101" s="24">
        <f t="shared" si="23"/>
        <v>24</v>
      </c>
      <c r="K101" s="24">
        <f t="shared" si="23"/>
        <v>0</v>
      </c>
      <c r="L101" s="24">
        <f t="shared" si="23"/>
        <v>0</v>
      </c>
      <c r="M101" s="25">
        <f t="shared" si="23"/>
        <v>35</v>
      </c>
      <c r="N101" s="24">
        <f t="shared" si="23"/>
        <v>6</v>
      </c>
      <c r="O101" s="24">
        <f t="shared" si="23"/>
        <v>0</v>
      </c>
      <c r="P101" s="24">
        <f t="shared" si="23"/>
        <v>0</v>
      </c>
      <c r="Q101" s="24">
        <f t="shared" si="23"/>
        <v>0</v>
      </c>
      <c r="R101" s="32">
        <f t="shared" si="23"/>
        <v>4</v>
      </c>
    </row>
    <row r="102" spans="1:18" ht="12" customHeight="1">
      <c r="A102" s="13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9"/>
    </row>
    <row r="103" spans="1:18" ht="12" customHeight="1">
      <c r="A103" s="13" t="s">
        <v>94</v>
      </c>
      <c r="B103" s="21">
        <f aca="true" t="shared" si="24" ref="B103:B113">C103+D103+E103+F103</f>
        <v>57</v>
      </c>
      <c r="C103" s="22">
        <v>33</v>
      </c>
      <c r="D103" s="22">
        <v>24</v>
      </c>
      <c r="E103" s="22">
        <v>0</v>
      </c>
      <c r="F103" s="22">
        <v>0</v>
      </c>
      <c r="G103" s="22">
        <v>37</v>
      </c>
      <c r="H103" s="22">
        <f aca="true" t="shared" si="25" ref="H103:H113">I103+J103+K103+L103</f>
        <v>20</v>
      </c>
      <c r="I103" s="22">
        <v>10</v>
      </c>
      <c r="J103" s="22">
        <v>10</v>
      </c>
      <c r="K103" s="22">
        <v>0</v>
      </c>
      <c r="L103" s="22">
        <v>0</v>
      </c>
      <c r="M103" s="22">
        <v>29</v>
      </c>
      <c r="N103" s="22">
        <v>4</v>
      </c>
      <c r="O103" s="22">
        <v>4</v>
      </c>
      <c r="P103" s="22">
        <v>0</v>
      </c>
      <c r="Q103" s="22">
        <v>6</v>
      </c>
      <c r="R103" s="29">
        <v>14</v>
      </c>
    </row>
    <row r="104" spans="1:18" ht="12" customHeight="1">
      <c r="A104" s="13" t="s">
        <v>4</v>
      </c>
      <c r="B104" s="21">
        <f t="shared" si="24"/>
        <v>2</v>
      </c>
      <c r="C104" s="22">
        <v>2</v>
      </c>
      <c r="D104" s="22">
        <v>0</v>
      </c>
      <c r="E104" s="22">
        <v>0</v>
      </c>
      <c r="F104" s="22">
        <v>0</v>
      </c>
      <c r="G104" s="22">
        <v>0</v>
      </c>
      <c r="H104" s="22">
        <f t="shared" si="25"/>
        <v>2</v>
      </c>
      <c r="I104" s="22">
        <v>0</v>
      </c>
      <c r="J104" s="22">
        <v>2</v>
      </c>
      <c r="K104" s="22">
        <v>0</v>
      </c>
      <c r="L104" s="22">
        <v>0</v>
      </c>
      <c r="M104" s="22">
        <v>2</v>
      </c>
      <c r="N104" s="22">
        <v>0</v>
      </c>
      <c r="O104" s="22">
        <v>0</v>
      </c>
      <c r="P104" s="22">
        <v>0</v>
      </c>
      <c r="Q104" s="22">
        <v>0</v>
      </c>
      <c r="R104" s="29">
        <v>0</v>
      </c>
    </row>
    <row r="105" spans="1:18" ht="12" customHeight="1">
      <c r="A105" s="13" t="s">
        <v>134</v>
      </c>
      <c r="B105" s="21">
        <f t="shared" si="24"/>
        <v>9</v>
      </c>
      <c r="C105" s="22">
        <v>9</v>
      </c>
      <c r="D105" s="22">
        <v>0</v>
      </c>
      <c r="E105" s="22">
        <v>0</v>
      </c>
      <c r="F105" s="22">
        <v>0</v>
      </c>
      <c r="G105" s="22">
        <v>7</v>
      </c>
      <c r="H105" s="22">
        <f t="shared" si="25"/>
        <v>2</v>
      </c>
      <c r="I105" s="22">
        <v>0</v>
      </c>
      <c r="J105" s="22">
        <v>2</v>
      </c>
      <c r="K105" s="22">
        <v>0</v>
      </c>
      <c r="L105" s="22">
        <v>0</v>
      </c>
      <c r="M105" s="22">
        <v>9</v>
      </c>
      <c r="N105" s="22">
        <v>0</v>
      </c>
      <c r="O105" s="22">
        <v>0</v>
      </c>
      <c r="P105" s="22">
        <v>0</v>
      </c>
      <c r="Q105" s="22">
        <v>0</v>
      </c>
      <c r="R105" s="29">
        <v>0</v>
      </c>
    </row>
    <row r="106" spans="1:18" ht="12" customHeight="1">
      <c r="A106" s="13" t="s">
        <v>95</v>
      </c>
      <c r="B106" s="21">
        <f t="shared" si="24"/>
        <v>22</v>
      </c>
      <c r="C106" s="22">
        <v>17</v>
      </c>
      <c r="D106" s="22">
        <v>5</v>
      </c>
      <c r="E106" s="22">
        <v>0</v>
      </c>
      <c r="F106" s="22">
        <v>0</v>
      </c>
      <c r="G106" s="22">
        <v>14</v>
      </c>
      <c r="H106" s="22">
        <f t="shared" si="25"/>
        <v>8</v>
      </c>
      <c r="I106" s="22">
        <v>3</v>
      </c>
      <c r="J106" s="22">
        <v>5</v>
      </c>
      <c r="K106" s="22">
        <v>0</v>
      </c>
      <c r="L106" s="22">
        <v>0</v>
      </c>
      <c r="M106" s="22">
        <v>20</v>
      </c>
      <c r="N106" s="22">
        <v>0</v>
      </c>
      <c r="O106" s="22">
        <v>0</v>
      </c>
      <c r="P106" s="22">
        <v>0</v>
      </c>
      <c r="Q106" s="22">
        <v>0</v>
      </c>
      <c r="R106" s="29">
        <v>2</v>
      </c>
    </row>
    <row r="107" spans="1:18" ht="12" customHeight="1">
      <c r="A107" s="13" t="s">
        <v>96</v>
      </c>
      <c r="B107" s="21">
        <f t="shared" si="24"/>
        <v>45</v>
      </c>
      <c r="C107" s="22">
        <v>31</v>
      </c>
      <c r="D107" s="22">
        <v>12</v>
      </c>
      <c r="E107" s="22">
        <v>0</v>
      </c>
      <c r="F107" s="22">
        <v>2</v>
      </c>
      <c r="G107" s="22">
        <v>36</v>
      </c>
      <c r="H107" s="22">
        <f t="shared" si="25"/>
        <v>9</v>
      </c>
      <c r="I107" s="22">
        <v>0</v>
      </c>
      <c r="J107" s="22">
        <v>9</v>
      </c>
      <c r="K107" s="22">
        <v>0</v>
      </c>
      <c r="L107" s="22">
        <v>0</v>
      </c>
      <c r="M107" s="22">
        <v>32</v>
      </c>
      <c r="N107" s="22">
        <v>1</v>
      </c>
      <c r="O107" s="22">
        <v>0</v>
      </c>
      <c r="P107" s="22">
        <v>0</v>
      </c>
      <c r="Q107" s="22">
        <v>0</v>
      </c>
      <c r="R107" s="29">
        <v>12</v>
      </c>
    </row>
    <row r="108" spans="1:18" ht="12" customHeight="1">
      <c r="A108" s="13" t="s">
        <v>135</v>
      </c>
      <c r="B108" s="21">
        <f t="shared" si="24"/>
        <v>20</v>
      </c>
      <c r="C108" s="22">
        <v>18</v>
      </c>
      <c r="D108" s="22">
        <v>0</v>
      </c>
      <c r="E108" s="22">
        <v>0</v>
      </c>
      <c r="F108" s="22">
        <v>2</v>
      </c>
      <c r="G108" s="22">
        <v>15</v>
      </c>
      <c r="H108" s="22">
        <f t="shared" si="25"/>
        <v>5</v>
      </c>
      <c r="I108" s="22">
        <v>0</v>
      </c>
      <c r="J108" s="22">
        <v>5</v>
      </c>
      <c r="K108" s="22">
        <v>0</v>
      </c>
      <c r="L108" s="22">
        <v>0</v>
      </c>
      <c r="M108" s="22">
        <v>19</v>
      </c>
      <c r="N108" s="22">
        <v>1</v>
      </c>
      <c r="O108" s="22">
        <v>0</v>
      </c>
      <c r="P108" s="22">
        <v>0</v>
      </c>
      <c r="Q108" s="22">
        <v>0</v>
      </c>
      <c r="R108" s="29">
        <v>0</v>
      </c>
    </row>
    <row r="109" spans="1:18" ht="12" customHeight="1">
      <c r="A109" s="13" t="s">
        <v>97</v>
      </c>
      <c r="B109" s="21">
        <f t="shared" si="24"/>
        <v>27</v>
      </c>
      <c r="C109" s="22">
        <v>21</v>
      </c>
      <c r="D109" s="22">
        <v>1</v>
      </c>
      <c r="E109" s="22">
        <v>0</v>
      </c>
      <c r="F109" s="22">
        <v>5</v>
      </c>
      <c r="G109" s="22">
        <v>19</v>
      </c>
      <c r="H109" s="22">
        <f t="shared" si="25"/>
        <v>8</v>
      </c>
      <c r="I109" s="22">
        <v>0</v>
      </c>
      <c r="J109" s="22">
        <v>8</v>
      </c>
      <c r="K109" s="22">
        <v>0</v>
      </c>
      <c r="L109" s="22">
        <v>0</v>
      </c>
      <c r="M109" s="22">
        <v>26</v>
      </c>
      <c r="N109" s="22">
        <v>1</v>
      </c>
      <c r="O109" s="22">
        <v>0</v>
      </c>
      <c r="P109" s="22">
        <v>0</v>
      </c>
      <c r="Q109" s="22">
        <v>0</v>
      </c>
      <c r="R109" s="29">
        <v>0</v>
      </c>
    </row>
    <row r="110" spans="1:18" ht="12" customHeight="1">
      <c r="A110" s="13" t="s">
        <v>98</v>
      </c>
      <c r="B110" s="21">
        <f t="shared" si="24"/>
        <v>24</v>
      </c>
      <c r="C110" s="22">
        <v>24</v>
      </c>
      <c r="D110" s="22">
        <v>0</v>
      </c>
      <c r="E110" s="22">
        <v>0</v>
      </c>
      <c r="F110" s="22">
        <v>0</v>
      </c>
      <c r="G110" s="22">
        <v>20</v>
      </c>
      <c r="H110" s="22">
        <f t="shared" si="25"/>
        <v>4</v>
      </c>
      <c r="I110" s="22">
        <v>0</v>
      </c>
      <c r="J110" s="22">
        <v>4</v>
      </c>
      <c r="K110" s="22">
        <v>0</v>
      </c>
      <c r="L110" s="22">
        <v>0</v>
      </c>
      <c r="M110" s="22">
        <v>23</v>
      </c>
      <c r="N110" s="22">
        <v>1</v>
      </c>
      <c r="O110" s="22">
        <v>0</v>
      </c>
      <c r="P110" s="22">
        <v>0</v>
      </c>
      <c r="Q110" s="22">
        <v>0</v>
      </c>
      <c r="R110" s="29">
        <v>0</v>
      </c>
    </row>
    <row r="111" spans="1:18" ht="12" customHeight="1">
      <c r="A111" s="13" t="s">
        <v>99</v>
      </c>
      <c r="B111" s="21">
        <f t="shared" si="24"/>
        <v>38</v>
      </c>
      <c r="C111" s="22">
        <v>22</v>
      </c>
      <c r="D111" s="22">
        <v>16</v>
      </c>
      <c r="E111" s="22">
        <v>0</v>
      </c>
      <c r="F111" s="22">
        <v>0</v>
      </c>
      <c r="G111" s="22">
        <v>14</v>
      </c>
      <c r="H111" s="22">
        <f t="shared" si="25"/>
        <v>24</v>
      </c>
      <c r="I111" s="22">
        <v>16</v>
      </c>
      <c r="J111" s="22">
        <v>8</v>
      </c>
      <c r="K111" s="22">
        <v>0</v>
      </c>
      <c r="L111" s="22">
        <v>0</v>
      </c>
      <c r="M111" s="22">
        <v>22</v>
      </c>
      <c r="N111" s="22">
        <v>0</v>
      </c>
      <c r="O111" s="22">
        <v>0</v>
      </c>
      <c r="P111" s="22">
        <v>0</v>
      </c>
      <c r="Q111" s="22">
        <v>0</v>
      </c>
      <c r="R111" s="29">
        <v>16</v>
      </c>
    </row>
    <row r="112" spans="1:18" ht="12" customHeight="1">
      <c r="A112" s="13" t="s">
        <v>100</v>
      </c>
      <c r="B112" s="21">
        <f t="shared" si="24"/>
        <v>1</v>
      </c>
      <c r="C112" s="22">
        <v>1</v>
      </c>
      <c r="D112" s="22">
        <v>0</v>
      </c>
      <c r="E112" s="22">
        <v>0</v>
      </c>
      <c r="F112" s="22">
        <v>0</v>
      </c>
      <c r="G112" s="22">
        <v>1</v>
      </c>
      <c r="H112" s="22">
        <f t="shared" si="25"/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1</v>
      </c>
      <c r="N112" s="22">
        <v>0</v>
      </c>
      <c r="O112" s="22">
        <v>0</v>
      </c>
      <c r="P112" s="22">
        <v>0</v>
      </c>
      <c r="Q112" s="22">
        <v>0</v>
      </c>
      <c r="R112" s="29">
        <v>0</v>
      </c>
    </row>
    <row r="113" spans="1:18" ht="12" customHeight="1">
      <c r="A113" s="14" t="s">
        <v>136</v>
      </c>
      <c r="B113" s="21">
        <f t="shared" si="24"/>
        <v>21</v>
      </c>
      <c r="C113" s="23">
        <v>3</v>
      </c>
      <c r="D113" s="23">
        <v>18</v>
      </c>
      <c r="E113" s="23">
        <v>0</v>
      </c>
      <c r="F113" s="23">
        <v>0</v>
      </c>
      <c r="G113" s="23">
        <v>2</v>
      </c>
      <c r="H113" s="22">
        <f t="shared" si="25"/>
        <v>19</v>
      </c>
      <c r="I113" s="23">
        <v>18</v>
      </c>
      <c r="J113" s="23">
        <v>1</v>
      </c>
      <c r="K113" s="23">
        <v>0</v>
      </c>
      <c r="L113" s="23">
        <v>0</v>
      </c>
      <c r="M113" s="23">
        <v>3</v>
      </c>
      <c r="N113" s="23">
        <v>0</v>
      </c>
      <c r="O113" s="23">
        <v>0</v>
      </c>
      <c r="P113" s="23">
        <v>0</v>
      </c>
      <c r="Q113" s="23">
        <v>0</v>
      </c>
      <c r="R113" s="30">
        <v>18</v>
      </c>
    </row>
    <row r="114" spans="1:18" ht="12" customHeight="1">
      <c r="A114" s="16" t="s">
        <v>101</v>
      </c>
      <c r="B114" s="24">
        <f>SUM(B103:B113)</f>
        <v>266</v>
      </c>
      <c r="C114" s="24">
        <f aca="true" t="shared" si="26" ref="C114:R114">SUM(C103:C113)</f>
        <v>181</v>
      </c>
      <c r="D114" s="24">
        <f t="shared" si="26"/>
        <v>76</v>
      </c>
      <c r="E114" s="24">
        <f t="shared" si="26"/>
        <v>0</v>
      </c>
      <c r="F114" s="24">
        <f t="shared" si="26"/>
        <v>9</v>
      </c>
      <c r="G114" s="24">
        <f t="shared" si="26"/>
        <v>165</v>
      </c>
      <c r="H114" s="24">
        <f t="shared" si="26"/>
        <v>101</v>
      </c>
      <c r="I114" s="24">
        <f t="shared" si="26"/>
        <v>47</v>
      </c>
      <c r="J114" s="24">
        <f t="shared" si="26"/>
        <v>54</v>
      </c>
      <c r="K114" s="24">
        <f t="shared" si="26"/>
        <v>0</v>
      </c>
      <c r="L114" s="24">
        <f t="shared" si="26"/>
        <v>0</v>
      </c>
      <c r="M114" s="25">
        <f t="shared" si="26"/>
        <v>186</v>
      </c>
      <c r="N114" s="24">
        <f t="shared" si="26"/>
        <v>8</v>
      </c>
      <c r="O114" s="24">
        <f t="shared" si="26"/>
        <v>4</v>
      </c>
      <c r="P114" s="24">
        <f t="shared" si="26"/>
        <v>0</v>
      </c>
      <c r="Q114" s="24">
        <f t="shared" si="26"/>
        <v>6</v>
      </c>
      <c r="R114" s="32">
        <f t="shared" si="26"/>
        <v>62</v>
      </c>
    </row>
    <row r="115" spans="1:18" ht="12" customHeight="1">
      <c r="A115" s="13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9"/>
    </row>
    <row r="116" spans="1:18" ht="12" customHeight="1">
      <c r="A116" s="13" t="s">
        <v>102</v>
      </c>
      <c r="B116" s="21">
        <f>C116+D116+E116+F116</f>
        <v>70</v>
      </c>
      <c r="C116" s="22">
        <v>63</v>
      </c>
      <c r="D116" s="22">
        <v>6</v>
      </c>
      <c r="E116" s="22">
        <v>0</v>
      </c>
      <c r="F116" s="22">
        <v>1</v>
      </c>
      <c r="G116" s="22">
        <v>57</v>
      </c>
      <c r="H116" s="22">
        <f>I116+J116+K116+L116</f>
        <v>13</v>
      </c>
      <c r="I116" s="22">
        <v>0</v>
      </c>
      <c r="J116" s="22">
        <v>13</v>
      </c>
      <c r="K116" s="22">
        <v>0</v>
      </c>
      <c r="L116" s="22">
        <v>0</v>
      </c>
      <c r="M116" s="22">
        <v>59</v>
      </c>
      <c r="N116" s="22">
        <v>5</v>
      </c>
      <c r="O116" s="22">
        <v>0</v>
      </c>
      <c r="P116" s="22">
        <v>0</v>
      </c>
      <c r="Q116" s="22">
        <v>0</v>
      </c>
      <c r="R116" s="29">
        <v>6</v>
      </c>
    </row>
    <row r="117" spans="1:18" ht="12" customHeight="1">
      <c r="A117" s="13" t="s">
        <v>103</v>
      </c>
      <c r="B117" s="21">
        <f>C117+D117+E117+F117</f>
        <v>8</v>
      </c>
      <c r="C117" s="22">
        <v>8</v>
      </c>
      <c r="D117" s="22">
        <v>0</v>
      </c>
      <c r="E117" s="22">
        <v>0</v>
      </c>
      <c r="F117" s="22">
        <v>0</v>
      </c>
      <c r="G117" s="22">
        <v>4</v>
      </c>
      <c r="H117" s="22">
        <f>I117+J117+K117+L117</f>
        <v>4</v>
      </c>
      <c r="I117" s="22">
        <v>0</v>
      </c>
      <c r="J117" s="22">
        <v>4</v>
      </c>
      <c r="K117" s="22">
        <v>0</v>
      </c>
      <c r="L117" s="22">
        <v>0</v>
      </c>
      <c r="M117" s="22">
        <v>6</v>
      </c>
      <c r="N117" s="22">
        <v>2</v>
      </c>
      <c r="O117" s="22">
        <v>0</v>
      </c>
      <c r="P117" s="22">
        <v>0</v>
      </c>
      <c r="Q117" s="22">
        <v>0</v>
      </c>
      <c r="R117" s="29">
        <v>0</v>
      </c>
    </row>
    <row r="118" spans="1:18" ht="12" customHeight="1">
      <c r="A118" s="13" t="s">
        <v>104</v>
      </c>
      <c r="B118" s="21">
        <f>C118+D118+E118+F118</f>
        <v>34</v>
      </c>
      <c r="C118" s="22">
        <v>32</v>
      </c>
      <c r="D118" s="22">
        <v>0</v>
      </c>
      <c r="E118" s="22">
        <v>0</v>
      </c>
      <c r="F118" s="22">
        <v>2</v>
      </c>
      <c r="G118" s="22">
        <v>30</v>
      </c>
      <c r="H118" s="22">
        <f>I118+J118+K118+L118</f>
        <v>4</v>
      </c>
      <c r="I118" s="22">
        <v>0</v>
      </c>
      <c r="J118" s="22">
        <v>4</v>
      </c>
      <c r="K118" s="22">
        <v>0</v>
      </c>
      <c r="L118" s="22">
        <v>0</v>
      </c>
      <c r="M118" s="22">
        <v>34</v>
      </c>
      <c r="N118" s="22">
        <v>0</v>
      </c>
      <c r="O118" s="22">
        <v>0</v>
      </c>
      <c r="P118" s="22">
        <v>0</v>
      </c>
      <c r="Q118" s="22">
        <v>0</v>
      </c>
      <c r="R118" s="29">
        <v>0</v>
      </c>
    </row>
    <row r="119" spans="1:18" ht="12" customHeight="1">
      <c r="A119" s="13" t="s">
        <v>105</v>
      </c>
      <c r="B119" s="21">
        <f>C119+D119+E119+F119</f>
        <v>44</v>
      </c>
      <c r="C119" s="22">
        <v>44</v>
      </c>
      <c r="D119" s="22">
        <v>0</v>
      </c>
      <c r="E119" s="22">
        <v>0</v>
      </c>
      <c r="F119" s="22">
        <v>0</v>
      </c>
      <c r="G119" s="22">
        <v>38</v>
      </c>
      <c r="H119" s="22">
        <f>I119+J119+K119+L119</f>
        <v>6</v>
      </c>
      <c r="I119" s="22">
        <v>0</v>
      </c>
      <c r="J119" s="22">
        <v>6</v>
      </c>
      <c r="K119" s="22">
        <v>0</v>
      </c>
      <c r="L119" s="22">
        <v>0</v>
      </c>
      <c r="M119" s="22">
        <v>41</v>
      </c>
      <c r="N119" s="22">
        <v>3</v>
      </c>
      <c r="O119" s="22">
        <v>0</v>
      </c>
      <c r="P119" s="22">
        <v>0</v>
      </c>
      <c r="Q119" s="22">
        <v>0</v>
      </c>
      <c r="R119" s="29">
        <v>0</v>
      </c>
    </row>
    <row r="120" spans="1:18" ht="12" customHeight="1">
      <c r="A120" s="14" t="s">
        <v>137</v>
      </c>
      <c r="B120" s="21">
        <f>C120+D120+E120+F120</f>
        <v>4</v>
      </c>
      <c r="C120" s="23">
        <v>4</v>
      </c>
      <c r="D120" s="23">
        <v>0</v>
      </c>
      <c r="E120" s="23">
        <v>0</v>
      </c>
      <c r="F120" s="23">
        <v>0</v>
      </c>
      <c r="G120" s="23">
        <v>1</v>
      </c>
      <c r="H120" s="22">
        <f>I120+J120+K120+L120</f>
        <v>3</v>
      </c>
      <c r="I120" s="23">
        <v>0</v>
      </c>
      <c r="J120" s="23">
        <v>3</v>
      </c>
      <c r="K120" s="23">
        <v>0</v>
      </c>
      <c r="L120" s="23">
        <v>0</v>
      </c>
      <c r="M120" s="23">
        <v>3</v>
      </c>
      <c r="N120" s="23">
        <v>1</v>
      </c>
      <c r="O120" s="23">
        <v>0</v>
      </c>
      <c r="P120" s="23">
        <v>0</v>
      </c>
      <c r="Q120" s="23">
        <v>0</v>
      </c>
      <c r="R120" s="30">
        <v>0</v>
      </c>
    </row>
    <row r="121" spans="1:18" ht="12" customHeight="1">
      <c r="A121" s="16" t="s">
        <v>138</v>
      </c>
      <c r="B121" s="24">
        <f>SUM(B116:B120)</f>
        <v>160</v>
      </c>
      <c r="C121" s="24">
        <f aca="true" t="shared" si="27" ref="C121:R121">SUM(C116:C120)</f>
        <v>151</v>
      </c>
      <c r="D121" s="24">
        <f t="shared" si="27"/>
        <v>6</v>
      </c>
      <c r="E121" s="24">
        <f t="shared" si="27"/>
        <v>0</v>
      </c>
      <c r="F121" s="24">
        <f t="shared" si="27"/>
        <v>3</v>
      </c>
      <c r="G121" s="24">
        <f t="shared" si="27"/>
        <v>130</v>
      </c>
      <c r="H121" s="24">
        <f t="shared" si="27"/>
        <v>30</v>
      </c>
      <c r="I121" s="24">
        <f t="shared" si="27"/>
        <v>0</v>
      </c>
      <c r="J121" s="24">
        <f t="shared" si="27"/>
        <v>30</v>
      </c>
      <c r="K121" s="24">
        <f t="shared" si="27"/>
        <v>0</v>
      </c>
      <c r="L121" s="24">
        <f t="shared" si="27"/>
        <v>0</v>
      </c>
      <c r="M121" s="25">
        <f t="shared" si="27"/>
        <v>143</v>
      </c>
      <c r="N121" s="24">
        <f t="shared" si="27"/>
        <v>11</v>
      </c>
      <c r="O121" s="24">
        <f t="shared" si="27"/>
        <v>0</v>
      </c>
      <c r="P121" s="24">
        <f t="shared" si="27"/>
        <v>0</v>
      </c>
      <c r="Q121" s="24">
        <f t="shared" si="27"/>
        <v>0</v>
      </c>
      <c r="R121" s="32">
        <f t="shared" si="27"/>
        <v>6</v>
      </c>
    </row>
    <row r="122" spans="1:18" ht="12" customHeight="1">
      <c r="A122" s="13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9"/>
    </row>
    <row r="123" spans="1:18" ht="12" customHeight="1">
      <c r="A123" s="13" t="s">
        <v>106</v>
      </c>
      <c r="B123" s="21">
        <f aca="true" t="shared" si="28" ref="B123:B130">C123+D123+E123+F123</f>
        <v>5</v>
      </c>
      <c r="C123" s="22">
        <v>5</v>
      </c>
      <c r="D123" s="22">
        <v>0</v>
      </c>
      <c r="E123" s="22">
        <v>0</v>
      </c>
      <c r="F123" s="22">
        <v>0</v>
      </c>
      <c r="G123" s="22">
        <v>2</v>
      </c>
      <c r="H123" s="22">
        <f aca="true" t="shared" si="29" ref="H123:H130">I123+J123+K123+L123</f>
        <v>3</v>
      </c>
      <c r="I123" s="22">
        <v>0</v>
      </c>
      <c r="J123" s="22">
        <v>3</v>
      </c>
      <c r="K123" s="22">
        <v>0</v>
      </c>
      <c r="L123" s="22">
        <v>0</v>
      </c>
      <c r="M123" s="22">
        <v>3</v>
      </c>
      <c r="N123" s="22">
        <v>2</v>
      </c>
      <c r="O123" s="22">
        <v>0</v>
      </c>
      <c r="P123" s="22">
        <v>0</v>
      </c>
      <c r="Q123" s="22">
        <v>0</v>
      </c>
      <c r="R123" s="29">
        <v>0</v>
      </c>
    </row>
    <row r="124" spans="1:18" ht="12" customHeight="1">
      <c r="A124" s="13" t="s">
        <v>107</v>
      </c>
      <c r="B124" s="21">
        <f t="shared" si="28"/>
        <v>19</v>
      </c>
      <c r="C124" s="22">
        <v>19</v>
      </c>
      <c r="D124" s="22">
        <v>0</v>
      </c>
      <c r="E124" s="22">
        <v>0</v>
      </c>
      <c r="F124" s="22">
        <v>0</v>
      </c>
      <c r="G124" s="22">
        <v>15</v>
      </c>
      <c r="H124" s="22">
        <f t="shared" si="29"/>
        <v>4</v>
      </c>
      <c r="I124" s="22">
        <v>0</v>
      </c>
      <c r="J124" s="22">
        <v>4</v>
      </c>
      <c r="K124" s="22">
        <v>0</v>
      </c>
      <c r="L124" s="22">
        <v>0</v>
      </c>
      <c r="M124" s="22">
        <v>16</v>
      </c>
      <c r="N124" s="22">
        <v>3</v>
      </c>
      <c r="O124" s="22">
        <v>0</v>
      </c>
      <c r="P124" s="22">
        <v>0</v>
      </c>
      <c r="Q124" s="22">
        <v>0</v>
      </c>
      <c r="R124" s="29">
        <v>0</v>
      </c>
    </row>
    <row r="125" spans="1:18" ht="12" customHeight="1">
      <c r="A125" s="13" t="s">
        <v>108</v>
      </c>
      <c r="B125" s="21">
        <f t="shared" si="28"/>
        <v>30</v>
      </c>
      <c r="C125" s="22">
        <v>24</v>
      </c>
      <c r="D125" s="22">
        <v>0</v>
      </c>
      <c r="E125" s="22">
        <v>0</v>
      </c>
      <c r="F125" s="22">
        <v>6</v>
      </c>
      <c r="G125" s="22">
        <v>22</v>
      </c>
      <c r="H125" s="22">
        <f t="shared" si="29"/>
        <v>8</v>
      </c>
      <c r="I125" s="22">
        <v>0</v>
      </c>
      <c r="J125" s="22">
        <v>8</v>
      </c>
      <c r="K125" s="22">
        <v>0</v>
      </c>
      <c r="L125" s="22">
        <v>0</v>
      </c>
      <c r="M125" s="22">
        <v>29</v>
      </c>
      <c r="N125" s="22">
        <v>1</v>
      </c>
      <c r="O125" s="22">
        <v>0</v>
      </c>
      <c r="P125" s="22">
        <v>0</v>
      </c>
      <c r="Q125" s="22">
        <v>0</v>
      </c>
      <c r="R125" s="29">
        <v>0</v>
      </c>
    </row>
    <row r="126" spans="1:18" ht="12" customHeight="1">
      <c r="A126" s="13" t="s">
        <v>109</v>
      </c>
      <c r="B126" s="21">
        <f t="shared" si="28"/>
        <v>11</v>
      </c>
      <c r="C126" s="22">
        <v>2</v>
      </c>
      <c r="D126" s="22">
        <v>9</v>
      </c>
      <c r="E126" s="22">
        <v>0</v>
      </c>
      <c r="F126" s="22">
        <v>0</v>
      </c>
      <c r="G126" s="22">
        <v>2</v>
      </c>
      <c r="H126" s="22">
        <f t="shared" si="29"/>
        <v>9</v>
      </c>
      <c r="I126" s="22">
        <v>9</v>
      </c>
      <c r="J126" s="22">
        <v>0</v>
      </c>
      <c r="K126" s="22">
        <v>0</v>
      </c>
      <c r="L126" s="22">
        <v>0</v>
      </c>
      <c r="M126" s="22">
        <v>2</v>
      </c>
      <c r="N126" s="22">
        <v>0</v>
      </c>
      <c r="O126" s="22">
        <v>0</v>
      </c>
      <c r="P126" s="22">
        <v>0</v>
      </c>
      <c r="Q126" s="22">
        <v>0</v>
      </c>
      <c r="R126" s="29">
        <v>9</v>
      </c>
    </row>
    <row r="127" spans="1:18" ht="12" customHeight="1">
      <c r="A127" s="13" t="s">
        <v>110</v>
      </c>
      <c r="B127" s="21">
        <f t="shared" si="28"/>
        <v>9</v>
      </c>
      <c r="C127" s="22">
        <v>9</v>
      </c>
      <c r="D127" s="22">
        <v>0</v>
      </c>
      <c r="E127" s="22">
        <v>0</v>
      </c>
      <c r="F127" s="22">
        <v>0</v>
      </c>
      <c r="G127" s="22">
        <v>8</v>
      </c>
      <c r="H127" s="22">
        <f t="shared" si="29"/>
        <v>1</v>
      </c>
      <c r="I127" s="22">
        <v>0</v>
      </c>
      <c r="J127" s="22">
        <v>1</v>
      </c>
      <c r="K127" s="22">
        <v>0</v>
      </c>
      <c r="L127" s="22">
        <v>0</v>
      </c>
      <c r="M127" s="22">
        <v>9</v>
      </c>
      <c r="N127" s="22">
        <v>0</v>
      </c>
      <c r="O127" s="22">
        <v>0</v>
      </c>
      <c r="P127" s="22">
        <v>0</v>
      </c>
      <c r="Q127" s="22">
        <v>0</v>
      </c>
      <c r="R127" s="29">
        <v>0</v>
      </c>
    </row>
    <row r="128" spans="1:18" ht="12" customHeight="1">
      <c r="A128" s="13" t="s">
        <v>111</v>
      </c>
      <c r="B128" s="21">
        <f t="shared" si="28"/>
        <v>6</v>
      </c>
      <c r="C128" s="22">
        <v>6</v>
      </c>
      <c r="D128" s="22">
        <v>0</v>
      </c>
      <c r="E128" s="22">
        <v>0</v>
      </c>
      <c r="F128" s="22">
        <v>0</v>
      </c>
      <c r="G128" s="22">
        <v>4</v>
      </c>
      <c r="H128" s="22">
        <f t="shared" si="29"/>
        <v>2</v>
      </c>
      <c r="I128" s="22">
        <v>0</v>
      </c>
      <c r="J128" s="22">
        <v>2</v>
      </c>
      <c r="K128" s="22">
        <v>0</v>
      </c>
      <c r="L128" s="22">
        <v>0</v>
      </c>
      <c r="M128" s="22">
        <v>5</v>
      </c>
      <c r="N128" s="22">
        <v>1</v>
      </c>
      <c r="O128" s="22">
        <v>0</v>
      </c>
      <c r="P128" s="22">
        <v>0</v>
      </c>
      <c r="Q128" s="22">
        <v>0</v>
      </c>
      <c r="R128" s="29">
        <v>0</v>
      </c>
    </row>
    <row r="129" spans="1:18" ht="12" customHeight="1">
      <c r="A129" s="13" t="s">
        <v>112</v>
      </c>
      <c r="B129" s="21">
        <f t="shared" si="28"/>
        <v>6</v>
      </c>
      <c r="C129" s="22">
        <v>6</v>
      </c>
      <c r="D129" s="22">
        <v>0</v>
      </c>
      <c r="E129" s="22">
        <v>0</v>
      </c>
      <c r="F129" s="22">
        <v>0</v>
      </c>
      <c r="G129" s="22">
        <v>5</v>
      </c>
      <c r="H129" s="22">
        <f t="shared" si="29"/>
        <v>1</v>
      </c>
      <c r="I129" s="22">
        <v>0</v>
      </c>
      <c r="J129" s="22">
        <v>1</v>
      </c>
      <c r="K129" s="22">
        <v>0</v>
      </c>
      <c r="L129" s="22">
        <v>0</v>
      </c>
      <c r="M129" s="22">
        <v>6</v>
      </c>
      <c r="N129" s="22">
        <v>0</v>
      </c>
      <c r="O129" s="22">
        <v>0</v>
      </c>
      <c r="P129" s="22">
        <v>0</v>
      </c>
      <c r="Q129" s="22">
        <v>0</v>
      </c>
      <c r="R129" s="29">
        <v>0</v>
      </c>
    </row>
    <row r="130" spans="1:18" ht="12" customHeight="1">
      <c r="A130" s="14" t="s">
        <v>113</v>
      </c>
      <c r="B130" s="21">
        <f t="shared" si="28"/>
        <v>1</v>
      </c>
      <c r="C130" s="23">
        <v>1</v>
      </c>
      <c r="D130" s="23">
        <v>0</v>
      </c>
      <c r="E130" s="23">
        <v>0</v>
      </c>
      <c r="F130" s="23">
        <v>0</v>
      </c>
      <c r="G130" s="23">
        <v>1</v>
      </c>
      <c r="H130" s="22">
        <f t="shared" si="29"/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</v>
      </c>
      <c r="N130" s="23">
        <v>0</v>
      </c>
      <c r="O130" s="23">
        <v>0</v>
      </c>
      <c r="P130" s="23">
        <v>0</v>
      </c>
      <c r="Q130" s="23">
        <v>0</v>
      </c>
      <c r="R130" s="30">
        <v>0</v>
      </c>
    </row>
    <row r="131" spans="1:18" ht="12" customHeight="1">
      <c r="A131" s="16" t="s">
        <v>114</v>
      </c>
      <c r="B131" s="24">
        <f>SUM(B123:B130)</f>
        <v>87</v>
      </c>
      <c r="C131" s="24">
        <f aca="true" t="shared" si="30" ref="C131:R131">SUM(C123:C130)</f>
        <v>72</v>
      </c>
      <c r="D131" s="24">
        <f t="shared" si="30"/>
        <v>9</v>
      </c>
      <c r="E131" s="24">
        <f t="shared" si="30"/>
        <v>0</v>
      </c>
      <c r="F131" s="24">
        <f t="shared" si="30"/>
        <v>6</v>
      </c>
      <c r="G131" s="24">
        <f t="shared" si="30"/>
        <v>59</v>
      </c>
      <c r="H131" s="24">
        <f t="shared" si="30"/>
        <v>28</v>
      </c>
      <c r="I131" s="24">
        <f t="shared" si="30"/>
        <v>9</v>
      </c>
      <c r="J131" s="24">
        <f t="shared" si="30"/>
        <v>19</v>
      </c>
      <c r="K131" s="24">
        <f t="shared" si="30"/>
        <v>0</v>
      </c>
      <c r="L131" s="24">
        <f t="shared" si="30"/>
        <v>0</v>
      </c>
      <c r="M131" s="25">
        <f t="shared" si="30"/>
        <v>71</v>
      </c>
      <c r="N131" s="24">
        <f t="shared" si="30"/>
        <v>7</v>
      </c>
      <c r="O131" s="24">
        <f t="shared" si="30"/>
        <v>0</v>
      </c>
      <c r="P131" s="24">
        <f t="shared" si="30"/>
        <v>0</v>
      </c>
      <c r="Q131" s="24">
        <f t="shared" si="30"/>
        <v>0</v>
      </c>
      <c r="R131" s="32">
        <f t="shared" si="30"/>
        <v>9</v>
      </c>
    </row>
    <row r="132" spans="1:18" ht="12" customHeight="1">
      <c r="A132" s="13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9"/>
    </row>
    <row r="133" spans="1:18" ht="12" customHeight="1">
      <c r="A133" s="13" t="s">
        <v>115</v>
      </c>
      <c r="B133" s="21">
        <f aca="true" t="shared" si="31" ref="B133:B138">C133+D133+E133+F133</f>
        <v>119</v>
      </c>
      <c r="C133" s="22">
        <v>94</v>
      </c>
      <c r="D133" s="22">
        <v>19</v>
      </c>
      <c r="E133" s="22">
        <v>1</v>
      </c>
      <c r="F133" s="22">
        <v>5</v>
      </c>
      <c r="G133" s="22">
        <v>104</v>
      </c>
      <c r="H133" s="22">
        <f aca="true" t="shared" si="32" ref="H133:H138">I133+J133+K133+L133</f>
        <v>15</v>
      </c>
      <c r="I133" s="22">
        <v>0</v>
      </c>
      <c r="J133" s="22">
        <v>15</v>
      </c>
      <c r="K133" s="22">
        <v>0</v>
      </c>
      <c r="L133" s="22">
        <v>0</v>
      </c>
      <c r="M133" s="22">
        <v>92</v>
      </c>
      <c r="N133" s="22">
        <v>8</v>
      </c>
      <c r="O133" s="22">
        <v>0</v>
      </c>
      <c r="P133" s="22">
        <v>0</v>
      </c>
      <c r="Q133" s="22">
        <v>0</v>
      </c>
      <c r="R133" s="29">
        <v>19</v>
      </c>
    </row>
    <row r="134" spans="1:18" ht="12" customHeight="1">
      <c r="A134" s="13" t="s">
        <v>5</v>
      </c>
      <c r="B134" s="21">
        <f t="shared" si="31"/>
        <v>42</v>
      </c>
      <c r="C134" s="22">
        <v>37</v>
      </c>
      <c r="D134" s="22">
        <v>4</v>
      </c>
      <c r="E134" s="22">
        <v>0</v>
      </c>
      <c r="F134" s="22">
        <v>1</v>
      </c>
      <c r="G134" s="22">
        <v>37</v>
      </c>
      <c r="H134" s="22">
        <f t="shared" si="32"/>
        <v>5</v>
      </c>
      <c r="I134" s="22">
        <v>0</v>
      </c>
      <c r="J134" s="22">
        <v>5</v>
      </c>
      <c r="K134" s="22">
        <v>0</v>
      </c>
      <c r="L134" s="22">
        <v>0</v>
      </c>
      <c r="M134" s="22">
        <v>30</v>
      </c>
      <c r="N134" s="22">
        <v>8</v>
      </c>
      <c r="O134" s="22">
        <v>0</v>
      </c>
      <c r="P134" s="22">
        <v>0</v>
      </c>
      <c r="Q134" s="22">
        <v>0</v>
      </c>
      <c r="R134" s="29">
        <v>4</v>
      </c>
    </row>
    <row r="135" spans="1:18" ht="12" customHeight="1">
      <c r="A135" s="13" t="s">
        <v>116</v>
      </c>
      <c r="B135" s="21">
        <f t="shared" si="31"/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f t="shared" si="32"/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9">
        <v>0</v>
      </c>
    </row>
    <row r="136" spans="1:18" ht="12" customHeight="1">
      <c r="A136" s="13" t="s">
        <v>117</v>
      </c>
      <c r="B136" s="21">
        <f t="shared" si="31"/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f t="shared" si="32"/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9">
        <v>0</v>
      </c>
    </row>
    <row r="137" spans="1:18" ht="12" customHeight="1">
      <c r="A137" s="13" t="s">
        <v>118</v>
      </c>
      <c r="B137" s="21">
        <f t="shared" si="31"/>
        <v>46</v>
      </c>
      <c r="C137" s="22">
        <v>42</v>
      </c>
      <c r="D137" s="22">
        <v>4</v>
      </c>
      <c r="E137" s="22">
        <v>0</v>
      </c>
      <c r="F137" s="22">
        <v>0</v>
      </c>
      <c r="G137" s="22">
        <v>39</v>
      </c>
      <c r="H137" s="22">
        <f t="shared" si="32"/>
        <v>7</v>
      </c>
      <c r="I137" s="22">
        <v>0</v>
      </c>
      <c r="J137" s="22">
        <v>7</v>
      </c>
      <c r="K137" s="22">
        <v>0</v>
      </c>
      <c r="L137" s="22">
        <v>0</v>
      </c>
      <c r="M137" s="22">
        <v>36</v>
      </c>
      <c r="N137" s="22">
        <v>6</v>
      </c>
      <c r="O137" s="22">
        <v>4</v>
      </c>
      <c r="P137" s="22">
        <v>0</v>
      </c>
      <c r="Q137" s="22">
        <v>0</v>
      </c>
      <c r="R137" s="29">
        <v>0</v>
      </c>
    </row>
    <row r="138" spans="1:18" ht="12" customHeight="1">
      <c r="A138" s="14" t="s">
        <v>139</v>
      </c>
      <c r="B138" s="21">
        <f t="shared" si="31"/>
        <v>4</v>
      </c>
      <c r="C138" s="23">
        <v>4</v>
      </c>
      <c r="D138" s="23">
        <v>0</v>
      </c>
      <c r="E138" s="23">
        <v>0</v>
      </c>
      <c r="F138" s="23">
        <v>0</v>
      </c>
      <c r="G138" s="23">
        <v>2</v>
      </c>
      <c r="H138" s="22">
        <f t="shared" si="32"/>
        <v>2</v>
      </c>
      <c r="I138" s="23">
        <v>0</v>
      </c>
      <c r="J138" s="23">
        <v>2</v>
      </c>
      <c r="K138" s="23">
        <v>0</v>
      </c>
      <c r="L138" s="23">
        <v>0</v>
      </c>
      <c r="M138" s="23">
        <v>3</v>
      </c>
      <c r="N138" s="23">
        <v>1</v>
      </c>
      <c r="O138" s="23">
        <v>0</v>
      </c>
      <c r="P138" s="23">
        <v>0</v>
      </c>
      <c r="Q138" s="23">
        <v>0</v>
      </c>
      <c r="R138" s="30">
        <v>0</v>
      </c>
    </row>
    <row r="139" spans="1:18" ht="12" customHeight="1">
      <c r="A139" s="16" t="s">
        <v>119</v>
      </c>
      <c r="B139" s="24">
        <f>SUM(B133:B138)</f>
        <v>211</v>
      </c>
      <c r="C139" s="24">
        <f aca="true" t="shared" si="33" ref="C139:R139">SUM(C133:C138)</f>
        <v>177</v>
      </c>
      <c r="D139" s="24">
        <f t="shared" si="33"/>
        <v>27</v>
      </c>
      <c r="E139" s="24">
        <f t="shared" si="33"/>
        <v>1</v>
      </c>
      <c r="F139" s="24">
        <f t="shared" si="33"/>
        <v>6</v>
      </c>
      <c r="G139" s="24">
        <f t="shared" si="33"/>
        <v>182</v>
      </c>
      <c r="H139" s="24">
        <f t="shared" si="33"/>
        <v>29</v>
      </c>
      <c r="I139" s="24">
        <f t="shared" si="33"/>
        <v>0</v>
      </c>
      <c r="J139" s="24">
        <f t="shared" si="33"/>
        <v>29</v>
      </c>
      <c r="K139" s="24">
        <f t="shared" si="33"/>
        <v>0</v>
      </c>
      <c r="L139" s="24">
        <f t="shared" si="33"/>
        <v>0</v>
      </c>
      <c r="M139" s="25">
        <f t="shared" si="33"/>
        <v>161</v>
      </c>
      <c r="N139" s="24">
        <f t="shared" si="33"/>
        <v>23</v>
      </c>
      <c r="O139" s="24">
        <f t="shared" si="33"/>
        <v>4</v>
      </c>
      <c r="P139" s="24">
        <f t="shared" si="33"/>
        <v>0</v>
      </c>
      <c r="Q139" s="24">
        <f t="shared" si="33"/>
        <v>0</v>
      </c>
      <c r="R139" s="32">
        <f t="shared" si="33"/>
        <v>23</v>
      </c>
    </row>
    <row r="140" spans="1:18" ht="12" customHeight="1">
      <c r="A140" s="13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9"/>
    </row>
    <row r="141" spans="1:18" ht="12" customHeight="1">
      <c r="A141" s="17" t="s">
        <v>120</v>
      </c>
      <c r="B141" s="21">
        <f>+B26+B31+B35+B39+B45+B55+B64+B69+B76+B85+B94+B98+B101+B114+B121+B131+B139</f>
        <v>4519</v>
      </c>
      <c r="C141" s="21">
        <f aca="true" t="shared" si="34" ref="C141:R141">+C26+C31+C35+C39+C45+C55+C64+C69+C76+C85+C94+C98+C101+C114+C121+C131+C139</f>
        <v>2648</v>
      </c>
      <c r="D141" s="21">
        <f t="shared" si="34"/>
        <v>1438</v>
      </c>
      <c r="E141" s="21">
        <f t="shared" si="34"/>
        <v>12</v>
      </c>
      <c r="F141" s="21">
        <f t="shared" si="34"/>
        <v>421</v>
      </c>
      <c r="G141" s="21">
        <f t="shared" si="34"/>
        <v>2999</v>
      </c>
      <c r="H141" s="21">
        <f t="shared" si="34"/>
        <v>1520</v>
      </c>
      <c r="I141" s="21">
        <f t="shared" si="34"/>
        <v>194</v>
      </c>
      <c r="J141" s="21">
        <f t="shared" si="34"/>
        <v>1326</v>
      </c>
      <c r="K141" s="21">
        <f t="shared" si="34"/>
        <v>0</v>
      </c>
      <c r="L141" s="21">
        <f t="shared" si="34"/>
        <v>0</v>
      </c>
      <c r="M141" s="22">
        <f t="shared" si="34"/>
        <v>2561</v>
      </c>
      <c r="N141" s="21">
        <f t="shared" si="34"/>
        <v>504</v>
      </c>
      <c r="O141" s="21">
        <f t="shared" si="34"/>
        <v>111</v>
      </c>
      <c r="P141" s="21">
        <f t="shared" si="34"/>
        <v>77</v>
      </c>
      <c r="Q141" s="21">
        <f t="shared" si="34"/>
        <v>128</v>
      </c>
      <c r="R141" s="33">
        <f t="shared" si="34"/>
        <v>1138</v>
      </c>
    </row>
    <row r="142" spans="1:18" ht="12" customHeight="1">
      <c r="A142" s="17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9"/>
    </row>
    <row r="143" spans="1:18" ht="12" customHeight="1" thickBot="1">
      <c r="A143" s="8" t="s">
        <v>121</v>
      </c>
      <c r="B143" s="26">
        <f>+B20+B141</f>
        <v>16606</v>
      </c>
      <c r="C143" s="26">
        <f aca="true" t="shared" si="35" ref="C143:R143">+C20+C141</f>
        <v>7770</v>
      </c>
      <c r="D143" s="26">
        <f t="shared" si="35"/>
        <v>6485</v>
      </c>
      <c r="E143" s="26">
        <f t="shared" si="35"/>
        <v>121</v>
      </c>
      <c r="F143" s="26">
        <f t="shared" si="35"/>
        <v>2230</v>
      </c>
      <c r="G143" s="26">
        <f t="shared" si="35"/>
        <v>11264</v>
      </c>
      <c r="H143" s="26">
        <f>+H20+H141</f>
        <v>5342</v>
      </c>
      <c r="I143" s="26">
        <f t="shared" si="35"/>
        <v>291</v>
      </c>
      <c r="J143" s="26">
        <f t="shared" si="35"/>
        <v>5022</v>
      </c>
      <c r="K143" s="26">
        <f t="shared" si="35"/>
        <v>0</v>
      </c>
      <c r="L143" s="26">
        <f t="shared" si="35"/>
        <v>29</v>
      </c>
      <c r="M143" s="34">
        <f t="shared" si="35"/>
        <v>7448</v>
      </c>
      <c r="N143" s="26">
        <f t="shared" si="35"/>
        <v>1776</v>
      </c>
      <c r="O143" s="26">
        <f t="shared" si="35"/>
        <v>531</v>
      </c>
      <c r="P143" s="26">
        <f t="shared" si="35"/>
        <v>374</v>
      </c>
      <c r="Q143" s="26">
        <f t="shared" si="35"/>
        <v>500</v>
      </c>
      <c r="R143" s="35">
        <f t="shared" si="35"/>
        <v>5977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7" customWidth="1"/>
    <col min="17" max="16384" width="8.625" style="1" customWidth="1"/>
  </cols>
  <sheetData>
    <row r="1" spans="1:9" ht="18" customHeight="1">
      <c r="A1" s="1" t="s">
        <v>143</v>
      </c>
      <c r="E1" s="48" t="s">
        <v>144</v>
      </c>
      <c r="I1" s="47" t="s">
        <v>145</v>
      </c>
    </row>
    <row r="2" ht="15" customHeight="1" thickBot="1">
      <c r="Q2" s="49"/>
    </row>
    <row r="3" spans="1:17" s="4" customFormat="1" ht="15" customHeight="1">
      <c r="A3" s="50"/>
      <c r="B3" s="51"/>
      <c r="C3" s="3"/>
      <c r="D3" s="39" t="s">
        <v>146</v>
      </c>
      <c r="E3" s="40"/>
      <c r="F3" s="40"/>
      <c r="G3" s="41"/>
      <c r="H3" s="39" t="s">
        <v>147</v>
      </c>
      <c r="I3" s="40"/>
      <c r="J3" s="40"/>
      <c r="K3" s="41"/>
      <c r="L3" s="52" t="s">
        <v>148</v>
      </c>
      <c r="M3" s="40" t="s">
        <v>149</v>
      </c>
      <c r="N3" s="40"/>
      <c r="O3" s="40"/>
      <c r="P3" s="40"/>
      <c r="Q3" s="42"/>
    </row>
    <row r="4" spans="1:17" s="4" customFormat="1" ht="15" customHeight="1" thickBot="1">
      <c r="A4" s="53"/>
      <c r="B4" s="54"/>
      <c r="C4" s="9" t="s">
        <v>150</v>
      </c>
      <c r="D4" s="10" t="s">
        <v>151</v>
      </c>
      <c r="E4" s="10" t="s">
        <v>152</v>
      </c>
      <c r="F4" s="10" t="s">
        <v>153</v>
      </c>
      <c r="G4" s="10" t="s">
        <v>154</v>
      </c>
      <c r="H4" s="10" t="s">
        <v>155</v>
      </c>
      <c r="I4" s="11" t="s">
        <v>156</v>
      </c>
      <c r="J4" s="11" t="s">
        <v>157</v>
      </c>
      <c r="K4" s="55" t="s">
        <v>158</v>
      </c>
      <c r="L4" s="10" t="s">
        <v>159</v>
      </c>
      <c r="M4" s="56" t="s">
        <v>160</v>
      </c>
      <c r="N4" s="11" t="s">
        <v>161</v>
      </c>
      <c r="O4" s="11" t="s">
        <v>162</v>
      </c>
      <c r="P4" s="11" t="s">
        <v>163</v>
      </c>
      <c r="Q4" s="57" t="s">
        <v>164</v>
      </c>
    </row>
    <row r="5" spans="1:17" ht="15" customHeight="1">
      <c r="A5" s="58" t="s">
        <v>165</v>
      </c>
      <c r="B5" s="59" t="s">
        <v>166</v>
      </c>
      <c r="C5" s="19">
        <f>+D5+H5</f>
        <v>7770</v>
      </c>
      <c r="D5" s="60">
        <f>SUM(E5:G5)</f>
        <v>1</v>
      </c>
      <c r="E5" s="60">
        <v>0</v>
      </c>
      <c r="F5" s="60">
        <v>1</v>
      </c>
      <c r="G5" s="60">
        <v>0</v>
      </c>
      <c r="H5" s="60">
        <f>SUM(I5:K5)</f>
        <v>7769</v>
      </c>
      <c r="I5" s="60">
        <v>10</v>
      </c>
      <c r="J5" s="60">
        <v>4</v>
      </c>
      <c r="K5" s="60">
        <v>7755</v>
      </c>
      <c r="L5" s="60">
        <v>5039</v>
      </c>
      <c r="M5" s="60">
        <f>SUM(N5:Q5)</f>
        <v>2731</v>
      </c>
      <c r="N5" s="60">
        <v>0</v>
      </c>
      <c r="O5" s="60">
        <v>2731</v>
      </c>
      <c r="P5" s="60">
        <v>0</v>
      </c>
      <c r="Q5" s="28">
        <v>0</v>
      </c>
    </row>
    <row r="6" spans="1:17" ht="15" customHeight="1">
      <c r="A6" s="61"/>
      <c r="B6" s="62" t="s">
        <v>167</v>
      </c>
      <c r="C6" s="21">
        <f>+D6+H6</f>
        <v>6485</v>
      </c>
      <c r="D6" s="63">
        <f>SUM(E6:G6)</f>
        <v>342</v>
      </c>
      <c r="E6" s="63">
        <v>6</v>
      </c>
      <c r="F6" s="63">
        <v>45</v>
      </c>
      <c r="G6" s="63">
        <v>291</v>
      </c>
      <c r="H6" s="63">
        <f>SUM(I6:K6)</f>
        <v>6143</v>
      </c>
      <c r="I6" s="63">
        <v>651</v>
      </c>
      <c r="J6" s="63">
        <v>14</v>
      </c>
      <c r="K6" s="63">
        <v>5478</v>
      </c>
      <c r="L6" s="63">
        <v>5461</v>
      </c>
      <c r="M6" s="63">
        <f>SUM(N6:Q6)</f>
        <v>1024</v>
      </c>
      <c r="N6" s="63">
        <v>291</v>
      </c>
      <c r="O6" s="63">
        <v>716</v>
      </c>
      <c r="P6" s="63">
        <v>0</v>
      </c>
      <c r="Q6" s="29">
        <v>17</v>
      </c>
    </row>
    <row r="7" spans="1:17" ht="15" customHeight="1">
      <c r="A7" s="61"/>
      <c r="B7" s="62" t="s">
        <v>168</v>
      </c>
      <c r="C7" s="21">
        <f>+D7+H7</f>
        <v>121</v>
      </c>
      <c r="D7" s="63">
        <f>SUM(E7:G7)</f>
        <v>11</v>
      </c>
      <c r="E7" s="63">
        <v>9</v>
      </c>
      <c r="F7" s="63">
        <v>2</v>
      </c>
      <c r="G7" s="63">
        <v>0</v>
      </c>
      <c r="H7" s="63">
        <f>SUM(I7:K7)</f>
        <v>110</v>
      </c>
      <c r="I7" s="63">
        <v>78</v>
      </c>
      <c r="J7" s="63">
        <v>31</v>
      </c>
      <c r="K7" s="63">
        <v>1</v>
      </c>
      <c r="L7" s="63">
        <v>105</v>
      </c>
      <c r="M7" s="63">
        <f>SUM(N7:Q7)</f>
        <v>16</v>
      </c>
      <c r="N7" s="63">
        <v>0</v>
      </c>
      <c r="O7" s="63">
        <v>5</v>
      </c>
      <c r="P7" s="63">
        <v>0</v>
      </c>
      <c r="Q7" s="29">
        <v>11</v>
      </c>
    </row>
    <row r="8" spans="1:17" ht="15" customHeight="1">
      <c r="A8" s="61"/>
      <c r="B8" s="64" t="s">
        <v>169</v>
      </c>
      <c r="C8" s="65">
        <f>+D8+H8</f>
        <v>2230</v>
      </c>
      <c r="D8" s="66">
        <f>SUM(E8:G8)</f>
        <v>6</v>
      </c>
      <c r="E8" s="66">
        <v>0</v>
      </c>
      <c r="F8" s="66">
        <v>4</v>
      </c>
      <c r="G8" s="66">
        <v>2</v>
      </c>
      <c r="H8" s="66">
        <f>SUM(I8:K8)</f>
        <v>2224</v>
      </c>
      <c r="I8" s="66">
        <v>2144</v>
      </c>
      <c r="J8" s="66">
        <v>7</v>
      </c>
      <c r="K8" s="66">
        <v>73</v>
      </c>
      <c r="L8" s="66">
        <v>659</v>
      </c>
      <c r="M8" s="66">
        <f>SUM(N8:Q8)</f>
        <v>1571</v>
      </c>
      <c r="N8" s="66">
        <v>0</v>
      </c>
      <c r="O8" s="66">
        <v>1570</v>
      </c>
      <c r="P8" s="66">
        <v>0</v>
      </c>
      <c r="Q8" s="30">
        <v>1</v>
      </c>
    </row>
    <row r="9" spans="1:17" ht="15" customHeight="1">
      <c r="A9" s="67"/>
      <c r="B9" s="68" t="s">
        <v>150</v>
      </c>
      <c r="C9" s="69">
        <f>SUM(C5:C8)</f>
        <v>16606</v>
      </c>
      <c r="D9" s="69">
        <f aca="true" t="shared" si="0" ref="D9:P9">SUM(D5:D8)</f>
        <v>360</v>
      </c>
      <c r="E9" s="69">
        <f t="shared" si="0"/>
        <v>15</v>
      </c>
      <c r="F9" s="69">
        <f t="shared" si="0"/>
        <v>52</v>
      </c>
      <c r="G9" s="69">
        <f t="shared" si="0"/>
        <v>293</v>
      </c>
      <c r="H9" s="69">
        <f t="shared" si="0"/>
        <v>16246</v>
      </c>
      <c r="I9" s="69">
        <f t="shared" si="0"/>
        <v>2883</v>
      </c>
      <c r="J9" s="69">
        <f t="shared" si="0"/>
        <v>56</v>
      </c>
      <c r="K9" s="69">
        <f t="shared" si="0"/>
        <v>13307</v>
      </c>
      <c r="L9" s="69">
        <f t="shared" si="0"/>
        <v>11264</v>
      </c>
      <c r="M9" s="69">
        <f t="shared" si="0"/>
        <v>5342</v>
      </c>
      <c r="N9" s="69">
        <f t="shared" si="0"/>
        <v>291</v>
      </c>
      <c r="O9" s="69">
        <f t="shared" si="0"/>
        <v>5022</v>
      </c>
      <c r="P9" s="69">
        <f t="shared" si="0"/>
        <v>0</v>
      </c>
      <c r="Q9" s="70">
        <f>SUM(Q5:Q8)</f>
        <v>29</v>
      </c>
    </row>
    <row r="10" spans="1:17" ht="15" customHeight="1">
      <c r="A10" s="71" t="s">
        <v>170</v>
      </c>
      <c r="B10" s="59" t="s">
        <v>166</v>
      </c>
      <c r="C10" s="19">
        <f>+D10+H10</f>
        <v>1133093</v>
      </c>
      <c r="D10" s="60">
        <f>SUM(E10:G10)</f>
        <v>80</v>
      </c>
      <c r="E10" s="60">
        <v>0</v>
      </c>
      <c r="F10" s="60">
        <v>80</v>
      </c>
      <c r="G10" s="60">
        <v>0</v>
      </c>
      <c r="H10" s="60">
        <f>SUM(I10:K10)</f>
        <v>1133013</v>
      </c>
      <c r="I10" s="60">
        <v>1159</v>
      </c>
      <c r="J10" s="60">
        <v>957</v>
      </c>
      <c r="K10" s="60">
        <v>1130897</v>
      </c>
      <c r="L10" s="60">
        <v>732984</v>
      </c>
      <c r="M10" s="60">
        <f>SUM(N10:Q10)</f>
        <v>400109</v>
      </c>
      <c r="N10" s="60">
        <v>0</v>
      </c>
      <c r="O10" s="60">
        <v>400109</v>
      </c>
      <c r="P10" s="60">
        <v>0</v>
      </c>
      <c r="Q10" s="28">
        <v>0</v>
      </c>
    </row>
    <row r="11" spans="1:17" ht="15" customHeight="1">
      <c r="A11" s="72"/>
      <c r="B11" s="62" t="s">
        <v>167</v>
      </c>
      <c r="C11" s="21">
        <f>+D11+H11</f>
        <v>370356</v>
      </c>
      <c r="D11" s="63">
        <f>SUM(E11:G11)</f>
        <v>23374</v>
      </c>
      <c r="E11" s="63">
        <v>431</v>
      </c>
      <c r="F11" s="63">
        <v>2707</v>
      </c>
      <c r="G11" s="63">
        <v>20236</v>
      </c>
      <c r="H11" s="63">
        <f>SUM(I11:K11)</f>
        <v>346982</v>
      </c>
      <c r="I11" s="63">
        <v>36368</v>
      </c>
      <c r="J11" s="63">
        <v>2132</v>
      </c>
      <c r="K11" s="63">
        <v>308482</v>
      </c>
      <c r="L11" s="63">
        <v>300711</v>
      </c>
      <c r="M11" s="63">
        <f>SUM(N11:Q11)</f>
        <v>69645</v>
      </c>
      <c r="N11" s="63">
        <v>20236</v>
      </c>
      <c r="O11" s="63">
        <v>47362</v>
      </c>
      <c r="P11" s="63">
        <v>0</v>
      </c>
      <c r="Q11" s="29">
        <v>2047</v>
      </c>
    </row>
    <row r="12" spans="1:17" ht="15" customHeight="1">
      <c r="A12" s="72"/>
      <c r="B12" s="62" t="s">
        <v>168</v>
      </c>
      <c r="C12" s="21">
        <f>+D12+H12</f>
        <v>8024</v>
      </c>
      <c r="D12" s="63">
        <f>SUM(E12:G12)</f>
        <v>814</v>
      </c>
      <c r="E12" s="63">
        <v>701</v>
      </c>
      <c r="F12" s="63">
        <v>113</v>
      </c>
      <c r="G12" s="63">
        <v>0</v>
      </c>
      <c r="H12" s="63">
        <f>SUM(I12:K12)</f>
        <v>7210</v>
      </c>
      <c r="I12" s="63">
        <v>6025</v>
      </c>
      <c r="J12" s="63">
        <v>1054</v>
      </c>
      <c r="K12" s="63">
        <v>131</v>
      </c>
      <c r="L12" s="63">
        <v>6576</v>
      </c>
      <c r="M12" s="63">
        <f>SUM(N12:Q12)</f>
        <v>1448</v>
      </c>
      <c r="N12" s="63">
        <v>0</v>
      </c>
      <c r="O12" s="63">
        <v>634</v>
      </c>
      <c r="P12" s="63">
        <v>0</v>
      </c>
      <c r="Q12" s="29">
        <v>814</v>
      </c>
    </row>
    <row r="13" spans="1:17" ht="15" customHeight="1">
      <c r="A13" s="72"/>
      <c r="B13" s="64" t="s">
        <v>169</v>
      </c>
      <c r="C13" s="65">
        <f>+D13+H13</f>
        <v>256202</v>
      </c>
      <c r="D13" s="66">
        <f>SUM(E13:G13)</f>
        <v>750</v>
      </c>
      <c r="E13" s="66">
        <v>0</v>
      </c>
      <c r="F13" s="66">
        <v>513</v>
      </c>
      <c r="G13" s="66">
        <v>237</v>
      </c>
      <c r="H13" s="66">
        <f>SUM(I13:K13)</f>
        <v>255452</v>
      </c>
      <c r="I13" s="66">
        <v>247319</v>
      </c>
      <c r="J13" s="66">
        <v>950</v>
      </c>
      <c r="K13" s="66">
        <v>7183</v>
      </c>
      <c r="L13" s="66">
        <v>71712</v>
      </c>
      <c r="M13" s="66">
        <f>SUM(N13:Q13)</f>
        <v>184490</v>
      </c>
      <c r="N13" s="66">
        <v>0</v>
      </c>
      <c r="O13" s="66">
        <v>184365</v>
      </c>
      <c r="P13" s="66">
        <v>0</v>
      </c>
      <c r="Q13" s="30">
        <v>125</v>
      </c>
    </row>
    <row r="14" spans="1:17" ht="15" customHeight="1" thickBot="1">
      <c r="A14" s="73" t="s">
        <v>171</v>
      </c>
      <c r="B14" s="27" t="s">
        <v>150</v>
      </c>
      <c r="C14" s="74">
        <f aca="true" t="shared" si="1" ref="C14:Q14">SUM(C10:C13)</f>
        <v>1767675</v>
      </c>
      <c r="D14" s="74">
        <f t="shared" si="1"/>
        <v>25018</v>
      </c>
      <c r="E14" s="74">
        <f t="shared" si="1"/>
        <v>1132</v>
      </c>
      <c r="F14" s="74">
        <f t="shared" si="1"/>
        <v>3413</v>
      </c>
      <c r="G14" s="74">
        <f t="shared" si="1"/>
        <v>20473</v>
      </c>
      <c r="H14" s="74">
        <f t="shared" si="1"/>
        <v>1742657</v>
      </c>
      <c r="I14" s="74">
        <f t="shared" si="1"/>
        <v>290871</v>
      </c>
      <c r="J14" s="74">
        <f t="shared" si="1"/>
        <v>5093</v>
      </c>
      <c r="K14" s="74">
        <f t="shared" si="1"/>
        <v>1446693</v>
      </c>
      <c r="L14" s="74">
        <f t="shared" si="1"/>
        <v>1111983</v>
      </c>
      <c r="M14" s="74">
        <f t="shared" si="1"/>
        <v>655692</v>
      </c>
      <c r="N14" s="74">
        <f t="shared" si="1"/>
        <v>20236</v>
      </c>
      <c r="O14" s="74">
        <f t="shared" si="1"/>
        <v>632470</v>
      </c>
      <c r="P14" s="74">
        <f t="shared" si="1"/>
        <v>0</v>
      </c>
      <c r="Q14" s="75">
        <f t="shared" si="1"/>
        <v>2986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7" customWidth="1"/>
    <col min="14" max="16384" width="10.625" style="1" customWidth="1"/>
  </cols>
  <sheetData>
    <row r="1" spans="1:8" ht="18" customHeight="1">
      <c r="A1" s="1" t="s">
        <v>172</v>
      </c>
      <c r="E1" s="48" t="s">
        <v>173</v>
      </c>
      <c r="H1" s="47" t="s">
        <v>145</v>
      </c>
    </row>
    <row r="2" ht="15" customHeight="1" thickBot="1">
      <c r="N2" s="49"/>
    </row>
    <row r="3" spans="1:14" s="4" customFormat="1" ht="15" customHeight="1">
      <c r="A3" s="50"/>
      <c r="B3" s="51"/>
      <c r="C3" s="39" t="s">
        <v>174</v>
      </c>
      <c r="D3" s="40"/>
      <c r="E3" s="40"/>
      <c r="F3" s="41"/>
      <c r="G3" s="39" t="s">
        <v>175</v>
      </c>
      <c r="H3" s="40"/>
      <c r="I3" s="40"/>
      <c r="J3" s="41"/>
      <c r="K3" s="39" t="s">
        <v>176</v>
      </c>
      <c r="L3" s="40"/>
      <c r="M3" s="40"/>
      <c r="N3" s="42"/>
    </row>
    <row r="4" spans="1:14" s="4" customFormat="1" ht="15" customHeight="1" thickBot="1">
      <c r="A4" s="53"/>
      <c r="B4" s="54"/>
      <c r="C4" s="10" t="s">
        <v>160</v>
      </c>
      <c r="D4" s="10" t="s">
        <v>177</v>
      </c>
      <c r="E4" s="10" t="s">
        <v>178</v>
      </c>
      <c r="F4" s="10" t="s">
        <v>179</v>
      </c>
      <c r="G4" s="10" t="s">
        <v>160</v>
      </c>
      <c r="H4" s="10" t="s">
        <v>177</v>
      </c>
      <c r="I4" s="10" t="s">
        <v>178</v>
      </c>
      <c r="J4" s="10" t="s">
        <v>179</v>
      </c>
      <c r="K4" s="10" t="s">
        <v>160</v>
      </c>
      <c r="L4" s="10" t="s">
        <v>177</v>
      </c>
      <c r="M4" s="10" t="s">
        <v>178</v>
      </c>
      <c r="N4" s="57" t="s">
        <v>179</v>
      </c>
    </row>
    <row r="5" spans="1:14" ht="15" customHeight="1">
      <c r="A5" s="58" t="s">
        <v>165</v>
      </c>
      <c r="B5" s="59" t="s">
        <v>166</v>
      </c>
      <c r="C5" s="60">
        <f>SUM(D5:F5)</f>
        <v>7770</v>
      </c>
      <c r="D5" s="60">
        <f aca="true" t="shared" si="0" ref="D5:F8">+H5+L5</f>
        <v>7770</v>
      </c>
      <c r="E5" s="60">
        <f t="shared" si="0"/>
        <v>0</v>
      </c>
      <c r="F5" s="60">
        <f t="shared" si="0"/>
        <v>0</v>
      </c>
      <c r="G5" s="60">
        <f>SUM(H5:J5)</f>
        <v>6084</v>
      </c>
      <c r="H5" s="60">
        <v>6084</v>
      </c>
      <c r="I5" s="60">
        <v>0</v>
      </c>
      <c r="J5" s="60">
        <v>0</v>
      </c>
      <c r="K5" s="60">
        <f>SUM(L5:N5)</f>
        <v>1686</v>
      </c>
      <c r="L5" s="60">
        <v>1686</v>
      </c>
      <c r="M5" s="60">
        <v>0</v>
      </c>
      <c r="N5" s="28">
        <v>0</v>
      </c>
    </row>
    <row r="6" spans="1:14" ht="15" customHeight="1">
      <c r="A6" s="61"/>
      <c r="B6" s="62" t="s">
        <v>167</v>
      </c>
      <c r="C6" s="63">
        <f>SUM(D6:F6)</f>
        <v>6485</v>
      </c>
      <c r="D6" s="63">
        <f t="shared" si="0"/>
        <v>40</v>
      </c>
      <c r="E6" s="63">
        <f t="shared" si="0"/>
        <v>893</v>
      </c>
      <c r="F6" s="63">
        <f t="shared" si="0"/>
        <v>5552</v>
      </c>
      <c r="G6" s="63">
        <f>SUM(H6:J6)</f>
        <v>1055</v>
      </c>
      <c r="H6" s="63">
        <v>36</v>
      </c>
      <c r="I6" s="63">
        <v>519</v>
      </c>
      <c r="J6" s="63">
        <v>500</v>
      </c>
      <c r="K6" s="63">
        <f>SUM(L6:N6)</f>
        <v>5430</v>
      </c>
      <c r="L6" s="63">
        <v>4</v>
      </c>
      <c r="M6" s="63">
        <v>374</v>
      </c>
      <c r="N6" s="29">
        <v>5052</v>
      </c>
    </row>
    <row r="7" spans="1:14" ht="15" customHeight="1">
      <c r="A7" s="61"/>
      <c r="B7" s="62" t="s">
        <v>168</v>
      </c>
      <c r="C7" s="63">
        <f>SUM(D7:F7)</f>
        <v>121</v>
      </c>
      <c r="D7" s="63">
        <f t="shared" si="0"/>
        <v>16</v>
      </c>
      <c r="E7" s="63">
        <f t="shared" si="0"/>
        <v>2</v>
      </c>
      <c r="F7" s="63">
        <f t="shared" si="0"/>
        <v>103</v>
      </c>
      <c r="G7" s="63">
        <f>SUM(H7:J7)</f>
        <v>13</v>
      </c>
      <c r="H7" s="63">
        <v>11</v>
      </c>
      <c r="I7" s="63">
        <v>2</v>
      </c>
      <c r="J7" s="63">
        <v>0</v>
      </c>
      <c r="K7" s="63">
        <f>SUM(L7:N7)</f>
        <v>108</v>
      </c>
      <c r="L7" s="63">
        <v>5</v>
      </c>
      <c r="M7" s="63">
        <v>0</v>
      </c>
      <c r="N7" s="29">
        <v>103</v>
      </c>
    </row>
    <row r="8" spans="1:14" ht="15" customHeight="1">
      <c r="A8" s="61"/>
      <c r="B8" s="64" t="s">
        <v>169</v>
      </c>
      <c r="C8" s="66">
        <f>SUM(D8:F8)</f>
        <v>2230</v>
      </c>
      <c r="D8" s="66">
        <f t="shared" si="0"/>
        <v>1398</v>
      </c>
      <c r="E8" s="66">
        <f t="shared" si="0"/>
        <v>10</v>
      </c>
      <c r="F8" s="66">
        <f t="shared" si="0"/>
        <v>822</v>
      </c>
      <c r="G8" s="66">
        <f>SUM(H8:J8)</f>
        <v>1327</v>
      </c>
      <c r="H8" s="66">
        <v>1317</v>
      </c>
      <c r="I8" s="66">
        <v>10</v>
      </c>
      <c r="J8" s="66">
        <v>0</v>
      </c>
      <c r="K8" s="66">
        <f>SUM(L8:N8)</f>
        <v>903</v>
      </c>
      <c r="L8" s="66">
        <v>81</v>
      </c>
      <c r="M8" s="66">
        <v>0</v>
      </c>
      <c r="N8" s="30">
        <v>822</v>
      </c>
    </row>
    <row r="9" spans="1:14" ht="15" customHeight="1">
      <c r="A9" s="67"/>
      <c r="B9" s="68" t="s">
        <v>150</v>
      </c>
      <c r="C9" s="76">
        <f>SUM(C5:C8)</f>
        <v>16606</v>
      </c>
      <c r="D9" s="76">
        <f>SUM(D5:D8)</f>
        <v>9224</v>
      </c>
      <c r="E9" s="76">
        <f aca="true" t="shared" si="1" ref="E9:M9">SUM(E5:E8)</f>
        <v>905</v>
      </c>
      <c r="F9" s="76">
        <f t="shared" si="1"/>
        <v>6477</v>
      </c>
      <c r="G9" s="76">
        <f t="shared" si="1"/>
        <v>8479</v>
      </c>
      <c r="H9" s="76">
        <f t="shared" si="1"/>
        <v>7448</v>
      </c>
      <c r="I9" s="76">
        <f t="shared" si="1"/>
        <v>531</v>
      </c>
      <c r="J9" s="76">
        <f t="shared" si="1"/>
        <v>500</v>
      </c>
      <c r="K9" s="76">
        <f t="shared" si="1"/>
        <v>8127</v>
      </c>
      <c r="L9" s="76">
        <f t="shared" si="1"/>
        <v>1776</v>
      </c>
      <c r="M9" s="76">
        <f t="shared" si="1"/>
        <v>374</v>
      </c>
      <c r="N9" s="70">
        <f>SUM(N5:N8)</f>
        <v>5977</v>
      </c>
    </row>
    <row r="10" spans="1:14" ht="15" customHeight="1">
      <c r="A10" s="71" t="s">
        <v>170</v>
      </c>
      <c r="B10" s="59" t="s">
        <v>166</v>
      </c>
      <c r="C10" s="60">
        <f>SUM(D10:F10)</f>
        <v>1133093</v>
      </c>
      <c r="D10" s="60">
        <f aca="true" t="shared" si="2" ref="D10:F13">+H10+L10</f>
        <v>1133093</v>
      </c>
      <c r="E10" s="60">
        <f t="shared" si="2"/>
        <v>0</v>
      </c>
      <c r="F10" s="60">
        <f t="shared" si="2"/>
        <v>0</v>
      </c>
      <c r="G10" s="60">
        <f>SUM(H10:J10)</f>
        <v>864747</v>
      </c>
      <c r="H10" s="60">
        <v>864747</v>
      </c>
      <c r="I10" s="60">
        <v>0</v>
      </c>
      <c r="J10" s="60">
        <v>0</v>
      </c>
      <c r="K10" s="60">
        <f>SUM(L10:N10)</f>
        <v>268346</v>
      </c>
      <c r="L10" s="60">
        <v>268346</v>
      </c>
      <c r="M10" s="60">
        <v>0</v>
      </c>
      <c r="N10" s="28">
        <v>0</v>
      </c>
    </row>
    <row r="11" spans="1:14" ht="15" customHeight="1">
      <c r="A11" s="72"/>
      <c r="B11" s="62" t="s">
        <v>167</v>
      </c>
      <c r="C11" s="63">
        <f>SUM(D11:F11)</f>
        <v>370356</v>
      </c>
      <c r="D11" s="63">
        <f t="shared" si="2"/>
        <v>3803</v>
      </c>
      <c r="E11" s="63">
        <f t="shared" si="2"/>
        <v>52418</v>
      </c>
      <c r="F11" s="63">
        <f t="shared" si="2"/>
        <v>314135</v>
      </c>
      <c r="G11" s="63">
        <f>SUM(H11:J11)</f>
        <v>56940</v>
      </c>
      <c r="H11" s="63">
        <v>3138</v>
      </c>
      <c r="I11" s="63">
        <v>30388</v>
      </c>
      <c r="J11" s="63">
        <v>23414</v>
      </c>
      <c r="K11" s="63">
        <f>SUM(L11:N11)</f>
        <v>313416</v>
      </c>
      <c r="L11" s="63">
        <v>665</v>
      </c>
      <c r="M11" s="63">
        <v>22030</v>
      </c>
      <c r="N11" s="29">
        <v>290721</v>
      </c>
    </row>
    <row r="12" spans="1:14" ht="15" customHeight="1">
      <c r="A12" s="72"/>
      <c r="B12" s="62" t="s">
        <v>168</v>
      </c>
      <c r="C12" s="63">
        <f>SUM(D12:F12)</f>
        <v>8024</v>
      </c>
      <c r="D12" s="63">
        <f t="shared" si="2"/>
        <v>2034</v>
      </c>
      <c r="E12" s="63">
        <f t="shared" si="2"/>
        <v>113</v>
      </c>
      <c r="F12" s="63">
        <f t="shared" si="2"/>
        <v>5877</v>
      </c>
      <c r="G12" s="63">
        <f>SUM(H12:J12)</f>
        <v>1413</v>
      </c>
      <c r="H12" s="63">
        <v>1300</v>
      </c>
      <c r="I12" s="63">
        <v>113</v>
      </c>
      <c r="J12" s="63">
        <v>0</v>
      </c>
      <c r="K12" s="63">
        <f>SUM(L12:N12)</f>
        <v>6611</v>
      </c>
      <c r="L12" s="63">
        <v>734</v>
      </c>
      <c r="M12" s="63">
        <v>0</v>
      </c>
      <c r="N12" s="29">
        <v>5877</v>
      </c>
    </row>
    <row r="13" spans="1:14" ht="15" customHeight="1">
      <c r="A13" s="72"/>
      <c r="B13" s="64" t="s">
        <v>169</v>
      </c>
      <c r="C13" s="66">
        <f>SUM(D13:F13)</f>
        <v>256202</v>
      </c>
      <c r="D13" s="66">
        <f t="shared" si="2"/>
        <v>168011</v>
      </c>
      <c r="E13" s="66">
        <f t="shared" si="2"/>
        <v>1046</v>
      </c>
      <c r="F13" s="66">
        <f t="shared" si="2"/>
        <v>87145</v>
      </c>
      <c r="G13" s="66">
        <f>SUM(H13:J13)</f>
        <v>158179</v>
      </c>
      <c r="H13" s="66">
        <v>157133</v>
      </c>
      <c r="I13" s="66">
        <v>1046</v>
      </c>
      <c r="J13" s="66">
        <v>0</v>
      </c>
      <c r="K13" s="66">
        <f>SUM(L13:N13)</f>
        <v>98023</v>
      </c>
      <c r="L13" s="66">
        <v>10878</v>
      </c>
      <c r="M13" s="66">
        <v>0</v>
      </c>
      <c r="N13" s="30">
        <v>87145</v>
      </c>
    </row>
    <row r="14" spans="1:14" ht="15" customHeight="1" thickBot="1">
      <c r="A14" s="73" t="s">
        <v>171</v>
      </c>
      <c r="B14" s="27" t="s">
        <v>150</v>
      </c>
      <c r="C14" s="77">
        <f aca="true" t="shared" si="3" ref="C14:N14">SUM(C10:C13)</f>
        <v>1767675</v>
      </c>
      <c r="D14" s="77">
        <f t="shared" si="3"/>
        <v>1306941</v>
      </c>
      <c r="E14" s="77">
        <f t="shared" si="3"/>
        <v>53577</v>
      </c>
      <c r="F14" s="77">
        <f t="shared" si="3"/>
        <v>407157</v>
      </c>
      <c r="G14" s="77">
        <f t="shared" si="3"/>
        <v>1081279</v>
      </c>
      <c r="H14" s="77">
        <f t="shared" si="3"/>
        <v>1026318</v>
      </c>
      <c r="I14" s="77">
        <f t="shared" si="3"/>
        <v>31547</v>
      </c>
      <c r="J14" s="77">
        <f t="shared" si="3"/>
        <v>23414</v>
      </c>
      <c r="K14" s="77">
        <f t="shared" si="3"/>
        <v>686396</v>
      </c>
      <c r="L14" s="77">
        <f t="shared" si="3"/>
        <v>280623</v>
      </c>
      <c r="M14" s="77">
        <f t="shared" si="3"/>
        <v>22030</v>
      </c>
      <c r="N14" s="75">
        <f t="shared" si="3"/>
        <v>383743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I6" sqref="I6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7" customWidth="1"/>
    <col min="8" max="8" width="18.625" style="1" customWidth="1"/>
    <col min="9" max="16384" width="12.625" style="1" customWidth="1"/>
  </cols>
  <sheetData>
    <row r="1" spans="1:6" ht="18" customHeight="1">
      <c r="A1" s="1" t="s">
        <v>172</v>
      </c>
      <c r="D1" s="48" t="s">
        <v>180</v>
      </c>
      <c r="F1" s="47" t="s">
        <v>145</v>
      </c>
    </row>
    <row r="2" ht="15" customHeight="1" thickBot="1">
      <c r="H2" s="49"/>
    </row>
    <row r="3" spans="1:8" s="4" customFormat="1" ht="15" customHeight="1">
      <c r="A3" s="50"/>
      <c r="B3" s="51"/>
      <c r="C3" s="78"/>
      <c r="D3" s="52"/>
      <c r="E3" s="52"/>
      <c r="F3" s="36"/>
      <c r="G3" s="37" t="s">
        <v>181</v>
      </c>
      <c r="H3" s="38"/>
    </row>
    <row r="4" spans="1:8" s="4" customFormat="1" ht="15" customHeight="1" thickBot="1">
      <c r="A4" s="53"/>
      <c r="B4" s="54"/>
      <c r="C4" s="73" t="s">
        <v>150</v>
      </c>
      <c r="D4" s="10" t="s">
        <v>182</v>
      </c>
      <c r="E4" s="10" t="s">
        <v>160</v>
      </c>
      <c r="F4" s="10" t="s">
        <v>183</v>
      </c>
      <c r="G4" s="10" t="s">
        <v>184</v>
      </c>
      <c r="H4" s="57" t="s">
        <v>185</v>
      </c>
    </row>
    <row r="5" spans="1:8" ht="15" customHeight="1">
      <c r="A5" s="58" t="s">
        <v>165</v>
      </c>
      <c r="B5" s="59" t="s">
        <v>166</v>
      </c>
      <c r="C5" s="79">
        <f>D5+E5</f>
        <v>2006</v>
      </c>
      <c r="D5" s="60">
        <v>582</v>
      </c>
      <c r="E5" s="80">
        <f>F5+G5+H5</f>
        <v>1424</v>
      </c>
      <c r="F5" s="60">
        <v>367</v>
      </c>
      <c r="G5" s="60">
        <v>7</v>
      </c>
      <c r="H5" s="28">
        <v>1050</v>
      </c>
    </row>
    <row r="6" spans="1:8" ht="15" customHeight="1">
      <c r="A6" s="61"/>
      <c r="B6" s="62" t="s">
        <v>167</v>
      </c>
      <c r="C6" s="81">
        <f>D6+E6</f>
        <v>1725</v>
      </c>
      <c r="D6" s="63">
        <v>522</v>
      </c>
      <c r="E6" s="63">
        <f>F6+G6+H6</f>
        <v>1203</v>
      </c>
      <c r="F6" s="63">
        <v>37</v>
      </c>
      <c r="G6" s="63">
        <v>134</v>
      </c>
      <c r="H6" s="29">
        <v>1032</v>
      </c>
    </row>
    <row r="7" spans="1:8" ht="15" customHeight="1">
      <c r="A7" s="61"/>
      <c r="B7" s="62" t="s">
        <v>168</v>
      </c>
      <c r="C7" s="81">
        <f>D7+E7</f>
        <v>4</v>
      </c>
      <c r="D7" s="63">
        <v>2</v>
      </c>
      <c r="E7" s="82">
        <f>F7+G7+H7</f>
        <v>2</v>
      </c>
      <c r="F7" s="63">
        <v>1</v>
      </c>
      <c r="G7" s="63">
        <v>0</v>
      </c>
      <c r="H7" s="29">
        <v>1</v>
      </c>
    </row>
    <row r="8" spans="1:8" ht="15" customHeight="1">
      <c r="A8" s="61"/>
      <c r="B8" s="64" t="s">
        <v>169</v>
      </c>
      <c r="C8" s="60">
        <f>D8+E8</f>
        <v>338</v>
      </c>
      <c r="D8" s="66">
        <v>236</v>
      </c>
      <c r="E8" s="60">
        <f>F8+G8+H8</f>
        <v>102</v>
      </c>
      <c r="F8" s="66">
        <v>28</v>
      </c>
      <c r="G8" s="66">
        <v>0</v>
      </c>
      <c r="H8" s="30">
        <v>74</v>
      </c>
    </row>
    <row r="9" spans="1:8" ht="15" customHeight="1">
      <c r="A9" s="67"/>
      <c r="B9" s="68" t="s">
        <v>174</v>
      </c>
      <c r="C9" s="76">
        <f aca="true" t="shared" si="0" ref="C9:H9">SUM(C5:C8)</f>
        <v>4073</v>
      </c>
      <c r="D9" s="76">
        <f t="shared" si="0"/>
        <v>1342</v>
      </c>
      <c r="E9" s="76">
        <f t="shared" si="0"/>
        <v>2731</v>
      </c>
      <c r="F9" s="76">
        <f t="shared" si="0"/>
        <v>433</v>
      </c>
      <c r="G9" s="76">
        <f t="shared" si="0"/>
        <v>141</v>
      </c>
      <c r="H9" s="83">
        <f t="shared" si="0"/>
        <v>2157</v>
      </c>
    </row>
    <row r="10" spans="1:8" ht="15" customHeight="1">
      <c r="A10" s="71" t="s">
        <v>170</v>
      </c>
      <c r="B10" s="84" t="s">
        <v>166</v>
      </c>
      <c r="C10" s="85">
        <f>D10+E10</f>
        <v>295699</v>
      </c>
      <c r="D10" s="86">
        <v>81560</v>
      </c>
      <c r="E10" s="86">
        <f>F10+G10+H10</f>
        <v>214139</v>
      </c>
      <c r="F10" s="86">
        <v>51405</v>
      </c>
      <c r="G10" s="86">
        <v>1155</v>
      </c>
      <c r="H10" s="31">
        <v>161579</v>
      </c>
    </row>
    <row r="11" spans="1:8" ht="15" customHeight="1">
      <c r="A11" s="72"/>
      <c r="B11" s="62" t="s">
        <v>167</v>
      </c>
      <c r="C11" s="81">
        <f>D11+E11</f>
        <v>101169</v>
      </c>
      <c r="D11" s="63">
        <v>29981</v>
      </c>
      <c r="E11" s="63">
        <f>F11+G11+H11</f>
        <v>71188</v>
      </c>
      <c r="F11" s="63">
        <v>2003</v>
      </c>
      <c r="G11" s="63">
        <v>9469</v>
      </c>
      <c r="H11" s="29">
        <v>59716</v>
      </c>
    </row>
    <row r="12" spans="1:8" ht="15" customHeight="1">
      <c r="A12" s="72"/>
      <c r="B12" s="62" t="s">
        <v>168</v>
      </c>
      <c r="C12" s="81">
        <f>D12+E12</f>
        <v>551</v>
      </c>
      <c r="D12" s="63">
        <v>262</v>
      </c>
      <c r="E12" s="63">
        <f>F12+G12+H12</f>
        <v>289</v>
      </c>
      <c r="F12" s="63">
        <v>154</v>
      </c>
      <c r="G12" s="63">
        <v>0</v>
      </c>
      <c r="H12" s="29">
        <v>135</v>
      </c>
    </row>
    <row r="13" spans="1:8" ht="15" customHeight="1">
      <c r="A13" s="72"/>
      <c r="B13" s="64" t="s">
        <v>169</v>
      </c>
      <c r="C13" s="82">
        <f>D13+E13</f>
        <v>41627</v>
      </c>
      <c r="D13" s="66">
        <v>28283</v>
      </c>
      <c r="E13" s="82">
        <f>F13+G13+H13</f>
        <v>13344</v>
      </c>
      <c r="F13" s="66">
        <v>3651</v>
      </c>
      <c r="G13" s="66">
        <v>0</v>
      </c>
      <c r="H13" s="30">
        <v>9693</v>
      </c>
    </row>
    <row r="14" spans="1:8" ht="15" customHeight="1" thickBot="1">
      <c r="A14" s="73" t="s">
        <v>171</v>
      </c>
      <c r="B14" s="27" t="s">
        <v>174</v>
      </c>
      <c r="C14" s="87">
        <f aca="true" t="shared" si="1" ref="C14:H14">SUM(C10:C13)</f>
        <v>439046</v>
      </c>
      <c r="D14" s="77">
        <f t="shared" si="1"/>
        <v>140086</v>
      </c>
      <c r="E14" s="88">
        <f t="shared" si="1"/>
        <v>298960</v>
      </c>
      <c r="F14" s="77">
        <f t="shared" si="1"/>
        <v>57213</v>
      </c>
      <c r="G14" s="88">
        <f t="shared" si="1"/>
        <v>10624</v>
      </c>
      <c r="H14" s="89">
        <f t="shared" si="1"/>
        <v>231123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47" customWidth="1"/>
    <col min="2" max="2" width="20.625" style="1" customWidth="1"/>
    <col min="3" max="10" width="13.125" style="47" customWidth="1"/>
    <col min="11" max="11" width="13.125" style="1" customWidth="1"/>
    <col min="12" max="16384" width="12.625" style="1" customWidth="1"/>
  </cols>
  <sheetData>
    <row r="1" spans="1:7" ht="18" customHeight="1">
      <c r="A1" s="47" t="s">
        <v>186</v>
      </c>
      <c r="D1" s="48" t="s">
        <v>187</v>
      </c>
      <c r="E1" s="48"/>
      <c r="G1" s="47" t="s">
        <v>145</v>
      </c>
    </row>
    <row r="2" ht="15" customHeight="1" thickBot="1">
      <c r="K2" s="49"/>
    </row>
    <row r="3" spans="1:11" s="4" customFormat="1" ht="15" customHeight="1">
      <c r="A3" s="50"/>
      <c r="B3" s="51"/>
      <c r="C3" s="78"/>
      <c r="D3" s="39" t="s">
        <v>146</v>
      </c>
      <c r="E3" s="40"/>
      <c r="F3" s="40"/>
      <c r="G3" s="41"/>
      <c r="H3" s="39" t="s">
        <v>147</v>
      </c>
      <c r="I3" s="40"/>
      <c r="J3" s="40"/>
      <c r="K3" s="42"/>
    </row>
    <row r="4" spans="1:11" s="4" customFormat="1" ht="15" customHeight="1" thickBot="1">
      <c r="A4" s="53"/>
      <c r="B4" s="54"/>
      <c r="C4" s="73" t="s">
        <v>150</v>
      </c>
      <c r="D4" s="9" t="s">
        <v>151</v>
      </c>
      <c r="E4" s="9" t="s">
        <v>152</v>
      </c>
      <c r="F4" s="10" t="s">
        <v>153</v>
      </c>
      <c r="G4" s="10" t="s">
        <v>154</v>
      </c>
      <c r="H4" s="10" t="s">
        <v>155</v>
      </c>
      <c r="I4" s="10" t="s">
        <v>156</v>
      </c>
      <c r="J4" s="10" t="s">
        <v>157</v>
      </c>
      <c r="K4" s="57" t="s">
        <v>158</v>
      </c>
    </row>
    <row r="5" spans="1:11" ht="15" customHeight="1">
      <c r="A5" s="58" t="s">
        <v>165</v>
      </c>
      <c r="B5" s="59" t="s">
        <v>183</v>
      </c>
      <c r="C5" s="60">
        <f>SUM(D5+H5)</f>
        <v>8479</v>
      </c>
      <c r="D5" s="60">
        <f>SUM(E5:G5)</f>
        <v>30</v>
      </c>
      <c r="E5" s="60">
        <v>0</v>
      </c>
      <c r="F5" s="60">
        <v>7</v>
      </c>
      <c r="G5" s="60">
        <v>23</v>
      </c>
      <c r="H5" s="60">
        <f>SUM(I5:K5)</f>
        <v>8449</v>
      </c>
      <c r="I5" s="60">
        <v>1348</v>
      </c>
      <c r="J5" s="60">
        <v>8</v>
      </c>
      <c r="K5" s="28">
        <v>7093</v>
      </c>
    </row>
    <row r="6" spans="1:11" ht="15" customHeight="1">
      <c r="A6" s="72"/>
      <c r="B6" s="90"/>
      <c r="C6" s="63"/>
      <c r="D6" s="63"/>
      <c r="E6" s="63"/>
      <c r="F6" s="63"/>
      <c r="G6" s="63"/>
      <c r="H6" s="63"/>
      <c r="I6" s="63"/>
      <c r="J6" s="63"/>
      <c r="K6" s="29"/>
    </row>
    <row r="7" spans="1:11" ht="15" customHeight="1">
      <c r="A7" s="72"/>
      <c r="B7" s="90" t="s">
        <v>188</v>
      </c>
      <c r="C7" s="63">
        <f>+D7+H7</f>
        <v>480</v>
      </c>
      <c r="D7" s="63">
        <f>SUM(E7:G7)</f>
        <v>0</v>
      </c>
      <c r="E7" s="63">
        <v>0</v>
      </c>
      <c r="F7" s="63">
        <v>0</v>
      </c>
      <c r="G7" s="63">
        <v>0</v>
      </c>
      <c r="H7" s="63">
        <f>SUM(I7:K7)</f>
        <v>480</v>
      </c>
      <c r="I7" s="63">
        <v>369</v>
      </c>
      <c r="J7" s="63">
        <v>0</v>
      </c>
      <c r="K7" s="29">
        <v>111</v>
      </c>
    </row>
    <row r="8" spans="1:11" ht="15" customHeight="1">
      <c r="A8" s="72"/>
      <c r="B8" s="90" t="s">
        <v>184</v>
      </c>
      <c r="C8" s="63">
        <f>+D8+H8</f>
        <v>2671</v>
      </c>
      <c r="D8" s="63">
        <f>SUM(E8:G8)</f>
        <v>321</v>
      </c>
      <c r="E8" s="63">
        <v>15</v>
      </c>
      <c r="F8" s="63">
        <v>45</v>
      </c>
      <c r="G8" s="63">
        <v>261</v>
      </c>
      <c r="H8" s="63">
        <f>SUM(I8:K8)</f>
        <v>2350</v>
      </c>
      <c r="I8" s="63">
        <v>803</v>
      </c>
      <c r="J8" s="63">
        <v>11</v>
      </c>
      <c r="K8" s="29">
        <v>1536</v>
      </c>
    </row>
    <row r="9" spans="1:11" ht="15" customHeight="1">
      <c r="A9" s="72"/>
      <c r="B9" s="90" t="s">
        <v>185</v>
      </c>
      <c r="C9" s="63">
        <f>+D9+H9</f>
        <v>4975</v>
      </c>
      <c r="D9" s="63">
        <f>SUM(E9:G9)</f>
        <v>9</v>
      </c>
      <c r="E9" s="63">
        <v>0</v>
      </c>
      <c r="F9" s="63">
        <v>0</v>
      </c>
      <c r="G9" s="63">
        <v>9</v>
      </c>
      <c r="H9" s="63">
        <f>SUM(I9:K9)</f>
        <v>4966</v>
      </c>
      <c r="I9" s="63">
        <v>363</v>
      </c>
      <c r="J9" s="63">
        <v>37</v>
      </c>
      <c r="K9" s="29">
        <v>4566</v>
      </c>
    </row>
    <row r="10" spans="1:11" ht="15" customHeight="1">
      <c r="A10" s="72"/>
      <c r="B10" s="59" t="s">
        <v>189</v>
      </c>
      <c r="C10" s="63">
        <f>+D10+H10</f>
        <v>1</v>
      </c>
      <c r="D10" s="63">
        <f>SUM(E10:G10)</f>
        <v>0</v>
      </c>
      <c r="E10" s="60">
        <v>0</v>
      </c>
      <c r="F10" s="60">
        <v>0</v>
      </c>
      <c r="G10" s="60">
        <v>0</v>
      </c>
      <c r="H10" s="63">
        <f>SUM(I10:K10)</f>
        <v>1</v>
      </c>
      <c r="I10" s="60">
        <v>0</v>
      </c>
      <c r="J10" s="60">
        <v>0</v>
      </c>
      <c r="K10" s="28">
        <v>1</v>
      </c>
    </row>
    <row r="11" spans="1:11" ht="15" customHeight="1">
      <c r="A11" s="72"/>
      <c r="B11" s="64" t="s">
        <v>164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30">
        <v>0</v>
      </c>
    </row>
    <row r="12" spans="1:11" ht="15" customHeight="1">
      <c r="A12" s="72"/>
      <c r="B12" s="91" t="s">
        <v>190</v>
      </c>
      <c r="C12" s="86">
        <f>SUM(C7:C11)</f>
        <v>8127</v>
      </c>
      <c r="D12" s="86">
        <f aca="true" t="shared" si="0" ref="D12:K12">SUM(D7:D11)</f>
        <v>330</v>
      </c>
      <c r="E12" s="86">
        <f t="shared" si="0"/>
        <v>15</v>
      </c>
      <c r="F12" s="86">
        <f t="shared" si="0"/>
        <v>45</v>
      </c>
      <c r="G12" s="86">
        <f t="shared" si="0"/>
        <v>270</v>
      </c>
      <c r="H12" s="86">
        <f t="shared" si="0"/>
        <v>7797</v>
      </c>
      <c r="I12" s="86">
        <f t="shared" si="0"/>
        <v>1535</v>
      </c>
      <c r="J12" s="86">
        <f t="shared" si="0"/>
        <v>48</v>
      </c>
      <c r="K12" s="92">
        <f t="shared" si="0"/>
        <v>6214</v>
      </c>
    </row>
    <row r="13" spans="1:11" ht="15" customHeight="1">
      <c r="A13" s="72"/>
      <c r="B13" s="64"/>
      <c r="C13" s="66"/>
      <c r="D13" s="66"/>
      <c r="E13" s="66"/>
      <c r="F13" s="66"/>
      <c r="G13" s="66"/>
      <c r="H13" s="66"/>
      <c r="I13" s="66"/>
      <c r="J13" s="66"/>
      <c r="K13" s="30"/>
    </row>
    <row r="14" spans="1:11" ht="15" customHeight="1">
      <c r="A14" s="93"/>
      <c r="B14" s="68" t="s">
        <v>150</v>
      </c>
      <c r="C14" s="76">
        <f>+C5+C12</f>
        <v>16606</v>
      </c>
      <c r="D14" s="76">
        <f aca="true" t="shared" si="1" ref="D14:K14">+D5+D12</f>
        <v>360</v>
      </c>
      <c r="E14" s="76">
        <f t="shared" si="1"/>
        <v>15</v>
      </c>
      <c r="F14" s="76">
        <f t="shared" si="1"/>
        <v>52</v>
      </c>
      <c r="G14" s="76">
        <f t="shared" si="1"/>
        <v>293</v>
      </c>
      <c r="H14" s="76">
        <f t="shared" si="1"/>
        <v>16246</v>
      </c>
      <c r="I14" s="76">
        <f t="shared" si="1"/>
        <v>2883</v>
      </c>
      <c r="J14" s="76">
        <f t="shared" si="1"/>
        <v>56</v>
      </c>
      <c r="K14" s="83">
        <f t="shared" si="1"/>
        <v>13307</v>
      </c>
    </row>
    <row r="15" spans="1:11" ht="15" customHeight="1">
      <c r="A15" s="94"/>
      <c r="B15" s="95" t="s">
        <v>183</v>
      </c>
      <c r="C15" s="60">
        <f>SUM(D15+H15)</f>
        <v>1081279</v>
      </c>
      <c r="D15" s="60">
        <f>SUM(E15:G15)</f>
        <v>2546</v>
      </c>
      <c r="E15" s="60">
        <v>0</v>
      </c>
      <c r="F15" s="60">
        <v>706</v>
      </c>
      <c r="G15" s="60">
        <v>1840</v>
      </c>
      <c r="H15" s="60">
        <f>SUM(I15:K15)</f>
        <v>1078733</v>
      </c>
      <c r="I15" s="60">
        <v>157159</v>
      </c>
      <c r="J15" s="60">
        <v>1542</v>
      </c>
      <c r="K15" s="28">
        <v>920032</v>
      </c>
    </row>
    <row r="16" spans="1:11" ht="15" customHeight="1">
      <c r="A16" s="96" t="s">
        <v>170</v>
      </c>
      <c r="B16" s="90"/>
      <c r="C16" s="63"/>
      <c r="D16" s="63"/>
      <c r="E16" s="63"/>
      <c r="F16" s="63"/>
      <c r="G16" s="63"/>
      <c r="H16" s="63"/>
      <c r="I16" s="63"/>
      <c r="J16" s="63"/>
      <c r="K16" s="29"/>
    </row>
    <row r="17" spans="1:11" ht="15" customHeight="1">
      <c r="A17" s="96"/>
      <c r="B17" s="90" t="s">
        <v>191</v>
      </c>
      <c r="C17" s="63">
        <f>+D17+H17</f>
        <v>45742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45742</v>
      </c>
      <c r="I17" s="63">
        <v>37179</v>
      </c>
      <c r="J17" s="63">
        <v>0</v>
      </c>
      <c r="K17" s="29">
        <v>8563</v>
      </c>
    </row>
    <row r="18" spans="1:11" ht="15" customHeight="1">
      <c r="A18" s="96"/>
      <c r="B18" s="90" t="s">
        <v>184</v>
      </c>
      <c r="C18" s="63">
        <f>+D18+H18</f>
        <v>200533</v>
      </c>
      <c r="D18" s="63">
        <f>SUM(E18:G18)</f>
        <v>21668</v>
      </c>
      <c r="E18" s="63">
        <v>1132</v>
      </c>
      <c r="F18" s="63">
        <v>2707</v>
      </c>
      <c r="G18" s="63">
        <v>17829</v>
      </c>
      <c r="H18" s="63">
        <f>SUM(I18:K18)</f>
        <v>178865</v>
      </c>
      <c r="I18" s="63">
        <v>73051</v>
      </c>
      <c r="J18" s="63">
        <v>1616</v>
      </c>
      <c r="K18" s="29">
        <v>104198</v>
      </c>
    </row>
    <row r="19" spans="1:11" ht="15" customHeight="1">
      <c r="A19" s="96"/>
      <c r="B19" s="90" t="s">
        <v>185</v>
      </c>
      <c r="C19" s="63">
        <f>+D19+H19</f>
        <v>439864</v>
      </c>
      <c r="D19" s="63">
        <f>SUM(E19:G19)</f>
        <v>804</v>
      </c>
      <c r="E19" s="63">
        <v>0</v>
      </c>
      <c r="F19" s="63">
        <v>0</v>
      </c>
      <c r="G19" s="63">
        <v>804</v>
      </c>
      <c r="H19" s="63">
        <f>SUM(I19:K19)</f>
        <v>439060</v>
      </c>
      <c r="I19" s="63">
        <v>23482</v>
      </c>
      <c r="J19" s="63">
        <v>1935</v>
      </c>
      <c r="K19" s="29">
        <v>413643</v>
      </c>
    </row>
    <row r="20" spans="1:11" ht="15" customHeight="1">
      <c r="A20" s="96"/>
      <c r="B20" s="97" t="s">
        <v>189</v>
      </c>
      <c r="C20" s="63">
        <f>+D20+H20</f>
        <v>257</v>
      </c>
      <c r="D20" s="63">
        <f>SUM(E20:G20)</f>
        <v>0</v>
      </c>
      <c r="E20" s="60">
        <v>0</v>
      </c>
      <c r="F20" s="60">
        <v>0</v>
      </c>
      <c r="G20" s="60">
        <v>0</v>
      </c>
      <c r="H20" s="63">
        <f>SUM(I20:K20)</f>
        <v>257</v>
      </c>
      <c r="I20" s="60">
        <v>0</v>
      </c>
      <c r="J20" s="60">
        <v>0</v>
      </c>
      <c r="K20" s="28">
        <v>257</v>
      </c>
    </row>
    <row r="21" spans="1:11" ht="15" customHeight="1">
      <c r="A21" s="96"/>
      <c r="B21" s="98" t="s">
        <v>164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30">
        <v>0</v>
      </c>
    </row>
    <row r="22" spans="1:11" ht="15" customHeight="1">
      <c r="A22" s="96"/>
      <c r="B22" s="91" t="s">
        <v>190</v>
      </c>
      <c r="C22" s="86">
        <f aca="true" t="shared" si="2" ref="C22:K22">SUM(C17:C21)</f>
        <v>686396</v>
      </c>
      <c r="D22" s="86">
        <f t="shared" si="2"/>
        <v>22472</v>
      </c>
      <c r="E22" s="86">
        <f t="shared" si="2"/>
        <v>1132</v>
      </c>
      <c r="F22" s="86">
        <f t="shared" si="2"/>
        <v>2707</v>
      </c>
      <c r="G22" s="86">
        <f t="shared" si="2"/>
        <v>18633</v>
      </c>
      <c r="H22" s="86">
        <f t="shared" si="2"/>
        <v>663924</v>
      </c>
      <c r="I22" s="86">
        <f t="shared" si="2"/>
        <v>133712</v>
      </c>
      <c r="J22" s="86">
        <f t="shared" si="2"/>
        <v>3551</v>
      </c>
      <c r="K22" s="92">
        <f t="shared" si="2"/>
        <v>526661</v>
      </c>
    </row>
    <row r="23" spans="1:11" ht="15" customHeight="1">
      <c r="A23" s="99" t="s">
        <v>192</v>
      </c>
      <c r="B23" s="98"/>
      <c r="C23" s="66"/>
      <c r="D23" s="66"/>
      <c r="E23" s="66"/>
      <c r="F23" s="66"/>
      <c r="G23" s="66"/>
      <c r="H23" s="66"/>
      <c r="I23" s="66"/>
      <c r="J23" s="66"/>
      <c r="K23" s="30"/>
    </row>
    <row r="24" spans="1:11" ht="15" customHeight="1" thickBot="1">
      <c r="A24" s="73"/>
      <c r="B24" s="27" t="s">
        <v>150</v>
      </c>
      <c r="C24" s="77">
        <f>+C15+C22</f>
        <v>1767675</v>
      </c>
      <c r="D24" s="77">
        <f aca="true" t="shared" si="3" ref="D24:K24">+D15+D22</f>
        <v>25018</v>
      </c>
      <c r="E24" s="77">
        <f t="shared" si="3"/>
        <v>1132</v>
      </c>
      <c r="F24" s="77">
        <f t="shared" si="3"/>
        <v>3413</v>
      </c>
      <c r="G24" s="77">
        <f t="shared" si="3"/>
        <v>20473</v>
      </c>
      <c r="H24" s="77">
        <f t="shared" si="3"/>
        <v>1742657</v>
      </c>
      <c r="I24" s="77">
        <f t="shared" si="3"/>
        <v>290871</v>
      </c>
      <c r="J24" s="77">
        <f t="shared" si="3"/>
        <v>5093</v>
      </c>
      <c r="K24" s="89">
        <f t="shared" si="3"/>
        <v>1446693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2002-02-01T01:05:40Z</dcterms:modified>
  <cp:category/>
  <cp:version/>
  <cp:contentType/>
  <cp:contentStatus/>
</cp:coreProperties>
</file>