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<sst xmlns="http://schemas.openxmlformats.org/spreadsheetml/2006/main" count="64" uniqueCount="44">
  <si>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</si>
  <si>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</si>
  <si>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</si>
  <si>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</si>
  <si>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</si>
  <si>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</si>
  <si>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</si>
  <si>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</si>
  <si>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</si>
  <si>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</si>
  <si>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</si>
  <si>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</si>
  <si>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</si>
  <si>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</si>
  <si>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</si>
  <si>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</si>
  <si>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</si>
  <si>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</si>
  <si>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</si>
  <si>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</si>
  <si>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</si>
  <si>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</si>
  <si>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</si>
  <si>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</si>
  <si>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関市</t>
  </si>
  <si>
    <t>美濃市</t>
  </si>
  <si>
    <t>４００ｍL</t>
  </si>
  <si>
    <t>２００ｍL</t>
  </si>
  <si>
    <t>献血者の推移</t>
  </si>
  <si>
    <t>採血区分別献血者数</t>
  </si>
  <si>
    <t>管内</t>
  </si>
  <si>
    <t>郡上市</t>
  </si>
  <si>
    <t>県内(献血ルーム献血者分を含む）</t>
  </si>
  <si>
    <t>＊県内献血者数は移動採血車分のみ</t>
  </si>
  <si>
    <t>-</t>
  </si>
  <si>
    <t>Ｈ２１</t>
  </si>
  <si>
    <t>Ｈ２２</t>
  </si>
  <si>
    <t>Ｈ２３</t>
  </si>
  <si>
    <t>Ｈ２４</t>
  </si>
  <si>
    <t>Ｈ２５</t>
  </si>
  <si>
    <t>-</t>
  </si>
  <si>
    <t>　４　　献血状況　（Ｔ１１－４）</t>
  </si>
  <si>
    <t>（平成２６年度）</t>
  </si>
  <si>
    <t>Ｈ２６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</si>
</sst>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  <numFmt numFmtId="182" formatCode="_(* #,##0_);_(* \(#,##0\);_(* &quot;-&quot;_);_(@_)"/>
    <numFmt numFmtId="183" formatCode="0.0_);[Red]\(0.0\)"/>
    <numFmt numFmtId="184" formatCode="#,##0_);[Red]\(#,##0\)"/>
  </numFmts>
  <fonts count="46">
    <font>
      <sz val="7.9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5"/>
      <color indexed="10"/>
      <name val="ＭＳ 明朝"/>
      <family val="1"/>
    </font>
    <font>
      <sz val="7.95"/>
      <color indexed="8"/>
      <name val="ＭＳ 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5"/>
      <color rgb="FFFF0000"/>
      <name val="ＭＳ 明朝"/>
      <family val="1"/>
    </font>
    <font>
      <sz val="7.9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10" xfId="0" applyNumberFormat="1" applyFont="1" applyBorder="1" applyAlignment="1" applyProtection="1">
      <alignment/>
      <protection locked="0"/>
    </xf>
    <xf numFmtId="3" fontId="44" fillId="0" borderId="10" xfId="0" applyNumberFormat="1" applyFont="1" applyBorder="1" applyAlignment="1">
      <alignment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left" vertical="center"/>
    </xf>
    <xf numFmtId="3" fontId="0" fillId="0" borderId="23" xfId="0" applyNumberFormat="1" applyBorder="1" applyAlignment="1">
      <alignment vertical="center"/>
    </xf>
    <xf numFmtId="183" fontId="45" fillId="0" borderId="24" xfId="0" applyNumberFormat="1" applyFont="1" applyBorder="1" applyAlignment="1">
      <alignment horizontal="right"/>
    </xf>
    <xf numFmtId="183" fontId="45" fillId="0" borderId="25" xfId="0" applyNumberFormat="1" applyFont="1" applyBorder="1" applyAlignment="1">
      <alignment horizontal="right"/>
    </xf>
    <xf numFmtId="183" fontId="45" fillId="0" borderId="23" xfId="0" applyNumberFormat="1" applyFont="1" applyBorder="1" applyAlignment="1" applyProtection="1">
      <alignment horizontal="right"/>
      <protection locked="0"/>
    </xf>
    <xf numFmtId="183" fontId="45" fillId="0" borderId="11" xfId="0" applyNumberFormat="1" applyFont="1" applyBorder="1" applyAlignment="1" applyProtection="1">
      <alignment horizontal="right"/>
      <protection locked="0"/>
    </xf>
    <xf numFmtId="183" fontId="45" fillId="0" borderId="25" xfId="0" applyNumberFormat="1" applyFont="1" applyBorder="1" applyAlignment="1" applyProtection="1">
      <alignment horizontal="right"/>
      <protection locked="0"/>
    </xf>
    <xf numFmtId="183" fontId="45" fillId="0" borderId="26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27" xfId="0" applyNumberFormat="1" applyFont="1" applyBorder="1" applyAlignment="1" applyProtection="1">
      <alignment/>
      <protection locked="0"/>
    </xf>
    <xf numFmtId="181" fontId="0" fillId="0" borderId="24" xfId="0" applyNumberFormat="1" applyFont="1" applyBorder="1" applyAlignment="1" applyProtection="1">
      <alignment/>
      <protection locked="0"/>
    </xf>
    <xf numFmtId="181" fontId="0" fillId="0" borderId="27" xfId="0" applyNumberFormat="1" applyFont="1" applyBorder="1" applyAlignment="1">
      <alignment/>
    </xf>
    <xf numFmtId="181" fontId="0" fillId="0" borderId="24" xfId="0" applyNumberFormat="1" applyFont="1" applyBorder="1" applyAlignment="1">
      <alignment/>
    </xf>
    <xf numFmtId="181" fontId="0" fillId="0" borderId="28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0" fillId="0" borderId="29" xfId="0" applyNumberFormat="1" applyFont="1" applyBorder="1" applyAlignment="1" applyProtection="1">
      <alignment/>
      <protection locked="0"/>
    </xf>
    <xf numFmtId="181" fontId="0" fillId="0" borderId="30" xfId="0" applyNumberFormat="1" applyFont="1" applyBorder="1" applyAlignment="1" applyProtection="1">
      <alignment/>
      <protection locked="0"/>
    </xf>
    <xf numFmtId="181" fontId="0" fillId="0" borderId="31" xfId="0" applyNumberFormat="1" applyFont="1" applyBorder="1" applyAlignment="1" applyProtection="1">
      <alignment/>
      <protection locked="0"/>
    </xf>
    <xf numFmtId="181" fontId="0" fillId="0" borderId="32" xfId="0" applyNumberFormat="1" applyFont="1" applyBorder="1" applyAlignment="1" applyProtection="1">
      <alignment/>
      <protection locked="0"/>
    </xf>
    <xf numFmtId="181" fontId="0" fillId="0" borderId="33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34" xfId="0" applyNumberFormat="1" applyFont="1" applyBorder="1" applyAlignment="1" applyProtection="1">
      <alignment/>
      <protection locked="0"/>
    </xf>
    <xf numFmtId="181" fontId="0" fillId="0" borderId="26" xfId="0" applyNumberFormat="1" applyFont="1" applyBorder="1" applyAlignment="1" applyProtection="1">
      <alignment/>
      <protection locked="0"/>
    </xf>
    <xf numFmtId="181" fontId="0" fillId="0" borderId="13" xfId="0" applyNumberFormat="1" applyFont="1" applyBorder="1" applyAlignment="1">
      <alignment/>
    </xf>
    <xf numFmtId="181" fontId="0" fillId="0" borderId="35" xfId="0" applyNumberFormat="1" applyFont="1" applyBorder="1" applyAlignment="1">
      <alignment/>
    </xf>
    <xf numFmtId="181" fontId="0" fillId="0" borderId="36" xfId="0" applyNumberFormat="1" applyFont="1" applyFill="1" applyBorder="1" applyAlignment="1">
      <alignment/>
    </xf>
    <xf numFmtId="181" fontId="0" fillId="0" borderId="37" xfId="0" applyNumberFormat="1" applyFont="1" applyBorder="1" applyAlignment="1">
      <alignment/>
    </xf>
    <xf numFmtId="181" fontId="0" fillId="0" borderId="38" xfId="0" applyNumberFormat="1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39" xfId="0" applyNumberFormat="1" applyFon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4" xfId="0" applyNumberFormat="1" applyFont="1" applyBorder="1" applyAlignment="1">
      <alignment/>
    </xf>
    <xf numFmtId="183" fontId="0" fillId="0" borderId="41" xfId="0" applyNumberFormat="1" applyFont="1" applyBorder="1" applyAlignment="1">
      <alignment/>
    </xf>
    <xf numFmtId="183" fontId="0" fillId="0" borderId="25" xfId="0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42" xfId="0" applyNumberFormat="1" applyFont="1" applyBorder="1" applyAlignment="1">
      <alignment/>
    </xf>
    <xf numFmtId="183" fontId="0" fillId="0" borderId="26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183" fontId="0" fillId="0" borderId="36" xfId="0" applyNumberFormat="1" applyFont="1" applyBorder="1" applyAlignment="1">
      <alignment/>
    </xf>
    <xf numFmtId="183" fontId="0" fillId="0" borderId="43" xfId="0" applyNumberFormat="1" applyFont="1" applyBorder="1" applyAlignment="1">
      <alignment/>
    </xf>
    <xf numFmtId="183" fontId="0" fillId="0" borderId="44" xfId="0" applyNumberFormat="1" applyFont="1" applyBorder="1" applyAlignment="1">
      <alignment/>
    </xf>
    <xf numFmtId="183" fontId="0" fillId="0" borderId="3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45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7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center" vertical="center"/>
    </xf>
    <xf numFmtId="183" fontId="0" fillId="0" borderId="49" xfId="0" applyNumberFormat="1" applyFont="1" applyBorder="1" applyAlignment="1" applyProtection="1">
      <alignment/>
      <protection locked="0"/>
    </xf>
    <xf numFmtId="183" fontId="0" fillId="0" borderId="23" xfId="0" applyNumberFormat="1" applyFont="1" applyBorder="1" applyAlignment="1" applyProtection="1">
      <alignment horizontal="right"/>
      <protection locked="0"/>
    </xf>
    <xf numFmtId="181" fontId="0" fillId="0" borderId="50" xfId="0" applyNumberFormat="1" applyFont="1" applyBorder="1" applyAlignment="1">
      <alignment/>
    </xf>
    <xf numFmtId="181" fontId="0" fillId="0" borderId="49" xfId="0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1" fontId="0" fillId="0" borderId="46" xfId="0" applyNumberFormat="1" applyFont="1" applyBorder="1" applyAlignment="1">
      <alignment/>
    </xf>
    <xf numFmtId="3" fontId="0" fillId="0" borderId="51" xfId="0" applyNumberFormat="1" applyFont="1" applyBorder="1" applyAlignment="1">
      <alignment horizontal="center" vertical="center"/>
    </xf>
    <xf numFmtId="181" fontId="0" fillId="0" borderId="52" xfId="0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81" fontId="0" fillId="0" borderId="53" xfId="0" applyNumberFormat="1" applyFont="1" applyBorder="1" applyAlignment="1">
      <alignment/>
    </xf>
    <xf numFmtId="181" fontId="0" fillId="0" borderId="36" xfId="0" applyNumberFormat="1" applyFont="1" applyBorder="1" applyAlignment="1">
      <alignment/>
    </xf>
    <xf numFmtId="3" fontId="0" fillId="0" borderId="54" xfId="0" applyNumberFormat="1" applyFont="1" applyBorder="1" applyAlignment="1">
      <alignment horizontal="center" vertical="center"/>
    </xf>
    <xf numFmtId="183" fontId="0" fillId="0" borderId="55" xfId="0" applyNumberFormat="1" applyFont="1" applyBorder="1" applyAlignment="1" applyProtection="1">
      <alignment/>
      <protection locked="0"/>
    </xf>
    <xf numFmtId="183" fontId="0" fillId="0" borderId="30" xfId="0" applyNumberFormat="1" applyFont="1" applyBorder="1" applyAlignment="1" applyProtection="1">
      <alignment horizontal="right"/>
      <protection locked="0"/>
    </xf>
    <xf numFmtId="181" fontId="0" fillId="0" borderId="45" xfId="0" applyNumberFormat="1" applyFont="1" applyBorder="1" applyAlignment="1">
      <alignment/>
    </xf>
    <xf numFmtId="181" fontId="0" fillId="0" borderId="23" xfId="0" applyNumberFormat="1" applyFont="1" applyBorder="1" applyAlignment="1" applyProtection="1">
      <alignment/>
      <protection locked="0"/>
    </xf>
    <xf numFmtId="181" fontId="0" fillId="0" borderId="56" xfId="0" applyNumberFormat="1" applyFont="1" applyBorder="1" applyAlignment="1">
      <alignment/>
    </xf>
    <xf numFmtId="181" fontId="0" fillId="0" borderId="23" xfId="0" applyNumberFormat="1" applyFont="1" applyBorder="1" applyAlignment="1">
      <alignment/>
    </xf>
    <xf numFmtId="181" fontId="0" fillId="0" borderId="43" xfId="0" applyNumberFormat="1" applyFont="1" applyBorder="1" applyAlignment="1">
      <alignment/>
    </xf>
    <xf numFmtId="3" fontId="0" fillId="0" borderId="57" xfId="0" applyNumberFormat="1" applyFont="1" applyBorder="1" applyAlignment="1">
      <alignment horizontal="center" vertical="center"/>
    </xf>
    <xf numFmtId="183" fontId="0" fillId="0" borderId="58" xfId="0" applyNumberFormat="1" applyFont="1" applyBorder="1" applyAlignment="1" applyProtection="1">
      <alignment/>
      <protection locked="0"/>
    </xf>
    <xf numFmtId="183" fontId="0" fillId="0" borderId="32" xfId="0" applyNumberFormat="1" applyFont="1" applyBorder="1" applyAlignment="1" applyProtection="1">
      <alignment horizontal="right"/>
      <protection locked="0"/>
    </xf>
    <xf numFmtId="181" fontId="0" fillId="0" borderId="47" xfId="0" applyNumberFormat="1" applyFont="1" applyBorder="1" applyAlignment="1">
      <alignment/>
    </xf>
    <xf numFmtId="181" fontId="0" fillId="0" borderId="11" xfId="0" applyNumberFormat="1" applyFont="1" applyBorder="1" applyAlignment="1" applyProtection="1">
      <alignment/>
      <protection locked="0"/>
    </xf>
    <xf numFmtId="181" fontId="0" fillId="0" borderId="59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44" xfId="0" applyNumberFormat="1" applyFont="1" applyBorder="1" applyAlignment="1">
      <alignment/>
    </xf>
    <xf numFmtId="181" fontId="0" fillId="0" borderId="52" xfId="0" applyNumberFormat="1" applyFont="1" applyBorder="1" applyAlignment="1">
      <alignment/>
    </xf>
    <xf numFmtId="183" fontId="0" fillId="0" borderId="19" xfId="0" applyNumberFormat="1" applyFont="1" applyBorder="1" applyAlignment="1" applyProtection="1">
      <alignment horizontal="right"/>
      <protection locked="0"/>
    </xf>
    <xf numFmtId="3" fontId="0" fillId="0" borderId="60" xfId="0" applyNumberFormat="1" applyFont="1" applyBorder="1" applyAlignment="1">
      <alignment horizontal="center" vertical="center"/>
    </xf>
    <xf numFmtId="181" fontId="0" fillId="0" borderId="61" xfId="0" applyNumberFormat="1" applyFont="1" applyBorder="1" applyAlignment="1" applyProtection="1">
      <alignment/>
      <protection locked="0"/>
    </xf>
    <xf numFmtId="183" fontId="0" fillId="0" borderId="26" xfId="0" applyNumberFormat="1" applyFont="1" applyBorder="1" applyAlignment="1" applyProtection="1">
      <alignment horizontal="right"/>
      <protection locked="0"/>
    </xf>
    <xf numFmtId="181" fontId="0" fillId="0" borderId="34" xfId="0" applyNumberFormat="1" applyFont="1" applyBorder="1" applyAlignment="1">
      <alignment/>
    </xf>
    <xf numFmtId="181" fontId="0" fillId="0" borderId="62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135"/>
          <c:w val="0.830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48939728"/>
        <c:axId val="37804369"/>
      </c:ba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1001</c:v>
                </c:pt>
                <c:pt idx="1">
                  <c:v>98</c:v>
                </c:pt>
                <c:pt idx="2">
                  <c:v>79</c:v>
                </c:pt>
                <c:pt idx="3">
                  <c:v>53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4695002"/>
        <c:axId val="42255019"/>
      </c:barChart>
      <c:catAx>
        <c:axId val="469500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23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0.02175</cdr:y>
    </cdr:from>
    <cdr:to>
      <cdr:x>0.05575</cdr:x>
      <cdr:y>0.076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57150</xdr:colOff>
      <xdr:row>14</xdr:row>
      <xdr:rowOff>28575</xdr:rowOff>
    </xdr:from>
    <xdr:to>
      <xdr:col>7</xdr:col>
      <xdr:colOff>514350</xdr:colOff>
      <xdr:row>33</xdr:row>
      <xdr:rowOff>47625</xdr:rowOff>
    </xdr:to>
    <xdr:graphicFrame>
      <xdr:nvGraphicFramePr>
        <xdr:cNvPr id="3" name="グラフ 6"/>
        <xdr:cNvGraphicFramePr/>
      </xdr:nvGraphicFramePr>
      <xdr:xfrm>
        <a:off x="57150" y="34575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14</xdr:row>
      <xdr:rowOff>28575</xdr:rowOff>
    </xdr:from>
    <xdr:to>
      <xdr:col>17</xdr:col>
      <xdr:colOff>123825</xdr:colOff>
      <xdr:row>31</xdr:row>
      <xdr:rowOff>133350</xdr:rowOff>
    </xdr:to>
    <xdr:graphicFrame>
      <xdr:nvGraphicFramePr>
        <xdr:cNvPr id="4" name="グラフ 6"/>
        <xdr:cNvGraphicFramePr/>
      </xdr:nvGraphicFramePr>
      <xdr:xfrm>
        <a:off x="5095875" y="3457575"/>
        <a:ext cx="57340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1</xdr:row>
      <xdr:rowOff>142875</xdr:rowOff>
    </xdr:from>
    <xdr:ext cx="7372350" cy="3143250"/>
    <xdr:graphicFrame>
      <xdr:nvGraphicFramePr>
        <xdr:cNvPr id="1" name="Chart 1"/>
        <xdr:cNvGraphicFramePr/>
      </xdr:nvGraphicFramePr>
      <xdr:xfrm>
        <a:off x="790575" y="323850"/>
        <a:ext cx="7372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1">
      <pane xSplit="19365" topLeftCell="S1" activePane="topLeft" state="split"/>
      <selection pane="topLeft" activeCell="R8" sqref="R8"/>
      <selection pane="topRight" activeCell="V10" sqref="V10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64" t="s">
        <v>41</v>
      </c>
    </row>
    <row r="2" ht="19.5" customHeight="1">
      <c r="P2" s="27" t="s">
        <v>42</v>
      </c>
    </row>
    <row r="3" spans="1:18" ht="21" customHeight="1">
      <c r="A3" s="12" t="s">
        <v>0</v>
      </c>
      <c r="B3" s="14" t="s">
        <v>1</v>
      </c>
      <c r="C3" s="71" t="s">
        <v>14</v>
      </c>
      <c r="D3" s="69"/>
      <c r="E3" s="69"/>
      <c r="F3" s="70"/>
      <c r="G3" s="71" t="s">
        <v>15</v>
      </c>
      <c r="H3" s="69"/>
      <c r="I3" s="69"/>
      <c r="J3" s="72"/>
      <c r="K3" s="71" t="s">
        <v>23</v>
      </c>
      <c r="L3" s="69"/>
      <c r="M3" s="70"/>
      <c r="N3" s="68" t="s">
        <v>22</v>
      </c>
      <c r="O3" s="69"/>
      <c r="P3" s="69"/>
      <c r="Q3" s="70"/>
      <c r="R3" s="1"/>
    </row>
    <row r="4" spans="1:18" ht="21" customHeight="1">
      <c r="A4" s="13"/>
      <c r="B4" s="15" t="s">
        <v>2</v>
      </c>
      <c r="C4" s="66" t="s">
        <v>16</v>
      </c>
      <c r="D4" s="67"/>
      <c r="E4" s="16" t="s">
        <v>4</v>
      </c>
      <c r="F4" s="17" t="s">
        <v>5</v>
      </c>
      <c r="G4" s="66" t="s">
        <v>16</v>
      </c>
      <c r="H4" s="67"/>
      <c r="I4" s="16" t="s">
        <v>4</v>
      </c>
      <c r="J4" s="18" t="s">
        <v>5</v>
      </c>
      <c r="K4" s="66" t="s">
        <v>16</v>
      </c>
      <c r="L4" s="67"/>
      <c r="M4" s="17" t="s">
        <v>6</v>
      </c>
      <c r="N4" s="19" t="s">
        <v>3</v>
      </c>
      <c r="O4" s="20"/>
      <c r="P4" s="16" t="s">
        <v>4</v>
      </c>
      <c r="Q4" s="17" t="s">
        <v>6</v>
      </c>
      <c r="R4" s="1"/>
    </row>
    <row r="5" spans="1:18" ht="21" customHeight="1">
      <c r="A5" s="73" t="s">
        <v>7</v>
      </c>
      <c r="B5" s="74"/>
      <c r="C5" s="75" t="s">
        <v>20</v>
      </c>
      <c r="D5" s="76" t="s">
        <v>19</v>
      </c>
      <c r="E5" s="77"/>
      <c r="F5" s="78"/>
      <c r="G5" s="75" t="s">
        <v>21</v>
      </c>
      <c r="H5" s="76" t="s">
        <v>19</v>
      </c>
      <c r="I5" s="77"/>
      <c r="J5" s="78"/>
      <c r="K5" s="75" t="s">
        <v>18</v>
      </c>
      <c r="L5" s="76" t="s">
        <v>19</v>
      </c>
      <c r="M5" s="79"/>
      <c r="N5" s="11" t="s">
        <v>8</v>
      </c>
      <c r="O5" s="7" t="s">
        <v>9</v>
      </c>
      <c r="P5" s="8"/>
      <c r="Q5" s="9"/>
      <c r="R5" s="1"/>
    </row>
    <row r="6" spans="1:18" ht="21" customHeight="1">
      <c r="A6" s="80" t="s">
        <v>10</v>
      </c>
      <c r="B6" s="81">
        <v>1001</v>
      </c>
      <c r="C6" s="28">
        <v>4600</v>
      </c>
      <c r="D6" s="29">
        <v>36200</v>
      </c>
      <c r="E6" s="82" t="s">
        <v>34</v>
      </c>
      <c r="F6" s="42">
        <f>SUM(C6:E6)</f>
        <v>40800</v>
      </c>
      <c r="G6" s="30">
        <v>5181</v>
      </c>
      <c r="H6" s="29">
        <v>47884</v>
      </c>
      <c r="I6" s="82" t="s">
        <v>34</v>
      </c>
      <c r="J6" s="83">
        <v>53065</v>
      </c>
      <c r="K6" s="30">
        <f aca="true" t="shared" si="0" ref="K6:K12">G6*200/B6</f>
        <v>1035.1648351648353</v>
      </c>
      <c r="L6" s="31">
        <f aca="true" t="shared" si="1" ref="L6:L12">H6*400/B6</f>
        <v>19134.465534465533</v>
      </c>
      <c r="M6" s="43">
        <f aca="true" t="shared" si="2" ref="M6:M12">SUM(K6:L6)</f>
        <v>20169.63036963037</v>
      </c>
      <c r="N6" s="49">
        <f>ROUND(G6/C6*100,1)</f>
        <v>112.6</v>
      </c>
      <c r="O6" s="50">
        <f>ROUND(H6/D6*100,1)</f>
        <v>132.3</v>
      </c>
      <c r="P6" s="21" t="s">
        <v>40</v>
      </c>
      <c r="Q6" s="59">
        <f>ROUND(J6/F6*100,1)</f>
        <v>130.1</v>
      </c>
      <c r="R6" s="1"/>
    </row>
    <row r="7" spans="1:18" ht="21" customHeight="1">
      <c r="A7" s="80" t="s">
        <v>11</v>
      </c>
      <c r="B7" s="84">
        <v>98</v>
      </c>
      <c r="C7" s="30">
        <v>426</v>
      </c>
      <c r="D7" s="31">
        <v>3348</v>
      </c>
      <c r="E7" s="85">
        <v>0</v>
      </c>
      <c r="F7" s="43">
        <v>3774</v>
      </c>
      <c r="G7" s="30">
        <v>408</v>
      </c>
      <c r="H7" s="31">
        <v>3558</v>
      </c>
      <c r="I7" s="31">
        <f>I8+I11</f>
        <v>0</v>
      </c>
      <c r="J7" s="86">
        <v>3966</v>
      </c>
      <c r="K7" s="30">
        <f t="shared" si="0"/>
        <v>832.6530612244898</v>
      </c>
      <c r="L7" s="31">
        <f t="shared" si="1"/>
        <v>14522.448979591836</v>
      </c>
      <c r="M7" s="43">
        <f t="shared" si="2"/>
        <v>15355.102040816326</v>
      </c>
      <c r="N7" s="49">
        <f aca="true" t="shared" si="3" ref="N7:N12">ROUND(G7/C7*100,1)</f>
        <v>95.8</v>
      </c>
      <c r="O7" s="50">
        <f aca="true" t="shared" si="4" ref="O7:O12">ROUND(H7/D7*100,1)</f>
        <v>106.3</v>
      </c>
      <c r="P7" s="21">
        <v>0</v>
      </c>
      <c r="Q7" s="59">
        <f aca="true" t="shared" si="5" ref="Q7:Q12">ROUND(J7/F7*100,1)</f>
        <v>105.1</v>
      </c>
      <c r="R7" s="1"/>
    </row>
    <row r="8" spans="1:18" ht="21" customHeight="1" thickBot="1">
      <c r="A8" s="87" t="s">
        <v>12</v>
      </c>
      <c r="B8" s="88">
        <v>79</v>
      </c>
      <c r="C8" s="32">
        <f>SUM(C9:C10)</f>
        <v>325</v>
      </c>
      <c r="D8" s="33">
        <f>SUM(D9:D10)</f>
        <v>2593</v>
      </c>
      <c r="E8" s="89">
        <v>0</v>
      </c>
      <c r="F8" s="44">
        <v>2918</v>
      </c>
      <c r="G8" s="32">
        <f>SUM(G9:G10)</f>
        <v>326</v>
      </c>
      <c r="H8" s="33">
        <f>SUM(H9:H10)</f>
        <v>2945</v>
      </c>
      <c r="I8" s="33">
        <v>0</v>
      </c>
      <c r="J8" s="90">
        <f>SUM(J9:J10)</f>
        <v>3271</v>
      </c>
      <c r="K8" s="32">
        <f t="shared" si="0"/>
        <v>825.3164556962025</v>
      </c>
      <c r="L8" s="33">
        <f t="shared" si="1"/>
        <v>14911.39240506329</v>
      </c>
      <c r="M8" s="91">
        <f t="shared" si="2"/>
        <v>15736.708860759492</v>
      </c>
      <c r="N8" s="51">
        <f t="shared" si="3"/>
        <v>100.3</v>
      </c>
      <c r="O8" s="52">
        <f t="shared" si="4"/>
        <v>113.6</v>
      </c>
      <c r="P8" s="22">
        <v>0</v>
      </c>
      <c r="Q8" s="60">
        <f t="shared" si="5"/>
        <v>112.1</v>
      </c>
      <c r="R8" s="1"/>
    </row>
    <row r="9" spans="1:18" ht="21" customHeight="1" thickTop="1">
      <c r="A9" s="92" t="s">
        <v>24</v>
      </c>
      <c r="B9" s="93">
        <v>53</v>
      </c>
      <c r="C9" s="34">
        <v>219</v>
      </c>
      <c r="D9" s="35">
        <v>1787</v>
      </c>
      <c r="E9" s="94" t="s">
        <v>34</v>
      </c>
      <c r="F9" s="45">
        <f>SUM(C9:E9)</f>
        <v>2006</v>
      </c>
      <c r="G9" s="95">
        <v>233</v>
      </c>
      <c r="H9" s="96">
        <v>2111</v>
      </c>
      <c r="I9" s="96">
        <v>0</v>
      </c>
      <c r="J9" s="97">
        <f>SUM(G9:I9)</f>
        <v>2344</v>
      </c>
      <c r="K9" s="95">
        <f t="shared" si="0"/>
        <v>879.2452830188679</v>
      </c>
      <c r="L9" s="98">
        <f t="shared" si="1"/>
        <v>15932.075471698114</v>
      </c>
      <c r="M9" s="99">
        <f t="shared" si="2"/>
        <v>16811.32075471698</v>
      </c>
      <c r="N9" s="53">
        <f t="shared" si="3"/>
        <v>106.4</v>
      </c>
      <c r="O9" s="54">
        <f t="shared" si="4"/>
        <v>118.1</v>
      </c>
      <c r="P9" s="23" t="s">
        <v>34</v>
      </c>
      <c r="Q9" s="61">
        <f t="shared" si="5"/>
        <v>116.8</v>
      </c>
      <c r="R9" s="1"/>
    </row>
    <row r="10" spans="1:18" ht="21" customHeight="1">
      <c r="A10" s="100" t="s">
        <v>25</v>
      </c>
      <c r="B10" s="101">
        <v>26</v>
      </c>
      <c r="C10" s="36">
        <v>106</v>
      </c>
      <c r="D10" s="37">
        <v>806</v>
      </c>
      <c r="E10" s="102" t="s">
        <v>34</v>
      </c>
      <c r="F10" s="46">
        <f>SUM(C10:E10)</f>
        <v>912</v>
      </c>
      <c r="G10" s="103">
        <v>93</v>
      </c>
      <c r="H10" s="104">
        <v>834</v>
      </c>
      <c r="I10" s="104">
        <v>0</v>
      </c>
      <c r="J10" s="105">
        <f>SUM(G10:I10)</f>
        <v>927</v>
      </c>
      <c r="K10" s="103">
        <f t="shared" si="0"/>
        <v>715.3846153846154</v>
      </c>
      <c r="L10" s="106">
        <f t="shared" si="1"/>
        <v>12830.76923076923</v>
      </c>
      <c r="M10" s="107">
        <f t="shared" si="2"/>
        <v>13546.153846153846</v>
      </c>
      <c r="N10" s="55">
        <f t="shared" si="3"/>
        <v>87.7</v>
      </c>
      <c r="O10" s="56">
        <f t="shared" si="4"/>
        <v>103.5</v>
      </c>
      <c r="P10" s="24" t="s">
        <v>34</v>
      </c>
      <c r="Q10" s="62">
        <f t="shared" si="5"/>
        <v>101.6</v>
      </c>
      <c r="R10" s="1"/>
    </row>
    <row r="11" spans="1:18" ht="21" customHeight="1" thickBot="1">
      <c r="A11" s="87" t="s">
        <v>13</v>
      </c>
      <c r="B11" s="108">
        <v>19</v>
      </c>
      <c r="C11" s="38">
        <v>101</v>
      </c>
      <c r="D11" s="39">
        <v>755</v>
      </c>
      <c r="E11" s="109" t="s">
        <v>34</v>
      </c>
      <c r="F11" s="47">
        <v>856</v>
      </c>
      <c r="G11" s="32">
        <v>82</v>
      </c>
      <c r="H11" s="33">
        <v>613</v>
      </c>
      <c r="I11" s="33">
        <v>0</v>
      </c>
      <c r="J11" s="90">
        <f>SUM(G11:I11)</f>
        <v>695</v>
      </c>
      <c r="K11" s="32">
        <f t="shared" si="0"/>
        <v>863.1578947368421</v>
      </c>
      <c r="L11" s="33">
        <f t="shared" si="1"/>
        <v>12905.263157894737</v>
      </c>
      <c r="M11" s="91">
        <f t="shared" si="2"/>
        <v>13768.421052631578</v>
      </c>
      <c r="N11" s="51">
        <f t="shared" si="3"/>
        <v>81.2</v>
      </c>
      <c r="O11" s="52">
        <f t="shared" si="4"/>
        <v>81.2</v>
      </c>
      <c r="P11" s="25" t="s">
        <v>34</v>
      </c>
      <c r="Q11" s="60">
        <f t="shared" si="5"/>
        <v>81.2</v>
      </c>
      <c r="R11" s="1"/>
    </row>
    <row r="12" spans="1:18" ht="21" customHeight="1" thickTop="1">
      <c r="A12" s="110" t="s">
        <v>17</v>
      </c>
      <c r="B12" s="111">
        <v>19</v>
      </c>
      <c r="C12" s="40">
        <v>101</v>
      </c>
      <c r="D12" s="41">
        <v>755</v>
      </c>
      <c r="E12" s="112" t="s">
        <v>34</v>
      </c>
      <c r="F12" s="48">
        <f>SUM(C12:E12)</f>
        <v>856</v>
      </c>
      <c r="G12" s="113">
        <v>82</v>
      </c>
      <c r="H12" s="41">
        <v>613</v>
      </c>
      <c r="I12" s="41">
        <v>0</v>
      </c>
      <c r="J12" s="114">
        <f>SUM(G12:I12)</f>
        <v>695</v>
      </c>
      <c r="K12" s="113">
        <f t="shared" si="0"/>
        <v>863.1578947368421</v>
      </c>
      <c r="L12" s="115">
        <f t="shared" si="1"/>
        <v>12905.263157894737</v>
      </c>
      <c r="M12" s="48">
        <f t="shared" si="2"/>
        <v>13768.421052631578</v>
      </c>
      <c r="N12" s="57">
        <f t="shared" si="3"/>
        <v>81.2</v>
      </c>
      <c r="O12" s="58">
        <f t="shared" si="4"/>
        <v>81.2</v>
      </c>
      <c r="P12" s="26" t="s">
        <v>34</v>
      </c>
      <c r="Q12" s="63">
        <f t="shared" si="5"/>
        <v>81.2</v>
      </c>
      <c r="R12" s="1"/>
    </row>
    <row r="13" spans="1:23" ht="1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33</v>
      </c>
      <c r="O13" s="1"/>
      <c r="P13" s="10"/>
      <c r="Q13" s="1"/>
      <c r="T13" t="s">
        <v>28</v>
      </c>
      <c r="V13" s="1"/>
      <c r="W13" s="1"/>
    </row>
    <row r="14" spans="2:26" ht="10.5">
      <c r="B14" s="1"/>
      <c r="C14" s="2"/>
      <c r="T14" s="3"/>
      <c r="U14" s="65" t="s">
        <v>35</v>
      </c>
      <c r="V14" s="65" t="s">
        <v>36</v>
      </c>
      <c r="W14" s="65" t="s">
        <v>37</v>
      </c>
      <c r="X14" s="65" t="s">
        <v>38</v>
      </c>
      <c r="Y14" s="65" t="s">
        <v>39</v>
      </c>
      <c r="Z14" s="65" t="s">
        <v>43</v>
      </c>
    </row>
    <row r="15" spans="20:26" ht="10.5">
      <c r="T15" s="3" t="s">
        <v>32</v>
      </c>
      <c r="U15" s="6">
        <v>76141</v>
      </c>
      <c r="V15" s="6">
        <v>80729</v>
      </c>
      <c r="W15" s="6">
        <v>81540</v>
      </c>
      <c r="X15" s="6">
        <v>78841</v>
      </c>
      <c r="Y15" s="6">
        <v>73140</v>
      </c>
      <c r="Z15" s="6">
        <v>73172</v>
      </c>
    </row>
    <row r="16" spans="20:26" ht="10.5">
      <c r="T16" s="3" t="s">
        <v>30</v>
      </c>
      <c r="U16" s="6">
        <v>3432</v>
      </c>
      <c r="V16" s="6">
        <v>3640</v>
      </c>
      <c r="W16" s="6">
        <v>4170</v>
      </c>
      <c r="X16" s="6">
        <v>4129</v>
      </c>
      <c r="Y16" s="6">
        <v>3765</v>
      </c>
      <c r="Z16" s="6">
        <v>3966</v>
      </c>
    </row>
    <row r="17" ht="10.5">
      <c r="C17" s="1"/>
    </row>
    <row r="18" ht="10.5">
      <c r="T18" t="s">
        <v>29</v>
      </c>
    </row>
    <row r="19" spans="20:22" ht="15" customHeight="1">
      <c r="T19" s="3"/>
      <c r="U19" s="3" t="s">
        <v>27</v>
      </c>
      <c r="V19" s="3" t="s">
        <v>26</v>
      </c>
    </row>
    <row r="20" spans="20:22" ht="15" customHeight="1">
      <c r="T20" s="3" t="s">
        <v>30</v>
      </c>
      <c r="U20" s="4">
        <v>408</v>
      </c>
      <c r="V20" s="4">
        <v>3558</v>
      </c>
    </row>
    <row r="21" spans="20:22" ht="15" customHeight="1">
      <c r="T21" s="3" t="s">
        <v>24</v>
      </c>
      <c r="U21" s="4">
        <v>233</v>
      </c>
      <c r="V21" s="5">
        <v>2111</v>
      </c>
    </row>
    <row r="22" spans="20:22" ht="15" customHeight="1">
      <c r="T22" s="3" t="s">
        <v>25</v>
      </c>
      <c r="U22" s="4">
        <v>93</v>
      </c>
      <c r="V22" s="5">
        <v>834</v>
      </c>
    </row>
    <row r="23" spans="20:22" ht="15" customHeight="1">
      <c r="T23" s="3" t="s">
        <v>31</v>
      </c>
      <c r="U23" s="4">
        <v>82</v>
      </c>
      <c r="V23" s="5">
        <v>613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4" sqref="I14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2016-03-09T05:28:52Z</cp:lastPrinted>
  <dcterms:created xsi:type="dcterms:W3CDTF">2004-01-30T10:11:42Z</dcterms:created>
  <dcterms:modified xsi:type="dcterms:W3CDTF">2016-03-09T05:28:53Z</dcterms:modified>
  <cp:category/>
  <cp:version/>
  <cp:contentType/>
  <cp:contentStatus/>
  <cp:revision>37</cp:revision>
</cp:coreProperties>
</file>