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<sst xmlns="http://schemas.openxmlformats.org/spreadsheetml/2006/main" count="128" uniqueCount="68">
  <si>
    <t>（１）　人口動態総覧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</si>
  <si>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</si>
  <si>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</si>
  <si>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</si>
  <si>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</si>
  <si>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</si>
  <si>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</si>
  <si>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</si>
  <si>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</si>
  <si>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</si>
  <si>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</si>
  <si>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</si>
  <si>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</si>
  <si>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</si>
  <si>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</si>
  <si>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</si>
  <si>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</si>
  <si>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</si>
  <si>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</si>
  <si>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</si>
  <si>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</si>
  <si>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</si>
  <si>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</si>
  <si>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</si>
  <si>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</si>
  <si>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</si>
  <si>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</si>
  <si>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</si>
  <si>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</si>
  <si>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</si>
  <si>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</si>
  <si>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</si>
  <si>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</si>
  <si>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</si>
  <si>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</si>
  <si>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</si>
  <si>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</si>
  <si>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</si>
  <si>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</si>
  <si>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</si>
  <si>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</si>
  <si>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</si>
  <si>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</si>
  <si>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</si>
  <si>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</si>
  <si>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</si>
  <si>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</si>
  <si>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</si>
  <si>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</si>
  <si>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</si>
  <si>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</si>
  <si>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</si>
  <si>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</si>
  <si>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</si>
  <si>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</si>
  <si>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</si>
  <si>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</si>
  <si>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</si>
  <si>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</si>
  <si>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　ア　実数　（Ｔ２－１）</t>
  </si>
  <si>
    <t>　イ  率 （Ｔ２ー２）</t>
  </si>
  <si>
    <t>市町村の人口</t>
  </si>
  <si>
    <t>　：　平成26年10月1日現在推計人口　(総務省統計局）</t>
  </si>
  <si>
    <t>　：　平成26年10月1日現在推計人口　(県統計課）</t>
  </si>
  <si>
    <t xml:space="preserve">     （平成２６年）</t>
  </si>
  <si>
    <t>　：　平成26年10月1日現在推計人口－日本人人口(総務省統計局）</t>
  </si>
  <si>
    <t>　：　平成26年10月1日現在推計人口(県統計課）</t>
  </si>
  <si>
    <t>※全国及び岐阜県の数値は、厚生労働省人口動態統計公表値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</si>
</sst>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  <numFmt numFmtId="185" formatCode="#,##0_ "/>
    <numFmt numFmtId="18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9" fontId="0" fillId="33" borderId="16" xfId="0" applyNumberFormat="1" applyFont="1" applyFill="1" applyBorder="1" applyAlignment="1" applyProtection="1">
      <alignment vertical="center"/>
      <protection/>
    </xf>
    <xf numFmtId="179" fontId="0" fillId="0" borderId="17" xfId="0" applyNumberFormat="1" applyFont="1" applyBorder="1" applyAlignment="1" applyProtection="1">
      <alignment vertical="center"/>
      <protection locked="0"/>
    </xf>
    <xf numFmtId="179" fontId="0" fillId="0" borderId="18" xfId="0" applyNumberFormat="1" applyFont="1" applyBorder="1" applyAlignment="1" applyProtection="1">
      <alignment vertical="center"/>
      <protection locked="0"/>
    </xf>
    <xf numFmtId="179" fontId="0" fillId="33" borderId="17" xfId="0" applyNumberFormat="1" applyFont="1" applyFill="1" applyBorder="1" applyAlignment="1" applyProtection="1">
      <alignment vertical="center"/>
      <protection/>
    </xf>
    <xf numFmtId="182" fontId="0" fillId="33" borderId="17" xfId="0" applyNumberFormat="1" applyFont="1" applyFill="1" applyBorder="1" applyAlignment="1" applyProtection="1">
      <alignment vertical="center"/>
      <protection/>
    </xf>
    <xf numFmtId="182" fontId="0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9" fontId="0" fillId="0" borderId="21" xfId="0" applyNumberFormat="1" applyFont="1" applyFill="1" applyBorder="1" applyAlignment="1" applyProtection="1">
      <alignment vertical="center"/>
      <protection locked="0"/>
    </xf>
    <xf numFmtId="179" fontId="0" fillId="0" borderId="21" xfId="0" applyNumberFormat="1" applyFont="1" applyBorder="1" applyAlignment="1" applyProtection="1">
      <alignment vertical="center"/>
      <protection locked="0"/>
    </xf>
    <xf numFmtId="179" fontId="0" fillId="0" borderId="22" xfId="0" applyNumberFormat="1" applyFont="1" applyBorder="1" applyAlignment="1" applyProtection="1">
      <alignment vertical="center"/>
      <protection locked="0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1" xfId="0" applyNumberFormat="1" applyFont="1" applyBorder="1" applyAlignment="1" applyProtection="1">
      <alignment vertical="center"/>
      <protection locked="0"/>
    </xf>
    <xf numFmtId="184" fontId="0" fillId="0" borderId="21" xfId="0" applyNumberFormat="1" applyFont="1" applyBorder="1" applyAlignment="1" applyProtection="1">
      <alignment vertical="center"/>
      <protection locked="0"/>
    </xf>
    <xf numFmtId="181" fontId="0" fillId="0" borderId="22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79" fontId="0" fillId="33" borderId="25" xfId="0" applyNumberFormat="1" applyFont="1" applyFill="1" applyBorder="1" applyAlignment="1" applyProtection="1">
      <alignment vertical="center"/>
      <protection/>
    </xf>
    <xf numFmtId="179" fontId="0" fillId="33" borderId="26" xfId="0" applyNumberFormat="1" applyFont="1" applyFill="1" applyBorder="1" applyAlignment="1" applyProtection="1">
      <alignment vertical="center"/>
      <protection/>
    </xf>
    <xf numFmtId="182" fontId="0" fillId="33" borderId="26" xfId="0" applyNumberFormat="1" applyFont="1" applyFill="1" applyBorder="1" applyAlignment="1" applyProtection="1">
      <alignment vertical="center"/>
      <protection/>
    </xf>
    <xf numFmtId="182" fontId="0" fillId="33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80" fontId="0" fillId="0" borderId="29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ont="1" applyFill="1" applyBorder="1" applyAlignment="1" applyProtection="1">
      <alignment vertical="center"/>
      <protection/>
    </xf>
    <xf numFmtId="184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179" fontId="0" fillId="33" borderId="10" xfId="0" applyNumberFormat="1" applyFont="1" applyFill="1" applyBorder="1" applyAlignment="1" applyProtection="1">
      <alignment vertical="center"/>
      <protection/>
    </xf>
    <xf numFmtId="179" fontId="0" fillId="33" borderId="14" xfId="0" applyNumberFormat="1" applyFont="1" applyFill="1" applyBorder="1" applyAlignment="1" applyProtection="1">
      <alignment vertical="center"/>
      <protection/>
    </xf>
    <xf numFmtId="179" fontId="0" fillId="33" borderId="31" xfId="0" applyNumberFormat="1" applyFont="1" applyFill="1" applyBorder="1" applyAlignment="1" applyProtection="1">
      <alignment vertical="center"/>
      <protection/>
    </xf>
    <xf numFmtId="179" fontId="0" fillId="33" borderId="11" xfId="0" applyNumberFormat="1" applyFont="1" applyFill="1" applyBorder="1" applyAlignment="1" applyProtection="1">
      <alignment vertical="center"/>
      <protection/>
    </xf>
    <xf numFmtId="182" fontId="0" fillId="33" borderId="11" xfId="0" applyNumberFormat="1" applyFont="1" applyFill="1" applyBorder="1" applyAlignment="1" applyProtection="1">
      <alignment vertical="center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179" fontId="0" fillId="33" borderId="33" xfId="0" applyNumberFormat="1" applyFont="1" applyFill="1" applyBorder="1" applyAlignment="1" applyProtection="1">
      <alignment vertical="center"/>
      <protection/>
    </xf>
    <xf numFmtId="180" fontId="0" fillId="33" borderId="34" xfId="0" applyNumberFormat="1" applyFont="1" applyFill="1" applyBorder="1" applyAlignment="1" applyProtection="1">
      <alignment vertical="center"/>
      <protection/>
    </xf>
    <xf numFmtId="180" fontId="0" fillId="33" borderId="11" xfId="0" applyNumberFormat="1" applyFont="1" applyFill="1" applyBorder="1" applyAlignment="1" applyProtection="1">
      <alignment vertical="center"/>
      <protection/>
    </xf>
    <xf numFmtId="181" fontId="0" fillId="33" borderId="12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179" fontId="0" fillId="33" borderId="36" xfId="0" applyNumberFormat="1" applyFont="1" applyFill="1" applyBorder="1" applyAlignment="1" applyProtection="1">
      <alignment vertical="center"/>
      <protection/>
    </xf>
    <xf numFmtId="179" fontId="0" fillId="33" borderId="37" xfId="0" applyNumberFormat="1" applyFont="1" applyFill="1" applyBorder="1" applyAlignment="1" applyProtection="1">
      <alignment vertical="center"/>
      <protection/>
    </xf>
    <xf numFmtId="179" fontId="0" fillId="33" borderId="38" xfId="0" applyNumberFormat="1" applyFont="1" applyFill="1" applyBorder="1" applyAlignment="1" applyProtection="1">
      <alignment vertical="center"/>
      <protection/>
    </xf>
    <xf numFmtId="182" fontId="0" fillId="33" borderId="37" xfId="0" applyNumberFormat="1" applyFont="1" applyFill="1" applyBorder="1" applyAlignment="1" applyProtection="1">
      <alignment vertical="center"/>
      <protection/>
    </xf>
    <xf numFmtId="182" fontId="0" fillId="33" borderId="39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179" fontId="0" fillId="33" borderId="39" xfId="0" applyNumberFormat="1" applyFont="1" applyFill="1" applyBorder="1" applyAlignment="1" applyProtection="1">
      <alignment vertical="center"/>
      <protection/>
    </xf>
    <xf numFmtId="180" fontId="0" fillId="33" borderId="36" xfId="0" applyNumberFormat="1" applyFont="1" applyFill="1" applyBorder="1" applyAlignment="1" applyProtection="1">
      <alignment vertical="center"/>
      <protection/>
    </xf>
    <xf numFmtId="180" fontId="0" fillId="33" borderId="37" xfId="0" applyNumberFormat="1" applyFont="1" applyFill="1" applyBorder="1" applyAlignment="1" applyProtection="1">
      <alignment vertical="center"/>
      <protection/>
    </xf>
    <xf numFmtId="184" fontId="0" fillId="33" borderId="37" xfId="0" applyNumberFormat="1" applyFont="1" applyFill="1" applyBorder="1" applyAlignment="1" applyProtection="1">
      <alignment vertical="center"/>
      <protection/>
    </xf>
    <xf numFmtId="181" fontId="0" fillId="33" borderId="39" xfId="0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79" fontId="0" fillId="33" borderId="42" xfId="0" applyNumberFormat="1" applyFont="1" applyFill="1" applyBorder="1" applyAlignment="1" applyProtection="1">
      <alignment vertical="center"/>
      <protection/>
    </xf>
    <xf numFmtId="179" fontId="0" fillId="33" borderId="21" xfId="0" applyNumberFormat="1" applyFont="1" applyFill="1" applyBorder="1" applyAlignment="1" applyProtection="1">
      <alignment vertical="center"/>
      <protection/>
    </xf>
    <xf numFmtId="182" fontId="0" fillId="33" borderId="21" xfId="0" applyNumberFormat="1" applyFont="1" applyFill="1" applyBorder="1" applyAlignment="1" applyProtection="1">
      <alignment vertical="center"/>
      <protection/>
    </xf>
    <xf numFmtId="182" fontId="0" fillId="33" borderId="22" xfId="0" applyNumberFormat="1" applyFont="1" applyFill="1" applyBorder="1" applyAlignment="1" applyProtection="1">
      <alignment vertical="center"/>
      <protection/>
    </xf>
    <xf numFmtId="180" fontId="0" fillId="33" borderId="23" xfId="0" applyNumberFormat="1" applyFont="1" applyFill="1" applyBorder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vertical="center"/>
      <protection/>
    </xf>
    <xf numFmtId="181" fontId="0" fillId="33" borderId="22" xfId="0" applyNumberFormat="1" applyFont="1" applyFill="1" applyBorder="1" applyAlignment="1" applyProtection="1">
      <alignment vertical="center"/>
      <protection/>
    </xf>
    <xf numFmtId="180" fontId="0" fillId="33" borderId="29" xfId="0" applyNumberFormat="1" applyFont="1" applyFill="1" applyBorder="1" applyAlignment="1" applyProtection="1">
      <alignment vertical="center"/>
      <protection/>
    </xf>
    <xf numFmtId="180" fontId="0" fillId="33" borderId="26" xfId="0" applyNumberFormat="1" applyFont="1" applyFill="1" applyBorder="1" applyAlignment="1" applyProtection="1">
      <alignment vertical="center"/>
      <protection/>
    </xf>
    <xf numFmtId="184" fontId="0" fillId="33" borderId="26" xfId="0" applyNumberFormat="1" applyFont="1" applyFill="1" applyBorder="1" applyAlignment="1" applyProtection="1">
      <alignment vertical="center"/>
      <protection/>
    </xf>
    <xf numFmtId="181" fontId="0" fillId="33" borderId="27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179" fontId="0" fillId="33" borderId="44" xfId="0" applyNumberFormat="1" applyFont="1" applyFill="1" applyBorder="1" applyAlignment="1" applyProtection="1">
      <alignment vertical="center"/>
      <protection/>
    </xf>
    <xf numFmtId="182" fontId="0" fillId="33" borderId="14" xfId="0" applyNumberFormat="1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180" fontId="0" fillId="33" borderId="44" xfId="0" applyNumberFormat="1" applyFont="1" applyFill="1" applyBorder="1" applyAlignment="1" applyProtection="1">
      <alignment vertical="center"/>
      <protection/>
    </xf>
    <xf numFmtId="180" fontId="0" fillId="33" borderId="14" xfId="0" applyNumberFormat="1" applyFont="1" applyFill="1" applyBorder="1" applyAlignment="1" applyProtection="1">
      <alignment vertical="center"/>
      <protection/>
    </xf>
    <xf numFmtId="184" fontId="0" fillId="33" borderId="14" xfId="0" applyNumberFormat="1" applyFont="1" applyFill="1" applyBorder="1" applyAlignment="1" applyProtection="1">
      <alignment vertical="center"/>
      <protection/>
    </xf>
    <xf numFmtId="181" fontId="0" fillId="33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 vertical="center"/>
      <protection locked="0"/>
    </xf>
    <xf numFmtId="38" fontId="0" fillId="0" borderId="27" xfId="48" applyFont="1" applyFill="1" applyBorder="1" applyAlignment="1" applyProtection="1">
      <alignment vertical="center"/>
      <protection locked="0"/>
    </xf>
    <xf numFmtId="179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179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179" fontId="0" fillId="0" borderId="46" xfId="0" applyNumberFormat="1" applyFont="1" applyFill="1" applyBorder="1" applyAlignment="1" applyProtection="1">
      <alignment vertical="center"/>
      <protection locked="0"/>
    </xf>
    <xf numFmtId="179" fontId="0" fillId="0" borderId="17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vertical="center"/>
      <protection locked="0"/>
    </xf>
    <xf numFmtId="186" fontId="0" fillId="0" borderId="21" xfId="0" applyNumberFormat="1" applyFont="1" applyFill="1" applyBorder="1" applyAlignment="1" applyProtection="1">
      <alignment vertical="center"/>
      <protection locked="0"/>
    </xf>
    <xf numFmtId="186" fontId="0" fillId="0" borderId="26" xfId="0" applyNumberFormat="1" applyFont="1" applyFill="1" applyBorder="1" applyAlignment="1" applyProtection="1">
      <alignment vertical="center"/>
      <protection locked="0"/>
    </xf>
    <xf numFmtId="186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47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31" xfId="0" applyNumberFormat="1" applyFont="1" applyFill="1" applyBorder="1" applyAlignment="1" applyProtection="1">
      <alignment vertical="center"/>
      <protection locked="0"/>
    </xf>
    <xf numFmtId="186" fontId="0" fillId="0" borderId="17" xfId="0" applyNumberFormat="1" applyFont="1" applyFill="1" applyBorder="1" applyAlignment="1" applyProtection="1">
      <alignment vertical="center"/>
      <protection locked="0"/>
    </xf>
    <xf numFmtId="182" fontId="0" fillId="33" borderId="33" xfId="0" applyNumberFormat="1" applyFont="1" applyFill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horizontal="center" vertical="center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="85" zoomScaleNormal="77" zoomScaleSheetLayoutView="85" zoomScalePageLayoutView="0" workbookViewId="0" topLeftCell="V1">
      <selection activeCell="AD8" sqref="AD8"/>
    </sheetView>
  </sheetViews>
  <sheetFormatPr defaultColWidth="9.00390625" defaultRowHeight="13.5"/>
  <cols>
    <col min="1" max="1" width="9.00390625" style="9" customWidth="1"/>
    <col min="2" max="2" width="13.375" style="9" customWidth="1"/>
    <col min="3" max="3" width="12.375" style="9" customWidth="1"/>
    <col min="4" max="4" width="12.00390625" style="9" customWidth="1"/>
    <col min="5" max="5" width="9.75390625" style="9" bestFit="1" customWidth="1"/>
    <col min="6" max="7" width="9.375" style="9" bestFit="1" customWidth="1"/>
    <col min="8" max="8" width="9.75390625" style="9" bestFit="1" customWidth="1"/>
    <col min="9" max="10" width="9.375" style="9" bestFit="1" customWidth="1"/>
    <col min="11" max="12" width="9.75390625" style="9" bestFit="1" customWidth="1"/>
    <col min="13" max="13" width="9.375" style="9" bestFit="1" customWidth="1"/>
    <col min="14" max="14" width="5.625" style="9" customWidth="1"/>
    <col min="15" max="15" width="9.00390625" style="93" customWidth="1"/>
    <col min="16" max="27" width="9.125" style="9" bestFit="1" customWidth="1"/>
    <col min="28" max="28" width="5.625" style="9" customWidth="1"/>
    <col min="29" max="29" width="9.00390625" style="9" customWidth="1"/>
    <col min="30" max="33" width="9.125" style="9" bestFit="1" customWidth="1"/>
    <col min="34" max="35" width="9.375" style="9" bestFit="1" customWidth="1"/>
    <col min="36" max="42" width="9.125" style="9" bestFit="1" customWidth="1"/>
    <col min="43" max="16384" width="9.00390625" style="9" customWidth="1"/>
  </cols>
  <sheetData>
    <row r="1" spans="1:42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3.5">
      <c r="A2" s="7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 t="s">
        <v>60</v>
      </c>
      <c r="AD2" s="7"/>
      <c r="AE2" s="7"/>
      <c r="AF2" s="7"/>
      <c r="AG2" s="10"/>
      <c r="AH2" s="10"/>
      <c r="AI2" s="10"/>
      <c r="AJ2" s="7"/>
      <c r="AK2" s="7"/>
      <c r="AL2" s="7"/>
      <c r="AM2" s="7"/>
      <c r="AN2" s="7"/>
      <c r="AO2" s="7"/>
      <c r="AP2" s="7"/>
    </row>
    <row r="3" spans="1:42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11" t="s">
        <v>64</v>
      </c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64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1" t="s">
        <v>64</v>
      </c>
    </row>
    <row r="4" spans="1:42" ht="19.5" customHeight="1">
      <c r="A4" s="135"/>
      <c r="B4" s="133" t="s">
        <v>46</v>
      </c>
      <c r="C4" s="127"/>
      <c r="D4" s="128"/>
      <c r="E4" s="126" t="s">
        <v>47</v>
      </c>
      <c r="F4" s="127"/>
      <c r="G4" s="128"/>
      <c r="H4" s="126" t="s">
        <v>48</v>
      </c>
      <c r="I4" s="127"/>
      <c r="J4" s="128"/>
      <c r="K4" s="126" t="s">
        <v>49</v>
      </c>
      <c r="L4" s="127"/>
      <c r="M4" s="134"/>
      <c r="N4" s="12"/>
      <c r="O4" s="137"/>
      <c r="P4" s="127" t="s">
        <v>50</v>
      </c>
      <c r="Q4" s="127"/>
      <c r="R4" s="128"/>
      <c r="S4" s="131" t="s">
        <v>39</v>
      </c>
      <c r="T4" s="126" t="s">
        <v>51</v>
      </c>
      <c r="U4" s="127"/>
      <c r="V4" s="128"/>
      <c r="W4" s="126" t="s">
        <v>52</v>
      </c>
      <c r="X4" s="127"/>
      <c r="Y4" s="128"/>
      <c r="Z4" s="131" t="s">
        <v>2</v>
      </c>
      <c r="AA4" s="124" t="s">
        <v>3</v>
      </c>
      <c r="AB4" s="13"/>
      <c r="AC4" s="137"/>
      <c r="AD4" s="129" t="s">
        <v>4</v>
      </c>
      <c r="AE4" s="131" t="s">
        <v>5</v>
      </c>
      <c r="AF4" s="131" t="s">
        <v>42</v>
      </c>
      <c r="AG4" s="131" t="s">
        <v>43</v>
      </c>
      <c r="AH4" s="131" t="s">
        <v>44</v>
      </c>
      <c r="AI4" s="126" t="s">
        <v>54</v>
      </c>
      <c r="AJ4" s="127"/>
      <c r="AK4" s="128"/>
      <c r="AL4" s="126" t="s">
        <v>53</v>
      </c>
      <c r="AM4" s="127"/>
      <c r="AN4" s="128"/>
      <c r="AO4" s="131" t="s">
        <v>6</v>
      </c>
      <c r="AP4" s="124" t="s">
        <v>7</v>
      </c>
    </row>
    <row r="5" spans="1:42" ht="41.25" thickBot="1">
      <c r="A5" s="136"/>
      <c r="B5" s="14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9</v>
      </c>
      <c r="J5" s="15" t="s">
        <v>10</v>
      </c>
      <c r="K5" s="15" t="s">
        <v>11</v>
      </c>
      <c r="L5" s="15" t="s">
        <v>9</v>
      </c>
      <c r="M5" s="16" t="s">
        <v>10</v>
      </c>
      <c r="N5" s="12"/>
      <c r="O5" s="138"/>
      <c r="P5" s="17" t="s">
        <v>12</v>
      </c>
      <c r="Q5" s="18" t="s">
        <v>9</v>
      </c>
      <c r="R5" s="18" t="s">
        <v>10</v>
      </c>
      <c r="S5" s="132"/>
      <c r="T5" s="18" t="s">
        <v>11</v>
      </c>
      <c r="U5" s="18" t="s">
        <v>1</v>
      </c>
      <c r="V5" s="18" t="s">
        <v>13</v>
      </c>
      <c r="W5" s="18" t="s">
        <v>11</v>
      </c>
      <c r="X5" s="18" t="s">
        <v>40</v>
      </c>
      <c r="Y5" s="18" t="s">
        <v>41</v>
      </c>
      <c r="Z5" s="132"/>
      <c r="AA5" s="125"/>
      <c r="AB5" s="13"/>
      <c r="AC5" s="138"/>
      <c r="AD5" s="130"/>
      <c r="AE5" s="132"/>
      <c r="AF5" s="132"/>
      <c r="AG5" s="132"/>
      <c r="AH5" s="132"/>
      <c r="AI5" s="18" t="s">
        <v>11</v>
      </c>
      <c r="AJ5" s="18" t="s">
        <v>1</v>
      </c>
      <c r="AK5" s="18" t="s">
        <v>13</v>
      </c>
      <c r="AL5" s="18" t="s">
        <v>11</v>
      </c>
      <c r="AM5" s="18" t="s">
        <v>45</v>
      </c>
      <c r="AN5" s="18" t="s">
        <v>41</v>
      </c>
      <c r="AO5" s="132"/>
      <c r="AP5" s="125"/>
    </row>
    <row r="6" spans="1:42" ht="20.25" customHeight="1">
      <c r="A6" s="19" t="s">
        <v>14</v>
      </c>
      <c r="B6" s="20">
        <f>SUM(C6:D6)</f>
        <v>127083000</v>
      </c>
      <c r="C6" s="109">
        <v>61801000</v>
      </c>
      <c r="D6" s="110">
        <v>65282000</v>
      </c>
      <c r="E6" s="23">
        <f aca="true" t="shared" si="0" ref="E6:E21">SUM(F6:G6)</f>
        <v>1003539</v>
      </c>
      <c r="F6" s="21">
        <v>515533</v>
      </c>
      <c r="G6" s="22">
        <v>488006</v>
      </c>
      <c r="H6" s="23">
        <f aca="true" t="shared" si="1" ref="H6:H21">SUM(I6:J6)</f>
        <v>1273004</v>
      </c>
      <c r="I6" s="21">
        <v>660334</v>
      </c>
      <c r="J6" s="21">
        <v>612670</v>
      </c>
      <c r="K6" s="24">
        <f>E6-H6</f>
        <v>-269465</v>
      </c>
      <c r="L6" s="24">
        <f aca="true" t="shared" si="2" ref="L6:L21">F6-I6</f>
        <v>-144801</v>
      </c>
      <c r="M6" s="25">
        <f aca="true" t="shared" si="3" ref="M6:M21">G6-J6</f>
        <v>-124664</v>
      </c>
      <c r="N6" s="26"/>
      <c r="O6" s="27" t="s">
        <v>14</v>
      </c>
      <c r="P6" s="20">
        <f aca="true" t="shared" si="4" ref="P6:P21">SUM(Q6:R6)</f>
        <v>2080</v>
      </c>
      <c r="Q6" s="28">
        <v>1110</v>
      </c>
      <c r="R6" s="28">
        <v>970</v>
      </c>
      <c r="S6" s="29">
        <v>952</v>
      </c>
      <c r="T6" s="23">
        <f>SUM(U6:V6)</f>
        <v>23524</v>
      </c>
      <c r="U6" s="29">
        <v>10905</v>
      </c>
      <c r="V6" s="29">
        <v>12619</v>
      </c>
      <c r="W6" s="23">
        <f aca="true" t="shared" si="5" ref="W6:W21">SUM(X6:Y6)</f>
        <v>3750</v>
      </c>
      <c r="X6" s="29">
        <v>3039</v>
      </c>
      <c r="Y6" s="29">
        <v>711</v>
      </c>
      <c r="Z6" s="29">
        <v>643749</v>
      </c>
      <c r="AA6" s="30">
        <v>222107</v>
      </c>
      <c r="AB6" s="7"/>
      <c r="AC6" s="27" t="s">
        <v>14</v>
      </c>
      <c r="AD6" s="31">
        <v>8</v>
      </c>
      <c r="AE6" s="32">
        <v>10.1</v>
      </c>
      <c r="AF6" s="33">
        <v>-2.1</v>
      </c>
      <c r="AG6" s="32">
        <v>2.1</v>
      </c>
      <c r="AH6" s="32">
        <v>0.9</v>
      </c>
      <c r="AI6" s="32">
        <v>22.9</v>
      </c>
      <c r="AJ6" s="32">
        <v>10.6</v>
      </c>
      <c r="AK6" s="32">
        <v>12.3</v>
      </c>
      <c r="AL6" s="32">
        <v>3.7</v>
      </c>
      <c r="AM6" s="32">
        <v>3</v>
      </c>
      <c r="AN6" s="32">
        <v>0.7</v>
      </c>
      <c r="AO6" s="32">
        <v>5.1</v>
      </c>
      <c r="AP6" s="34">
        <v>1.77</v>
      </c>
    </row>
    <row r="7" spans="1:42" ht="20.25" customHeight="1">
      <c r="A7" s="35" t="s">
        <v>15</v>
      </c>
      <c r="B7" s="36">
        <f aca="true" t="shared" si="6" ref="B7:B21">SUM(C7:D7)</f>
        <v>2041690</v>
      </c>
      <c r="C7" s="99">
        <v>987188</v>
      </c>
      <c r="D7" s="108">
        <v>1054502</v>
      </c>
      <c r="E7" s="37">
        <f t="shared" si="0"/>
        <v>15138</v>
      </c>
      <c r="F7" s="99">
        <v>7709</v>
      </c>
      <c r="G7" s="108">
        <v>7429</v>
      </c>
      <c r="H7" s="37">
        <f t="shared" si="1"/>
        <v>21658</v>
      </c>
      <c r="I7" s="99">
        <v>11256</v>
      </c>
      <c r="J7" s="99">
        <v>10402</v>
      </c>
      <c r="K7" s="38">
        <f aca="true" t="shared" si="7" ref="K7:K21">E7-H7</f>
        <v>-6520</v>
      </c>
      <c r="L7" s="38">
        <f t="shared" si="2"/>
        <v>-3547</v>
      </c>
      <c r="M7" s="39">
        <f t="shared" si="3"/>
        <v>-2973</v>
      </c>
      <c r="N7" s="40"/>
      <c r="O7" s="41" t="s">
        <v>15</v>
      </c>
      <c r="P7" s="36">
        <f t="shared" si="4"/>
        <v>37</v>
      </c>
      <c r="Q7" s="99">
        <v>16</v>
      </c>
      <c r="R7" s="99">
        <v>21</v>
      </c>
      <c r="S7" s="99">
        <v>21</v>
      </c>
      <c r="T7" s="37">
        <f aca="true" t="shared" si="8" ref="T7:T21">SUM(U7:V7)</f>
        <v>313</v>
      </c>
      <c r="U7" s="96">
        <v>144</v>
      </c>
      <c r="V7" s="96">
        <v>169</v>
      </c>
      <c r="W7" s="37">
        <f t="shared" si="5"/>
        <v>70</v>
      </c>
      <c r="X7" s="96">
        <v>53</v>
      </c>
      <c r="Y7" s="96">
        <v>17</v>
      </c>
      <c r="Z7" s="97">
        <v>9071</v>
      </c>
      <c r="AA7" s="98">
        <v>3182</v>
      </c>
      <c r="AB7" s="7"/>
      <c r="AC7" s="41" t="s">
        <v>15</v>
      </c>
      <c r="AD7" s="42">
        <v>7.5</v>
      </c>
      <c r="AE7" s="43">
        <v>10.8</v>
      </c>
      <c r="AF7" s="44">
        <v>-3.2</v>
      </c>
      <c r="AG7" s="43">
        <v>2.4</v>
      </c>
      <c r="AH7" s="43">
        <v>1.4</v>
      </c>
      <c r="AI7" s="43">
        <v>20.3</v>
      </c>
      <c r="AJ7" s="43">
        <v>9.3</v>
      </c>
      <c r="AK7" s="43">
        <v>10.9</v>
      </c>
      <c r="AL7" s="43">
        <v>4.6</v>
      </c>
      <c r="AM7" s="43">
        <v>3.5</v>
      </c>
      <c r="AN7" s="43">
        <v>1.1</v>
      </c>
      <c r="AO7" s="43">
        <v>4.4</v>
      </c>
      <c r="AP7" s="45">
        <v>1.58</v>
      </c>
    </row>
    <row r="8" spans="1:42" ht="20.25" customHeight="1" thickBot="1">
      <c r="A8" s="46" t="s">
        <v>16</v>
      </c>
      <c r="B8" s="47">
        <f t="shared" si="6"/>
        <v>375559</v>
      </c>
      <c r="C8" s="48">
        <f>C9+C18</f>
        <v>182486</v>
      </c>
      <c r="D8" s="49">
        <f>D9+D18</f>
        <v>193073</v>
      </c>
      <c r="E8" s="50">
        <f t="shared" si="0"/>
        <v>2731</v>
      </c>
      <c r="F8" s="48">
        <f>F9+F18</f>
        <v>1380</v>
      </c>
      <c r="G8" s="49">
        <f>G9+G18</f>
        <v>1351</v>
      </c>
      <c r="H8" s="50">
        <f t="shared" si="1"/>
        <v>4118</v>
      </c>
      <c r="I8" s="48">
        <f>I9+I18</f>
        <v>2143</v>
      </c>
      <c r="J8" s="48">
        <f>J9+J18</f>
        <v>1975</v>
      </c>
      <c r="K8" s="51">
        <f t="shared" si="7"/>
        <v>-1387</v>
      </c>
      <c r="L8" s="51">
        <f t="shared" si="2"/>
        <v>-763</v>
      </c>
      <c r="M8" s="52">
        <f t="shared" si="3"/>
        <v>-624</v>
      </c>
      <c r="N8" s="40"/>
      <c r="O8" s="53" t="s">
        <v>16</v>
      </c>
      <c r="P8" s="47">
        <f t="shared" si="4"/>
        <v>9</v>
      </c>
      <c r="Q8" s="48">
        <f>Q9+Q18</f>
        <v>5</v>
      </c>
      <c r="R8" s="48">
        <f>R9+R18</f>
        <v>4</v>
      </c>
      <c r="S8" s="48">
        <f>S9+S18</f>
        <v>5</v>
      </c>
      <c r="T8" s="50">
        <f t="shared" si="8"/>
        <v>57</v>
      </c>
      <c r="U8" s="48">
        <f>U9+U18</f>
        <v>34</v>
      </c>
      <c r="V8" s="48">
        <f>V9+V18</f>
        <v>23</v>
      </c>
      <c r="W8" s="50">
        <f t="shared" si="5"/>
        <v>13</v>
      </c>
      <c r="X8" s="48">
        <f>X9+X18</f>
        <v>10</v>
      </c>
      <c r="Y8" s="48">
        <f>Y9+Y18</f>
        <v>3</v>
      </c>
      <c r="Z8" s="48">
        <f>Z9+Z18</f>
        <v>1597</v>
      </c>
      <c r="AA8" s="54">
        <f>AA9+AA18</f>
        <v>533</v>
      </c>
      <c r="AB8" s="7"/>
      <c r="AC8" s="53" t="s">
        <v>16</v>
      </c>
      <c r="AD8" s="55">
        <f aca="true" t="shared" si="9" ref="AD8:AD21">E8/B8*1000</f>
        <v>7.271826796854822</v>
      </c>
      <c r="AE8" s="56">
        <f aca="true" t="shared" si="10" ref="AE8:AE21">H8/B8*1000</f>
        <v>10.964988190936712</v>
      </c>
      <c r="AF8" s="81">
        <f aca="true" t="shared" si="11" ref="AF8:AF21">K8/B8*1000</f>
        <v>-3.6931613940818884</v>
      </c>
      <c r="AG8" s="56">
        <f aca="true" t="shared" si="12" ref="AG8:AG21">P8/E8*1000</f>
        <v>3.2954961552544857</v>
      </c>
      <c r="AH8" s="56">
        <f aca="true" t="shared" si="13" ref="AH8:AH21">S8/E8*1000</f>
        <v>1.8308311973636031</v>
      </c>
      <c r="AI8" s="56">
        <f aca="true" t="shared" si="14" ref="AI8:AI21">T8/(E8+T8)*1000</f>
        <v>20.44476327116212</v>
      </c>
      <c r="AJ8" s="56">
        <f>U8/(E8+T8)*1000</f>
        <v>12.195121951219512</v>
      </c>
      <c r="AK8" s="56">
        <f aca="true" t="shared" si="15" ref="AK8:AK21">V8/(E8+T8)*1000</f>
        <v>8.249641319942612</v>
      </c>
      <c r="AL8" s="56">
        <f aca="true" t="shared" si="16" ref="AL8:AL21">W8/(E8+X8)*1000</f>
        <v>4.742794600510763</v>
      </c>
      <c r="AM8" s="56">
        <f aca="true" t="shared" si="17" ref="AM8:AM21">X8/(E8+X8)*1000</f>
        <v>3.648303538854433</v>
      </c>
      <c r="AN8" s="56">
        <f aca="true" t="shared" si="18" ref="AN8:AN21">Y8/(E8+X8)*1000</f>
        <v>1.0944910616563297</v>
      </c>
      <c r="AO8" s="56">
        <f aca="true" t="shared" si="19" ref="AO8:AO21">Z8/B8*1000</f>
        <v>4.252327863265159</v>
      </c>
      <c r="AP8" s="57">
        <f aca="true" t="shared" si="20" ref="AP8:AP21">AA8/B8*1000</f>
        <v>1.4192177527365875</v>
      </c>
    </row>
    <row r="9" spans="1:42" ht="20.25" customHeight="1" thickBot="1">
      <c r="A9" s="58" t="s">
        <v>17</v>
      </c>
      <c r="B9" s="59">
        <f t="shared" si="6"/>
        <v>305430</v>
      </c>
      <c r="C9" s="60">
        <f>SUM(C10:C17)</f>
        <v>148535</v>
      </c>
      <c r="D9" s="61">
        <f>SUM(D10:D17)</f>
        <v>156895</v>
      </c>
      <c r="E9" s="60">
        <f t="shared" si="0"/>
        <v>2239</v>
      </c>
      <c r="F9" s="60">
        <f>SUM(F10:F17)</f>
        <v>1130</v>
      </c>
      <c r="G9" s="61">
        <f>SUM(G10:G17)</f>
        <v>1109</v>
      </c>
      <c r="H9" s="60">
        <f t="shared" si="1"/>
        <v>3281</v>
      </c>
      <c r="I9" s="60">
        <f>SUM(I10:I17)</f>
        <v>1690</v>
      </c>
      <c r="J9" s="60">
        <f>SUM(J10:J17)</f>
        <v>1591</v>
      </c>
      <c r="K9" s="62">
        <f t="shared" si="7"/>
        <v>-1042</v>
      </c>
      <c r="L9" s="62">
        <f t="shared" si="2"/>
        <v>-560</v>
      </c>
      <c r="M9" s="63">
        <f t="shared" si="3"/>
        <v>-482</v>
      </c>
      <c r="N9" s="40"/>
      <c r="O9" s="64" t="s">
        <v>17</v>
      </c>
      <c r="P9" s="59">
        <f t="shared" si="4"/>
        <v>7</v>
      </c>
      <c r="Q9" s="60">
        <f>SUM(Q10:Q17)</f>
        <v>3</v>
      </c>
      <c r="R9" s="60">
        <f>SUM(R10:R17)</f>
        <v>4</v>
      </c>
      <c r="S9" s="60">
        <f>SUM(S10:S17)</f>
        <v>5</v>
      </c>
      <c r="T9" s="60">
        <f t="shared" si="8"/>
        <v>51</v>
      </c>
      <c r="U9" s="60">
        <f>SUM(U10:U17)</f>
        <v>32</v>
      </c>
      <c r="V9" s="60">
        <f>SUM(V10:V17)</f>
        <v>19</v>
      </c>
      <c r="W9" s="60">
        <f t="shared" si="5"/>
        <v>12</v>
      </c>
      <c r="X9" s="60">
        <f>SUM(X10:X17)</f>
        <v>9</v>
      </c>
      <c r="Y9" s="60">
        <f>SUM(Y10:Y17)</f>
        <v>3</v>
      </c>
      <c r="Z9" s="60">
        <f>SUM(Z10:Z17)</f>
        <v>1357</v>
      </c>
      <c r="AA9" s="65">
        <f>SUM(AA10:AA17)</f>
        <v>440</v>
      </c>
      <c r="AB9" s="7"/>
      <c r="AC9" s="64" t="s">
        <v>17</v>
      </c>
      <c r="AD9" s="66">
        <f t="shared" si="9"/>
        <v>7.33064859378581</v>
      </c>
      <c r="AE9" s="67">
        <f t="shared" si="10"/>
        <v>10.742232262711587</v>
      </c>
      <c r="AF9" s="68">
        <f t="shared" si="11"/>
        <v>-3.411583668925777</v>
      </c>
      <c r="AG9" s="67">
        <f t="shared" si="12"/>
        <v>3.1263957123715946</v>
      </c>
      <c r="AH9" s="67">
        <f t="shared" si="13"/>
        <v>2.2331397945511386</v>
      </c>
      <c r="AI9" s="67">
        <f t="shared" si="14"/>
        <v>22.2707423580786</v>
      </c>
      <c r="AJ9" s="67">
        <f aca="true" t="shared" si="21" ref="AJ9:AJ21">U9/(E9+T9)*1000</f>
        <v>13.973799126637555</v>
      </c>
      <c r="AK9" s="67">
        <f t="shared" si="15"/>
        <v>8.296943231441048</v>
      </c>
      <c r="AL9" s="67">
        <f t="shared" si="16"/>
        <v>5.338078291814947</v>
      </c>
      <c r="AM9" s="67">
        <f t="shared" si="17"/>
        <v>4.0035587188612105</v>
      </c>
      <c r="AN9" s="67">
        <f t="shared" si="18"/>
        <v>1.3345195729537367</v>
      </c>
      <c r="AO9" s="67">
        <f t="shared" si="19"/>
        <v>4.442916543888943</v>
      </c>
      <c r="AP9" s="69">
        <f t="shared" si="20"/>
        <v>1.4405919523295028</v>
      </c>
    </row>
    <row r="10" spans="1:42" ht="20.25" customHeight="1">
      <c r="A10" s="70" t="s">
        <v>18</v>
      </c>
      <c r="B10" s="71">
        <f t="shared" si="6"/>
        <v>159918</v>
      </c>
      <c r="C10" s="111">
        <v>77520</v>
      </c>
      <c r="D10" s="111">
        <v>82398</v>
      </c>
      <c r="E10" s="72">
        <f t="shared" si="0"/>
        <v>1318</v>
      </c>
      <c r="F10" s="28">
        <v>668</v>
      </c>
      <c r="G10" s="114">
        <v>650</v>
      </c>
      <c r="H10" s="72">
        <f t="shared" si="1"/>
        <v>1633</v>
      </c>
      <c r="I10" s="28">
        <v>847</v>
      </c>
      <c r="J10" s="28">
        <v>786</v>
      </c>
      <c r="K10" s="73">
        <f t="shared" si="7"/>
        <v>-315</v>
      </c>
      <c r="L10" s="73">
        <f t="shared" si="2"/>
        <v>-179</v>
      </c>
      <c r="M10" s="74">
        <f t="shared" si="3"/>
        <v>-136</v>
      </c>
      <c r="N10" s="40"/>
      <c r="O10" s="27" t="s">
        <v>18</v>
      </c>
      <c r="P10" s="71">
        <f t="shared" si="4"/>
        <v>3</v>
      </c>
      <c r="Q10" s="28">
        <v>2</v>
      </c>
      <c r="R10" s="101">
        <v>1</v>
      </c>
      <c r="S10" s="101">
        <v>2</v>
      </c>
      <c r="T10" s="72">
        <f t="shared" si="8"/>
        <v>25</v>
      </c>
      <c r="U10" s="100">
        <v>18</v>
      </c>
      <c r="V10" s="100">
        <v>7</v>
      </c>
      <c r="W10" s="72">
        <f t="shared" si="5"/>
        <v>7</v>
      </c>
      <c r="X10" s="100">
        <v>5</v>
      </c>
      <c r="Y10" s="101">
        <v>2</v>
      </c>
      <c r="Z10" s="100">
        <v>805</v>
      </c>
      <c r="AA10" s="102">
        <v>251</v>
      </c>
      <c r="AB10" s="7"/>
      <c r="AC10" s="27" t="s">
        <v>18</v>
      </c>
      <c r="AD10" s="75">
        <f>E10/B10*1000</f>
        <v>8.24172388349029</v>
      </c>
      <c r="AE10" s="76">
        <f t="shared" si="10"/>
        <v>10.211483385234933</v>
      </c>
      <c r="AF10" s="77">
        <f t="shared" si="11"/>
        <v>-1.9697595017446443</v>
      </c>
      <c r="AG10" s="76">
        <f t="shared" si="12"/>
        <v>2.276176024279211</v>
      </c>
      <c r="AH10" s="76">
        <f t="shared" si="13"/>
        <v>1.5174506828528074</v>
      </c>
      <c r="AI10" s="76">
        <f t="shared" si="14"/>
        <v>18.615040953090094</v>
      </c>
      <c r="AJ10" s="76">
        <f t="shared" si="21"/>
        <v>13.402829486224869</v>
      </c>
      <c r="AK10" s="76">
        <f t="shared" si="15"/>
        <v>5.212211466865227</v>
      </c>
      <c r="AL10" s="76">
        <f t="shared" si="16"/>
        <v>5.291005291005291</v>
      </c>
      <c r="AM10" s="76">
        <f t="shared" si="17"/>
        <v>3.779289493575208</v>
      </c>
      <c r="AN10" s="76">
        <f t="shared" si="18"/>
        <v>1.5117157974300832</v>
      </c>
      <c r="AO10" s="76">
        <f t="shared" si="19"/>
        <v>5.033829837791868</v>
      </c>
      <c r="AP10" s="78">
        <f t="shared" si="20"/>
        <v>1.5695543966282721</v>
      </c>
    </row>
    <row r="11" spans="1:42" ht="20.25" customHeight="1">
      <c r="A11" s="35" t="s">
        <v>55</v>
      </c>
      <c r="B11" s="36">
        <f t="shared" si="6"/>
        <v>35911</v>
      </c>
      <c r="C11" s="112">
        <v>17494</v>
      </c>
      <c r="D11" s="112">
        <v>18417</v>
      </c>
      <c r="E11" s="37">
        <f t="shared" si="0"/>
        <v>189</v>
      </c>
      <c r="F11" s="99">
        <v>92</v>
      </c>
      <c r="G11" s="108">
        <v>97</v>
      </c>
      <c r="H11" s="37">
        <f t="shared" si="1"/>
        <v>434</v>
      </c>
      <c r="I11" s="99">
        <v>232</v>
      </c>
      <c r="J11" s="99">
        <v>202</v>
      </c>
      <c r="K11" s="38">
        <f t="shared" si="7"/>
        <v>-245</v>
      </c>
      <c r="L11" s="38">
        <f t="shared" si="2"/>
        <v>-140</v>
      </c>
      <c r="M11" s="39">
        <f t="shared" si="3"/>
        <v>-105</v>
      </c>
      <c r="N11" s="40"/>
      <c r="O11" s="41" t="s">
        <v>55</v>
      </c>
      <c r="P11" s="36">
        <f t="shared" si="4"/>
        <v>0</v>
      </c>
      <c r="Q11" s="99">
        <v>0</v>
      </c>
      <c r="R11" s="99">
        <v>0</v>
      </c>
      <c r="S11" s="99">
        <v>0</v>
      </c>
      <c r="T11" s="37">
        <f t="shared" si="8"/>
        <v>6</v>
      </c>
      <c r="U11" s="103">
        <v>3</v>
      </c>
      <c r="V11" s="103">
        <v>3</v>
      </c>
      <c r="W11" s="37">
        <f t="shared" si="5"/>
        <v>1</v>
      </c>
      <c r="X11" s="103">
        <v>1</v>
      </c>
      <c r="Y11" s="103">
        <v>0</v>
      </c>
      <c r="Z11" s="96">
        <v>130</v>
      </c>
      <c r="AA11" s="104">
        <v>47</v>
      </c>
      <c r="AB11" s="7"/>
      <c r="AC11" s="41" t="s">
        <v>55</v>
      </c>
      <c r="AD11" s="79">
        <f t="shared" si="9"/>
        <v>5.263011333574671</v>
      </c>
      <c r="AE11" s="80">
        <f t="shared" si="10"/>
        <v>12.085433432652948</v>
      </c>
      <c r="AF11" s="81">
        <f t="shared" si="11"/>
        <v>-6.822422099078277</v>
      </c>
      <c r="AG11" s="80">
        <f t="shared" si="12"/>
        <v>0</v>
      </c>
      <c r="AH11" s="80">
        <f t="shared" si="13"/>
        <v>0</v>
      </c>
      <c r="AI11" s="80">
        <f t="shared" si="14"/>
        <v>30.76923076923077</v>
      </c>
      <c r="AJ11" s="80">
        <f t="shared" si="21"/>
        <v>15.384615384615385</v>
      </c>
      <c r="AK11" s="80">
        <f t="shared" si="15"/>
        <v>15.384615384615385</v>
      </c>
      <c r="AL11" s="80">
        <f>W11/(E11+X11)*1000</f>
        <v>5.263157894736842</v>
      </c>
      <c r="AM11" s="80">
        <f t="shared" si="17"/>
        <v>5.263157894736842</v>
      </c>
      <c r="AN11" s="80">
        <f t="shared" si="18"/>
        <v>0</v>
      </c>
      <c r="AO11" s="80">
        <f t="shared" si="19"/>
        <v>3.6200607056333713</v>
      </c>
      <c r="AP11" s="82">
        <f t="shared" si="20"/>
        <v>1.3087911781905264</v>
      </c>
    </row>
    <row r="12" spans="1:42" ht="20.25" customHeight="1">
      <c r="A12" s="35" t="s">
        <v>19</v>
      </c>
      <c r="B12" s="36">
        <f t="shared" si="6"/>
        <v>29882</v>
      </c>
      <c r="C12" s="112">
        <v>14549</v>
      </c>
      <c r="D12" s="112">
        <v>15333</v>
      </c>
      <c r="E12" s="37">
        <f t="shared" si="0"/>
        <v>148</v>
      </c>
      <c r="F12" s="99">
        <v>82</v>
      </c>
      <c r="G12" s="108">
        <v>66</v>
      </c>
      <c r="H12" s="37">
        <f t="shared" si="1"/>
        <v>406</v>
      </c>
      <c r="I12" s="99">
        <v>196</v>
      </c>
      <c r="J12" s="99">
        <v>210</v>
      </c>
      <c r="K12" s="38">
        <f t="shared" si="7"/>
        <v>-258</v>
      </c>
      <c r="L12" s="38">
        <f t="shared" si="2"/>
        <v>-114</v>
      </c>
      <c r="M12" s="39">
        <f t="shared" si="3"/>
        <v>-144</v>
      </c>
      <c r="N12" s="40"/>
      <c r="O12" s="41" t="s">
        <v>19</v>
      </c>
      <c r="P12" s="36">
        <f t="shared" si="4"/>
        <v>0</v>
      </c>
      <c r="Q12" s="103">
        <v>0</v>
      </c>
      <c r="R12" s="99">
        <v>0</v>
      </c>
      <c r="S12" s="103">
        <v>0</v>
      </c>
      <c r="T12" s="37">
        <f t="shared" si="8"/>
        <v>7</v>
      </c>
      <c r="U12" s="103">
        <v>3</v>
      </c>
      <c r="V12" s="96">
        <v>4</v>
      </c>
      <c r="W12" s="37">
        <f t="shared" si="5"/>
        <v>1</v>
      </c>
      <c r="X12" s="103">
        <v>1</v>
      </c>
      <c r="Y12" s="103">
        <v>0</v>
      </c>
      <c r="Z12" s="96">
        <v>102</v>
      </c>
      <c r="AA12" s="104">
        <v>44</v>
      </c>
      <c r="AB12" s="7"/>
      <c r="AC12" s="41" t="s">
        <v>19</v>
      </c>
      <c r="AD12" s="79">
        <f t="shared" si="9"/>
        <v>4.952814403319724</v>
      </c>
      <c r="AE12" s="80">
        <f t="shared" si="10"/>
        <v>13.586774646944649</v>
      </c>
      <c r="AF12" s="81">
        <f t="shared" si="11"/>
        <v>-8.633960243624925</v>
      </c>
      <c r="AG12" s="80">
        <f t="shared" si="12"/>
        <v>0</v>
      </c>
      <c r="AH12" s="80">
        <f t="shared" si="13"/>
        <v>0</v>
      </c>
      <c r="AI12" s="80">
        <f t="shared" si="14"/>
        <v>45.16129032258064</v>
      </c>
      <c r="AJ12" s="80">
        <f t="shared" si="21"/>
        <v>19.35483870967742</v>
      </c>
      <c r="AK12" s="80">
        <f t="shared" si="15"/>
        <v>25.806451612903224</v>
      </c>
      <c r="AL12" s="80">
        <f t="shared" si="16"/>
        <v>6.7114093959731544</v>
      </c>
      <c r="AM12" s="80">
        <f t="shared" si="17"/>
        <v>6.7114093959731544</v>
      </c>
      <c r="AN12" s="80">
        <f t="shared" si="18"/>
        <v>0</v>
      </c>
      <c r="AO12" s="80">
        <f t="shared" si="19"/>
        <v>3.4134261428284587</v>
      </c>
      <c r="AP12" s="82">
        <f t="shared" si="20"/>
        <v>1.47245833612208</v>
      </c>
    </row>
    <row r="13" spans="1:42" ht="20.25" customHeight="1">
      <c r="A13" s="35" t="s">
        <v>20</v>
      </c>
      <c r="B13" s="36">
        <f t="shared" si="6"/>
        <v>27983</v>
      </c>
      <c r="C13" s="112">
        <v>13586</v>
      </c>
      <c r="D13" s="112">
        <v>14397</v>
      </c>
      <c r="E13" s="37">
        <f t="shared" si="0"/>
        <v>197</v>
      </c>
      <c r="F13" s="99">
        <v>115</v>
      </c>
      <c r="G13" s="108">
        <v>82</v>
      </c>
      <c r="H13" s="37">
        <f t="shared" si="1"/>
        <v>271</v>
      </c>
      <c r="I13" s="99">
        <v>143</v>
      </c>
      <c r="J13" s="99">
        <v>128</v>
      </c>
      <c r="K13" s="38">
        <f t="shared" si="7"/>
        <v>-74</v>
      </c>
      <c r="L13" s="38">
        <f t="shared" si="2"/>
        <v>-28</v>
      </c>
      <c r="M13" s="39">
        <f t="shared" si="3"/>
        <v>-46</v>
      </c>
      <c r="N13" s="40"/>
      <c r="O13" s="41" t="s">
        <v>20</v>
      </c>
      <c r="P13" s="36">
        <f t="shared" si="4"/>
        <v>0</v>
      </c>
      <c r="Q13" s="103">
        <v>0</v>
      </c>
      <c r="R13" s="103">
        <v>0</v>
      </c>
      <c r="S13" s="103">
        <v>0</v>
      </c>
      <c r="T13" s="37">
        <f t="shared" si="8"/>
        <v>7</v>
      </c>
      <c r="U13" s="103">
        <v>4</v>
      </c>
      <c r="V13" s="96">
        <v>3</v>
      </c>
      <c r="W13" s="37">
        <f t="shared" si="5"/>
        <v>2</v>
      </c>
      <c r="X13" s="103">
        <v>2</v>
      </c>
      <c r="Y13" s="103">
        <v>0</v>
      </c>
      <c r="Z13" s="96">
        <v>110</v>
      </c>
      <c r="AA13" s="104">
        <v>34</v>
      </c>
      <c r="AB13" s="7"/>
      <c r="AC13" s="41" t="s">
        <v>20</v>
      </c>
      <c r="AD13" s="79">
        <f t="shared" si="9"/>
        <v>7.03998856448558</v>
      </c>
      <c r="AE13" s="80">
        <f t="shared" si="10"/>
        <v>9.68445127398778</v>
      </c>
      <c r="AF13" s="81">
        <f t="shared" si="11"/>
        <v>-2.6444627095021978</v>
      </c>
      <c r="AG13" s="80">
        <f t="shared" si="12"/>
        <v>0</v>
      </c>
      <c r="AH13" s="80">
        <f t="shared" si="13"/>
        <v>0</v>
      </c>
      <c r="AI13" s="80">
        <f t="shared" si="14"/>
        <v>34.313725490196084</v>
      </c>
      <c r="AJ13" s="80">
        <f t="shared" si="21"/>
        <v>19.607843137254903</v>
      </c>
      <c r="AK13" s="80">
        <f t="shared" si="15"/>
        <v>14.705882352941176</v>
      </c>
      <c r="AL13" s="80">
        <f t="shared" si="16"/>
        <v>10.050251256281408</v>
      </c>
      <c r="AM13" s="80">
        <f t="shared" si="17"/>
        <v>10.050251256281408</v>
      </c>
      <c r="AN13" s="80">
        <f t="shared" si="18"/>
        <v>0</v>
      </c>
      <c r="AO13" s="80">
        <f t="shared" si="19"/>
        <v>3.930958081692456</v>
      </c>
      <c r="AP13" s="82">
        <f t="shared" si="20"/>
        <v>1.2150234070685775</v>
      </c>
    </row>
    <row r="14" spans="1:42" ht="20.25" customHeight="1">
      <c r="A14" s="35" t="s">
        <v>21</v>
      </c>
      <c r="B14" s="36">
        <f t="shared" si="6"/>
        <v>7549</v>
      </c>
      <c r="C14" s="112">
        <v>3679</v>
      </c>
      <c r="D14" s="112">
        <v>3870</v>
      </c>
      <c r="E14" s="37">
        <f t="shared" si="0"/>
        <v>33</v>
      </c>
      <c r="F14" s="99">
        <v>15</v>
      </c>
      <c r="G14" s="108">
        <v>18</v>
      </c>
      <c r="H14" s="37">
        <f t="shared" si="1"/>
        <v>112</v>
      </c>
      <c r="I14" s="99">
        <v>51</v>
      </c>
      <c r="J14" s="99">
        <v>61</v>
      </c>
      <c r="K14" s="38">
        <f t="shared" si="7"/>
        <v>-79</v>
      </c>
      <c r="L14" s="38">
        <f t="shared" si="2"/>
        <v>-36</v>
      </c>
      <c r="M14" s="39">
        <f t="shared" si="3"/>
        <v>-43</v>
      </c>
      <c r="N14" s="40"/>
      <c r="O14" s="41" t="s">
        <v>21</v>
      </c>
      <c r="P14" s="36">
        <f t="shared" si="4"/>
        <v>0</v>
      </c>
      <c r="Q14" s="103">
        <v>0</v>
      </c>
      <c r="R14" s="103">
        <v>0</v>
      </c>
      <c r="S14" s="103">
        <v>0</v>
      </c>
      <c r="T14" s="37">
        <f t="shared" si="8"/>
        <v>1</v>
      </c>
      <c r="U14" s="103">
        <v>0</v>
      </c>
      <c r="V14" s="103">
        <v>1</v>
      </c>
      <c r="W14" s="37">
        <f t="shared" si="5"/>
        <v>0</v>
      </c>
      <c r="X14" s="103">
        <v>0</v>
      </c>
      <c r="Y14" s="103">
        <v>0</v>
      </c>
      <c r="Z14" s="96">
        <v>25</v>
      </c>
      <c r="AA14" s="104">
        <v>7</v>
      </c>
      <c r="AB14" s="7"/>
      <c r="AC14" s="41" t="s">
        <v>21</v>
      </c>
      <c r="AD14" s="79">
        <f t="shared" si="9"/>
        <v>4.37143992581799</v>
      </c>
      <c r="AE14" s="80">
        <f t="shared" si="10"/>
        <v>14.836402172473175</v>
      </c>
      <c r="AF14" s="81">
        <f t="shared" si="11"/>
        <v>-10.464962246655185</v>
      </c>
      <c r="AG14" s="80">
        <f t="shared" si="12"/>
        <v>0</v>
      </c>
      <c r="AH14" s="80">
        <f t="shared" si="13"/>
        <v>0</v>
      </c>
      <c r="AI14" s="80">
        <f t="shared" si="14"/>
        <v>29.41176470588235</v>
      </c>
      <c r="AJ14" s="80">
        <f t="shared" si="21"/>
        <v>0</v>
      </c>
      <c r="AK14" s="80">
        <f t="shared" si="15"/>
        <v>29.41176470588235</v>
      </c>
      <c r="AL14" s="80">
        <f t="shared" si="16"/>
        <v>0</v>
      </c>
      <c r="AM14" s="80">
        <f t="shared" si="17"/>
        <v>0</v>
      </c>
      <c r="AN14" s="80">
        <f t="shared" si="18"/>
        <v>0</v>
      </c>
      <c r="AO14" s="80">
        <f t="shared" si="19"/>
        <v>3.311696913498477</v>
      </c>
      <c r="AP14" s="82">
        <f t="shared" si="20"/>
        <v>0.9272751357795734</v>
      </c>
    </row>
    <row r="15" spans="1:42" ht="20.25" customHeight="1">
      <c r="A15" s="35" t="s">
        <v>22</v>
      </c>
      <c r="B15" s="36">
        <f t="shared" si="6"/>
        <v>19271</v>
      </c>
      <c r="C15" s="112">
        <v>9422</v>
      </c>
      <c r="D15" s="112">
        <v>9849</v>
      </c>
      <c r="E15" s="37">
        <f t="shared" si="0"/>
        <v>132</v>
      </c>
      <c r="F15" s="99">
        <v>50</v>
      </c>
      <c r="G15" s="108">
        <v>82</v>
      </c>
      <c r="H15" s="37">
        <f t="shared" si="1"/>
        <v>215</v>
      </c>
      <c r="I15" s="99">
        <v>112</v>
      </c>
      <c r="J15" s="99">
        <v>103</v>
      </c>
      <c r="K15" s="38">
        <f t="shared" si="7"/>
        <v>-83</v>
      </c>
      <c r="L15" s="38">
        <f t="shared" si="2"/>
        <v>-62</v>
      </c>
      <c r="M15" s="39">
        <f t="shared" si="3"/>
        <v>-21</v>
      </c>
      <c r="N15" s="40"/>
      <c r="O15" s="41" t="s">
        <v>22</v>
      </c>
      <c r="P15" s="36">
        <f t="shared" si="4"/>
        <v>0</v>
      </c>
      <c r="Q15" s="99">
        <v>0</v>
      </c>
      <c r="R15" s="99">
        <v>0</v>
      </c>
      <c r="S15" s="99">
        <v>0</v>
      </c>
      <c r="T15" s="37">
        <f t="shared" si="8"/>
        <v>3</v>
      </c>
      <c r="U15" s="103">
        <v>3</v>
      </c>
      <c r="V15" s="103">
        <v>0</v>
      </c>
      <c r="W15" s="37">
        <f t="shared" si="5"/>
        <v>0</v>
      </c>
      <c r="X15" s="103">
        <v>0</v>
      </c>
      <c r="Y15" s="103">
        <v>0</v>
      </c>
      <c r="Z15" s="96">
        <v>82</v>
      </c>
      <c r="AA15" s="104">
        <v>24</v>
      </c>
      <c r="AB15" s="7"/>
      <c r="AC15" s="41" t="s">
        <v>22</v>
      </c>
      <c r="AD15" s="79">
        <f t="shared" si="9"/>
        <v>6.849670489336309</v>
      </c>
      <c r="AE15" s="80">
        <f t="shared" si="10"/>
        <v>11.156660266722017</v>
      </c>
      <c r="AF15" s="81">
        <f t="shared" si="11"/>
        <v>-4.306989777385709</v>
      </c>
      <c r="AG15" s="80">
        <f t="shared" si="12"/>
        <v>0</v>
      </c>
      <c r="AH15" s="80">
        <f t="shared" si="13"/>
        <v>0</v>
      </c>
      <c r="AI15" s="80">
        <f t="shared" si="14"/>
        <v>22.22222222222222</v>
      </c>
      <c r="AJ15" s="80">
        <f t="shared" si="21"/>
        <v>22.22222222222222</v>
      </c>
      <c r="AK15" s="80">
        <f t="shared" si="15"/>
        <v>0</v>
      </c>
      <c r="AL15" s="80">
        <f t="shared" si="16"/>
        <v>0</v>
      </c>
      <c r="AM15" s="80">
        <f t="shared" si="17"/>
        <v>0</v>
      </c>
      <c r="AN15" s="80">
        <f t="shared" si="18"/>
        <v>0</v>
      </c>
      <c r="AO15" s="80">
        <f t="shared" si="19"/>
        <v>4.255098334284677</v>
      </c>
      <c r="AP15" s="82">
        <f t="shared" si="20"/>
        <v>1.2453946344247833</v>
      </c>
    </row>
    <row r="16" spans="1:42" ht="20.25" customHeight="1">
      <c r="A16" s="35" t="s">
        <v>23</v>
      </c>
      <c r="B16" s="36">
        <f t="shared" si="6"/>
        <v>9950</v>
      </c>
      <c r="C16" s="112">
        <v>4836</v>
      </c>
      <c r="D16" s="112">
        <v>5114</v>
      </c>
      <c r="E16" s="37">
        <f t="shared" si="0"/>
        <v>109</v>
      </c>
      <c r="F16" s="99">
        <v>49</v>
      </c>
      <c r="G16" s="108">
        <v>60</v>
      </c>
      <c r="H16" s="37">
        <f t="shared" si="1"/>
        <v>85</v>
      </c>
      <c r="I16" s="99">
        <v>52</v>
      </c>
      <c r="J16" s="99">
        <v>33</v>
      </c>
      <c r="K16" s="38">
        <f t="shared" si="7"/>
        <v>24</v>
      </c>
      <c r="L16" s="38">
        <f t="shared" si="2"/>
        <v>-3</v>
      </c>
      <c r="M16" s="39">
        <f t="shared" si="3"/>
        <v>27</v>
      </c>
      <c r="N16" s="40"/>
      <c r="O16" s="41" t="s">
        <v>23</v>
      </c>
      <c r="P16" s="36">
        <f t="shared" si="4"/>
        <v>1</v>
      </c>
      <c r="Q16" s="103">
        <v>0</v>
      </c>
      <c r="R16" s="103">
        <v>1</v>
      </c>
      <c r="S16" s="103">
        <v>1</v>
      </c>
      <c r="T16" s="37">
        <f t="shared" si="8"/>
        <v>1</v>
      </c>
      <c r="U16" s="103">
        <v>0</v>
      </c>
      <c r="V16" s="103">
        <v>1</v>
      </c>
      <c r="W16" s="37">
        <f t="shared" si="5"/>
        <v>1</v>
      </c>
      <c r="X16" s="103">
        <v>0</v>
      </c>
      <c r="Y16" s="103">
        <v>1</v>
      </c>
      <c r="Z16" s="96">
        <v>38</v>
      </c>
      <c r="AA16" s="104">
        <v>17</v>
      </c>
      <c r="AB16" s="7"/>
      <c r="AC16" s="41" t="s">
        <v>23</v>
      </c>
      <c r="AD16" s="79">
        <f t="shared" si="9"/>
        <v>10.954773869346734</v>
      </c>
      <c r="AE16" s="80">
        <f t="shared" si="10"/>
        <v>8.542713567839197</v>
      </c>
      <c r="AF16" s="81">
        <f t="shared" si="11"/>
        <v>2.412060301507538</v>
      </c>
      <c r="AG16" s="80">
        <f t="shared" si="12"/>
        <v>9.174311926605505</v>
      </c>
      <c r="AH16" s="80">
        <f t="shared" si="13"/>
        <v>9.174311926605505</v>
      </c>
      <c r="AI16" s="80">
        <f t="shared" si="14"/>
        <v>9.09090909090909</v>
      </c>
      <c r="AJ16" s="80">
        <f t="shared" si="21"/>
        <v>0</v>
      </c>
      <c r="AK16" s="80">
        <f t="shared" si="15"/>
        <v>9.09090909090909</v>
      </c>
      <c r="AL16" s="80">
        <f t="shared" si="16"/>
        <v>9.174311926605505</v>
      </c>
      <c r="AM16" s="80">
        <f t="shared" si="17"/>
        <v>0</v>
      </c>
      <c r="AN16" s="80">
        <f t="shared" si="18"/>
        <v>9.174311926605505</v>
      </c>
      <c r="AO16" s="80">
        <f t="shared" si="19"/>
        <v>3.819095477386935</v>
      </c>
      <c r="AP16" s="82">
        <f t="shared" si="20"/>
        <v>1.708542713567839</v>
      </c>
    </row>
    <row r="17" spans="1:42" ht="20.25" customHeight="1" thickBot="1">
      <c r="A17" s="35" t="s">
        <v>24</v>
      </c>
      <c r="B17" s="36">
        <f t="shared" si="6"/>
        <v>14966</v>
      </c>
      <c r="C17" s="112">
        <v>7449</v>
      </c>
      <c r="D17" s="112">
        <v>7517</v>
      </c>
      <c r="E17" s="37">
        <f t="shared" si="0"/>
        <v>113</v>
      </c>
      <c r="F17" s="99">
        <v>59</v>
      </c>
      <c r="G17" s="108">
        <v>54</v>
      </c>
      <c r="H17" s="37">
        <f t="shared" si="1"/>
        <v>125</v>
      </c>
      <c r="I17" s="99">
        <v>57</v>
      </c>
      <c r="J17" s="99">
        <v>68</v>
      </c>
      <c r="K17" s="38">
        <f t="shared" si="7"/>
        <v>-12</v>
      </c>
      <c r="L17" s="38">
        <f t="shared" si="2"/>
        <v>2</v>
      </c>
      <c r="M17" s="39">
        <f t="shared" si="3"/>
        <v>-14</v>
      </c>
      <c r="N17" s="40"/>
      <c r="O17" s="41" t="s">
        <v>24</v>
      </c>
      <c r="P17" s="36">
        <f t="shared" si="4"/>
        <v>3</v>
      </c>
      <c r="Q17" s="103">
        <v>1</v>
      </c>
      <c r="R17" s="103">
        <v>2</v>
      </c>
      <c r="S17" s="103">
        <v>2</v>
      </c>
      <c r="T17" s="37">
        <f t="shared" si="8"/>
        <v>1</v>
      </c>
      <c r="U17" s="96">
        <v>1</v>
      </c>
      <c r="V17" s="103">
        <v>0</v>
      </c>
      <c r="W17" s="37">
        <f t="shared" si="5"/>
        <v>0</v>
      </c>
      <c r="X17" s="103">
        <v>0</v>
      </c>
      <c r="Y17" s="103">
        <v>0</v>
      </c>
      <c r="Z17" s="96">
        <v>65</v>
      </c>
      <c r="AA17" s="104">
        <v>16</v>
      </c>
      <c r="AB17" s="7"/>
      <c r="AC17" s="41" t="s">
        <v>24</v>
      </c>
      <c r="AD17" s="79">
        <f t="shared" si="9"/>
        <v>7.550447681411199</v>
      </c>
      <c r="AE17" s="80">
        <f t="shared" si="10"/>
        <v>8.352265134304423</v>
      </c>
      <c r="AF17" s="81">
        <f t="shared" si="11"/>
        <v>-0.8018174528932247</v>
      </c>
      <c r="AG17" s="80">
        <f t="shared" si="12"/>
        <v>26.548672566371682</v>
      </c>
      <c r="AH17" s="80">
        <f t="shared" si="13"/>
        <v>17.699115044247787</v>
      </c>
      <c r="AI17" s="80">
        <f t="shared" si="14"/>
        <v>8.771929824561402</v>
      </c>
      <c r="AJ17" s="80">
        <f t="shared" si="21"/>
        <v>8.771929824561402</v>
      </c>
      <c r="AK17" s="80">
        <f t="shared" si="15"/>
        <v>0</v>
      </c>
      <c r="AL17" s="80">
        <f t="shared" si="16"/>
        <v>0</v>
      </c>
      <c r="AM17" s="80">
        <f t="shared" si="17"/>
        <v>0</v>
      </c>
      <c r="AN17" s="80">
        <f t="shared" si="18"/>
        <v>0</v>
      </c>
      <c r="AO17" s="80">
        <f t="shared" si="19"/>
        <v>4.343177869838301</v>
      </c>
      <c r="AP17" s="82">
        <f t="shared" si="20"/>
        <v>1.0690899371909661</v>
      </c>
    </row>
    <row r="18" spans="1:42" ht="20.25" customHeight="1" thickBot="1">
      <c r="A18" s="58" t="s">
        <v>17</v>
      </c>
      <c r="B18" s="59">
        <f t="shared" si="6"/>
        <v>70129</v>
      </c>
      <c r="C18" s="60">
        <f aca="true" t="shared" si="22" ref="C18:J18">SUM(C19:C21)</f>
        <v>33951</v>
      </c>
      <c r="D18" s="61">
        <f t="shared" si="22"/>
        <v>36178</v>
      </c>
      <c r="E18" s="60">
        <f t="shared" si="0"/>
        <v>492</v>
      </c>
      <c r="F18" s="60">
        <f t="shared" si="22"/>
        <v>250</v>
      </c>
      <c r="G18" s="61">
        <f t="shared" si="22"/>
        <v>242</v>
      </c>
      <c r="H18" s="60">
        <f t="shared" si="1"/>
        <v>837</v>
      </c>
      <c r="I18" s="60">
        <f t="shared" si="22"/>
        <v>453</v>
      </c>
      <c r="J18" s="60">
        <f t="shared" si="22"/>
        <v>384</v>
      </c>
      <c r="K18" s="62">
        <f t="shared" si="7"/>
        <v>-345</v>
      </c>
      <c r="L18" s="62">
        <f t="shared" si="2"/>
        <v>-203</v>
      </c>
      <c r="M18" s="63">
        <f t="shared" si="3"/>
        <v>-142</v>
      </c>
      <c r="N18" s="40"/>
      <c r="O18" s="64" t="s">
        <v>17</v>
      </c>
      <c r="P18" s="59">
        <f t="shared" si="4"/>
        <v>2</v>
      </c>
      <c r="Q18" s="60">
        <f aca="true" t="shared" si="23" ref="Q18:AA18">SUM(Q19:Q21)</f>
        <v>2</v>
      </c>
      <c r="R18" s="60">
        <f t="shared" si="23"/>
        <v>0</v>
      </c>
      <c r="S18" s="60">
        <f t="shared" si="23"/>
        <v>0</v>
      </c>
      <c r="T18" s="60">
        <f>SUM(U18:V18)</f>
        <v>6</v>
      </c>
      <c r="U18" s="60">
        <f t="shared" si="23"/>
        <v>2</v>
      </c>
      <c r="V18" s="60">
        <f t="shared" si="23"/>
        <v>4</v>
      </c>
      <c r="W18" s="60">
        <f t="shared" si="5"/>
        <v>1</v>
      </c>
      <c r="X18" s="60">
        <f t="shared" si="23"/>
        <v>1</v>
      </c>
      <c r="Y18" s="60">
        <f t="shared" si="23"/>
        <v>0</v>
      </c>
      <c r="Z18" s="60">
        <f t="shared" si="23"/>
        <v>240</v>
      </c>
      <c r="AA18" s="65">
        <f t="shared" si="23"/>
        <v>93</v>
      </c>
      <c r="AB18" s="7"/>
      <c r="AC18" s="64" t="s">
        <v>17</v>
      </c>
      <c r="AD18" s="66">
        <f t="shared" si="9"/>
        <v>7.015642601491537</v>
      </c>
      <c r="AE18" s="67">
        <f t="shared" si="10"/>
        <v>11.93514808424475</v>
      </c>
      <c r="AF18" s="68">
        <f t="shared" si="11"/>
        <v>-4.919505482753212</v>
      </c>
      <c r="AG18" s="67">
        <f t="shared" si="12"/>
        <v>4.065040650406504</v>
      </c>
      <c r="AH18" s="67">
        <f t="shared" si="13"/>
        <v>0</v>
      </c>
      <c r="AI18" s="67">
        <f t="shared" si="14"/>
        <v>12.048192771084338</v>
      </c>
      <c r="AJ18" s="67">
        <f t="shared" si="21"/>
        <v>4.016064257028112</v>
      </c>
      <c r="AK18" s="67">
        <f t="shared" si="15"/>
        <v>8.032128514056224</v>
      </c>
      <c r="AL18" s="67">
        <f t="shared" si="16"/>
        <v>2.028397565922921</v>
      </c>
      <c r="AM18" s="67">
        <f t="shared" si="17"/>
        <v>2.028397565922921</v>
      </c>
      <c r="AN18" s="67">
        <f t="shared" si="18"/>
        <v>0</v>
      </c>
      <c r="AO18" s="67">
        <f t="shared" si="19"/>
        <v>3.4222646836544084</v>
      </c>
      <c r="AP18" s="69">
        <f t="shared" si="20"/>
        <v>1.326127564916083</v>
      </c>
    </row>
    <row r="19" spans="1:42" ht="20.25" customHeight="1">
      <c r="A19" s="19" t="s">
        <v>25</v>
      </c>
      <c r="B19" s="20">
        <f t="shared" si="6"/>
        <v>21996</v>
      </c>
      <c r="C19" s="117">
        <v>10503</v>
      </c>
      <c r="D19" s="117">
        <v>11493</v>
      </c>
      <c r="E19" s="23">
        <f t="shared" si="0"/>
        <v>145</v>
      </c>
      <c r="F19" s="109">
        <v>73</v>
      </c>
      <c r="G19" s="110">
        <v>72</v>
      </c>
      <c r="H19" s="23">
        <f t="shared" si="1"/>
        <v>349</v>
      </c>
      <c r="I19" s="109">
        <v>199</v>
      </c>
      <c r="J19" s="109">
        <v>150</v>
      </c>
      <c r="K19" s="24">
        <f t="shared" si="7"/>
        <v>-204</v>
      </c>
      <c r="L19" s="24">
        <f t="shared" si="2"/>
        <v>-126</v>
      </c>
      <c r="M19" s="25">
        <f t="shared" si="3"/>
        <v>-78</v>
      </c>
      <c r="N19" s="40"/>
      <c r="O19" s="119" t="s">
        <v>25</v>
      </c>
      <c r="P19" s="20">
        <f t="shared" si="4"/>
        <v>0</v>
      </c>
      <c r="Q19" s="120">
        <v>0</v>
      </c>
      <c r="R19" s="120">
        <v>0</v>
      </c>
      <c r="S19" s="120">
        <v>0</v>
      </c>
      <c r="T19" s="23">
        <f t="shared" si="8"/>
        <v>3</v>
      </c>
      <c r="U19" s="120">
        <v>1</v>
      </c>
      <c r="V19" s="121">
        <v>2</v>
      </c>
      <c r="W19" s="23">
        <f t="shared" si="5"/>
        <v>1</v>
      </c>
      <c r="X19" s="120">
        <v>1</v>
      </c>
      <c r="Y19" s="120">
        <v>0</v>
      </c>
      <c r="Z19" s="122">
        <v>75</v>
      </c>
      <c r="AA19" s="123">
        <v>23</v>
      </c>
      <c r="AB19" s="7"/>
      <c r="AC19" s="27" t="s">
        <v>25</v>
      </c>
      <c r="AD19" s="75">
        <f t="shared" si="9"/>
        <v>6.592107655937443</v>
      </c>
      <c r="AE19" s="76">
        <f t="shared" si="10"/>
        <v>15.866521185670123</v>
      </c>
      <c r="AF19" s="77">
        <f t="shared" si="11"/>
        <v>-9.274413529732678</v>
      </c>
      <c r="AG19" s="76">
        <f t="shared" si="12"/>
        <v>0</v>
      </c>
      <c r="AH19" s="76">
        <f t="shared" si="13"/>
        <v>0</v>
      </c>
      <c r="AI19" s="76">
        <f t="shared" si="14"/>
        <v>20.27027027027027</v>
      </c>
      <c r="AJ19" s="76">
        <f t="shared" si="21"/>
        <v>6.756756756756757</v>
      </c>
      <c r="AK19" s="76">
        <f t="shared" si="15"/>
        <v>13.513513513513514</v>
      </c>
      <c r="AL19" s="76">
        <f t="shared" si="16"/>
        <v>6.8493150684931505</v>
      </c>
      <c r="AM19" s="76">
        <f t="shared" si="17"/>
        <v>6.8493150684931505</v>
      </c>
      <c r="AN19" s="76">
        <f t="shared" si="18"/>
        <v>0</v>
      </c>
      <c r="AO19" s="76">
        <f t="shared" si="19"/>
        <v>3.409710856519367</v>
      </c>
      <c r="AP19" s="78">
        <f t="shared" si="20"/>
        <v>1.0456446626659393</v>
      </c>
    </row>
    <row r="20" spans="1:42" ht="20.25" customHeight="1">
      <c r="A20" s="35" t="s">
        <v>26</v>
      </c>
      <c r="B20" s="36">
        <f t="shared" si="6"/>
        <v>23463</v>
      </c>
      <c r="C20" s="112">
        <v>11484</v>
      </c>
      <c r="D20" s="112">
        <v>11979</v>
      </c>
      <c r="E20" s="37">
        <f t="shared" si="0"/>
        <v>156</v>
      </c>
      <c r="F20" s="99">
        <v>79</v>
      </c>
      <c r="G20" s="108">
        <v>77</v>
      </c>
      <c r="H20" s="37">
        <f t="shared" si="1"/>
        <v>252</v>
      </c>
      <c r="I20" s="99">
        <v>129</v>
      </c>
      <c r="J20" s="99">
        <v>123</v>
      </c>
      <c r="K20" s="38">
        <f t="shared" si="7"/>
        <v>-96</v>
      </c>
      <c r="L20" s="38">
        <f t="shared" si="2"/>
        <v>-50</v>
      </c>
      <c r="M20" s="39">
        <f t="shared" si="3"/>
        <v>-46</v>
      </c>
      <c r="N20" s="40"/>
      <c r="O20" s="41" t="s">
        <v>26</v>
      </c>
      <c r="P20" s="36">
        <f t="shared" si="4"/>
        <v>0</v>
      </c>
      <c r="Q20" s="103">
        <v>0</v>
      </c>
      <c r="R20" s="103">
        <v>0</v>
      </c>
      <c r="S20" s="103">
        <v>0</v>
      </c>
      <c r="T20" s="37">
        <f t="shared" si="8"/>
        <v>2</v>
      </c>
      <c r="U20" s="103">
        <v>0</v>
      </c>
      <c r="V20" s="96">
        <v>2</v>
      </c>
      <c r="W20" s="37">
        <f t="shared" si="5"/>
        <v>0</v>
      </c>
      <c r="X20" s="103">
        <v>0</v>
      </c>
      <c r="Y20" s="103">
        <v>0</v>
      </c>
      <c r="Z20" s="96">
        <v>78</v>
      </c>
      <c r="AA20" s="104">
        <v>41</v>
      </c>
      <c r="AB20" s="7"/>
      <c r="AC20" s="41" t="s">
        <v>26</v>
      </c>
      <c r="AD20" s="79">
        <f t="shared" si="9"/>
        <v>6.648766142437029</v>
      </c>
      <c r="AE20" s="80">
        <f t="shared" si="10"/>
        <v>10.740314537782892</v>
      </c>
      <c r="AF20" s="81">
        <f t="shared" si="11"/>
        <v>-4.091548395345864</v>
      </c>
      <c r="AG20" s="80">
        <f t="shared" si="12"/>
        <v>0</v>
      </c>
      <c r="AH20" s="80">
        <f t="shared" si="13"/>
        <v>0</v>
      </c>
      <c r="AI20" s="80">
        <f t="shared" si="14"/>
        <v>12.658227848101266</v>
      </c>
      <c r="AJ20" s="80">
        <f t="shared" si="21"/>
        <v>0</v>
      </c>
      <c r="AK20" s="80">
        <f t="shared" si="15"/>
        <v>12.658227848101266</v>
      </c>
      <c r="AL20" s="80">
        <f t="shared" si="16"/>
        <v>0</v>
      </c>
      <c r="AM20" s="80">
        <f t="shared" si="17"/>
        <v>0</v>
      </c>
      <c r="AN20" s="80">
        <f t="shared" si="18"/>
        <v>0</v>
      </c>
      <c r="AO20" s="80">
        <f t="shared" si="19"/>
        <v>3.3243830712185143</v>
      </c>
      <c r="AP20" s="82">
        <f t="shared" si="20"/>
        <v>1.7474321271789626</v>
      </c>
    </row>
    <row r="21" spans="1:42" ht="20.25" customHeight="1" thickBot="1">
      <c r="A21" s="83" t="s">
        <v>27</v>
      </c>
      <c r="B21" s="84">
        <f t="shared" si="6"/>
        <v>24670</v>
      </c>
      <c r="C21" s="113">
        <v>11964</v>
      </c>
      <c r="D21" s="113">
        <v>12706</v>
      </c>
      <c r="E21" s="48">
        <f t="shared" si="0"/>
        <v>191</v>
      </c>
      <c r="F21" s="115">
        <v>98</v>
      </c>
      <c r="G21" s="116">
        <v>93</v>
      </c>
      <c r="H21" s="48">
        <f t="shared" si="1"/>
        <v>236</v>
      </c>
      <c r="I21" s="115">
        <v>125</v>
      </c>
      <c r="J21" s="115">
        <v>111</v>
      </c>
      <c r="K21" s="85">
        <f t="shared" si="7"/>
        <v>-45</v>
      </c>
      <c r="L21" s="85">
        <f t="shared" si="2"/>
        <v>-27</v>
      </c>
      <c r="M21" s="118">
        <f t="shared" si="3"/>
        <v>-18</v>
      </c>
      <c r="N21" s="40"/>
      <c r="O21" s="86" t="s">
        <v>27</v>
      </c>
      <c r="P21" s="84">
        <f t="shared" si="4"/>
        <v>2</v>
      </c>
      <c r="Q21" s="105">
        <v>2</v>
      </c>
      <c r="R21" s="105">
        <v>0</v>
      </c>
      <c r="S21" s="105">
        <v>0</v>
      </c>
      <c r="T21" s="48">
        <f t="shared" si="8"/>
        <v>1</v>
      </c>
      <c r="U21" s="105">
        <v>1</v>
      </c>
      <c r="V21" s="105">
        <v>0</v>
      </c>
      <c r="W21" s="48">
        <f t="shared" si="5"/>
        <v>0</v>
      </c>
      <c r="X21" s="105">
        <v>0</v>
      </c>
      <c r="Y21" s="105">
        <v>0</v>
      </c>
      <c r="Z21" s="106">
        <v>87</v>
      </c>
      <c r="AA21" s="107">
        <v>29</v>
      </c>
      <c r="AB21" s="7"/>
      <c r="AC21" s="86" t="s">
        <v>27</v>
      </c>
      <c r="AD21" s="87">
        <f t="shared" si="9"/>
        <v>7.74219700040535</v>
      </c>
      <c r="AE21" s="88">
        <f t="shared" si="10"/>
        <v>9.566274827725984</v>
      </c>
      <c r="AF21" s="89">
        <f t="shared" si="11"/>
        <v>-1.8240778273206322</v>
      </c>
      <c r="AG21" s="88">
        <f t="shared" si="12"/>
        <v>10.471204188481677</v>
      </c>
      <c r="AH21" s="88">
        <f t="shared" si="13"/>
        <v>0</v>
      </c>
      <c r="AI21" s="88">
        <f t="shared" si="14"/>
        <v>5.208333333333333</v>
      </c>
      <c r="AJ21" s="88">
        <f t="shared" si="21"/>
        <v>5.208333333333333</v>
      </c>
      <c r="AK21" s="88">
        <f t="shared" si="15"/>
        <v>0</v>
      </c>
      <c r="AL21" s="88">
        <f t="shared" si="16"/>
        <v>0</v>
      </c>
      <c r="AM21" s="88">
        <f t="shared" si="17"/>
        <v>0</v>
      </c>
      <c r="AN21" s="88">
        <f t="shared" si="18"/>
        <v>0</v>
      </c>
      <c r="AO21" s="88">
        <f t="shared" si="19"/>
        <v>3.5265504661532225</v>
      </c>
      <c r="AP21" s="90">
        <f t="shared" si="20"/>
        <v>1.1755168220510743</v>
      </c>
    </row>
    <row r="22" spans="1:42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42" s="1" customFormat="1" ht="12" customHeight="1">
      <c r="B23" s="5" t="s">
        <v>57</v>
      </c>
      <c r="C23" s="2" t="s">
        <v>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 t="s">
        <v>28</v>
      </c>
      <c r="AE23" s="2"/>
      <c r="AF23" s="2"/>
      <c r="AG23" s="2"/>
      <c r="AH23" s="2"/>
      <c r="AI23" s="2"/>
      <c r="AJ23" s="2"/>
      <c r="AK23" s="91" t="s">
        <v>67</v>
      </c>
      <c r="AN23" s="2"/>
      <c r="AO23" s="2"/>
      <c r="AP23" s="2"/>
    </row>
    <row r="24" spans="2:42" s="1" customFormat="1" ht="12" customHeight="1">
      <c r="B24" s="5" t="s">
        <v>56</v>
      </c>
      <c r="C24" s="2" t="s">
        <v>63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 t="s">
        <v>29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s="1" customFormat="1" ht="12" customHeight="1">
      <c r="B25" s="5" t="s">
        <v>61</v>
      </c>
      <c r="C25" s="2" t="s">
        <v>63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 t="s">
        <v>30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 t="s">
        <v>31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32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 t="s">
        <v>33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 t="s">
        <v>34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6" t="s">
        <v>57</v>
      </c>
      <c r="AE30" s="2"/>
      <c r="AF30" s="2" t="s">
        <v>65</v>
      </c>
      <c r="AG30" s="2"/>
      <c r="AH30" s="2"/>
      <c r="AI30" s="2"/>
      <c r="AJ30" s="2"/>
      <c r="AK30" s="2"/>
      <c r="AM30" s="2"/>
      <c r="AN30" s="2"/>
      <c r="AO30" s="2"/>
      <c r="AP30" s="2"/>
    </row>
    <row r="31" spans="1:42" s="1" customFormat="1" ht="12" customHeight="1">
      <c r="A31" s="2"/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6" t="s">
        <v>56</v>
      </c>
      <c r="AE31" s="2"/>
      <c r="AF31" s="2" t="s">
        <v>65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12" customHeight="1">
      <c r="A32" s="2"/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6" t="s">
        <v>58</v>
      </c>
      <c r="AE32" s="2"/>
      <c r="AF32" s="2" t="s">
        <v>66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ht="13.5">
      <c r="C33" s="92"/>
    </row>
    <row r="34" spans="3:7" ht="13.5">
      <c r="C34" s="92"/>
      <c r="D34" s="92"/>
      <c r="E34" s="92"/>
      <c r="F34" s="94"/>
      <c r="G34" s="94"/>
    </row>
    <row r="47" spans="19:28" ht="13.5">
      <c r="S47" s="9" t="s">
        <v>35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9" spans="19:28" ht="13.5">
      <c r="S49" s="9" t="s">
        <v>35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</row>
    <row r="50" spans="19:20" ht="13.5">
      <c r="S50" s="9" t="s">
        <v>36</v>
      </c>
      <c r="T50" s="9" t="s">
        <v>37</v>
      </c>
    </row>
    <row r="51" ht="13.5">
      <c r="T51" s="9" t="s">
        <v>38</v>
      </c>
    </row>
    <row r="52" spans="19:20" ht="13.5">
      <c r="S52" s="9" t="s">
        <v>36</v>
      </c>
      <c r="T52" s="9" t="s">
        <v>37</v>
      </c>
    </row>
    <row r="53" ht="13.5">
      <c r="T53" s="9" t="s">
        <v>38</v>
      </c>
    </row>
    <row r="57" spans="3:8" ht="13.5">
      <c r="C57" s="95"/>
      <c r="D57" s="95"/>
      <c r="E57" s="95"/>
      <c r="F57" s="95"/>
      <c r="G57" s="95"/>
      <c r="H57" s="95"/>
    </row>
    <row r="58" spans="3:8" ht="13.5">
      <c r="C58" s="95"/>
      <c r="D58" s="95"/>
      <c r="E58" s="95"/>
      <c r="F58" s="95"/>
      <c r="G58" s="95"/>
      <c r="H58" s="95"/>
    </row>
    <row r="59" spans="3:8" ht="13.5">
      <c r="C59" s="95"/>
      <c r="D59" s="95"/>
      <c r="E59" s="95"/>
      <c r="F59" s="95"/>
      <c r="G59" s="95"/>
      <c r="H59" s="95"/>
    </row>
    <row r="60" spans="3:8" ht="13.5">
      <c r="C60" s="95"/>
      <c r="D60" s="95"/>
      <c r="E60" s="95"/>
      <c r="F60" s="95"/>
      <c r="G60" s="95"/>
      <c r="H60" s="95"/>
    </row>
    <row r="61" spans="3:7" ht="13.5">
      <c r="C61" s="95"/>
      <c r="D61" s="95"/>
      <c r="E61" s="95"/>
      <c r="F61" s="95"/>
      <c r="G61" s="95"/>
    </row>
    <row r="62" spans="3:8" ht="13.5">
      <c r="C62" s="95"/>
      <c r="D62" s="95"/>
      <c r="E62" s="95"/>
      <c r="F62" s="95"/>
      <c r="G62" s="95"/>
      <c r="H62" s="95"/>
    </row>
    <row r="63" spans="3:8" ht="13.5">
      <c r="C63" s="95"/>
      <c r="D63" s="95"/>
      <c r="E63" s="95"/>
      <c r="F63" s="95"/>
      <c r="G63" s="95"/>
      <c r="H63" s="95"/>
    </row>
    <row r="64" spans="3:8" ht="13.5">
      <c r="C64" s="95"/>
      <c r="D64" s="95"/>
      <c r="E64" s="95"/>
      <c r="F64" s="95"/>
      <c r="G64" s="95"/>
      <c r="H64" s="95"/>
    </row>
    <row r="65" spans="3:8" ht="13.5">
      <c r="C65" s="95"/>
      <c r="D65" s="95"/>
      <c r="E65" s="95"/>
      <c r="F65" s="95"/>
      <c r="G65" s="95"/>
      <c r="H65" s="95"/>
    </row>
    <row r="66" spans="3:8" ht="13.5">
      <c r="C66" s="95"/>
      <c r="D66" s="95"/>
      <c r="E66" s="95"/>
      <c r="F66" s="95"/>
      <c r="G66" s="95"/>
      <c r="H66" s="95"/>
    </row>
    <row r="67" spans="3:8" ht="13.5">
      <c r="C67" s="95"/>
      <c r="D67" s="95"/>
      <c r="E67" s="95"/>
      <c r="F67" s="95"/>
      <c r="G67" s="95"/>
      <c r="H67" s="95"/>
    </row>
    <row r="68" spans="3:8" ht="13.5">
      <c r="C68" s="95"/>
      <c r="D68" s="95"/>
      <c r="E68" s="95"/>
      <c r="F68" s="95"/>
      <c r="G68" s="95"/>
      <c r="H68" s="95"/>
    </row>
    <row r="69" spans="3:8" ht="13.5">
      <c r="C69" s="95"/>
      <c r="D69" s="95"/>
      <c r="E69" s="95"/>
      <c r="F69" s="95"/>
      <c r="G69" s="95"/>
      <c r="H69" s="95"/>
    </row>
  </sheetData>
  <sheetProtection/>
  <mergeCells count="22">
    <mergeCell ref="AA4:AA5"/>
    <mergeCell ref="AC4:AC5"/>
    <mergeCell ref="AO4:AO5"/>
    <mergeCell ref="AG4:AG5"/>
    <mergeCell ref="AH4:AH5"/>
    <mergeCell ref="AF4:AF5"/>
    <mergeCell ref="A4:A5"/>
    <mergeCell ref="P4:R4"/>
    <mergeCell ref="O4:O5"/>
    <mergeCell ref="S4:S5"/>
    <mergeCell ref="T4:V4"/>
    <mergeCell ref="Z4:Z5"/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&amp;L&amp;9西濃地域の公衆衛生2015&amp;C&amp;9－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2016-03-10T02:03:02Z</cp:lastPrinted>
  <dcterms:created xsi:type="dcterms:W3CDTF">2006-12-26T05:52:34Z</dcterms:created>
  <dcterms:modified xsi:type="dcterms:W3CDTF">2016-03-28T00:59:07Z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